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JUNIO\"/>
    </mc:Choice>
  </mc:AlternateContent>
  <bookViews>
    <workbookView xWindow="0" yWindow="0" windowWidth="20490" windowHeight="7755"/>
  </bookViews>
  <sheets>
    <sheet name="Aplicacion financiera" sheetId="3" r:id="rId1"/>
  </sheets>
  <definedNames>
    <definedName name="_xlnm.Print_Area" localSheetId="0">'Aplicacion financiera'!$A$1:$P$95</definedName>
    <definedName name="_xlnm.Print_Titles" localSheetId="0">'Aplicacion financiera'!$1:$8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3" l="1"/>
  <c r="P84" i="3" l="1"/>
  <c r="O83" i="3"/>
  <c r="N83" i="3"/>
  <c r="M83" i="3"/>
  <c r="L83" i="3"/>
  <c r="K83" i="3"/>
  <c r="J83" i="3"/>
  <c r="I83" i="3"/>
  <c r="C83" i="3"/>
  <c r="B83" i="3"/>
  <c r="P82" i="3"/>
  <c r="P81" i="3"/>
  <c r="O80" i="3"/>
  <c r="N80" i="3"/>
  <c r="M80" i="3"/>
  <c r="L80" i="3"/>
  <c r="K80" i="3"/>
  <c r="J80" i="3"/>
  <c r="I80" i="3"/>
  <c r="C80" i="3"/>
  <c r="B80" i="3"/>
  <c r="P79" i="3"/>
  <c r="O77" i="3"/>
  <c r="O85" i="3" s="1"/>
  <c r="N77" i="3"/>
  <c r="N85" i="3" s="1"/>
  <c r="M77" i="3"/>
  <c r="L77" i="3"/>
  <c r="L85" i="3" s="1"/>
  <c r="K77" i="3"/>
  <c r="K85" i="3" s="1"/>
  <c r="J77" i="3"/>
  <c r="J85" i="3" s="1"/>
  <c r="I77" i="3"/>
  <c r="F85" i="3"/>
  <c r="C77" i="3"/>
  <c r="C85" i="3" s="1"/>
  <c r="B77" i="3"/>
  <c r="B85" i="3" s="1"/>
  <c r="P73" i="3"/>
  <c r="P72" i="3"/>
  <c r="P71" i="3"/>
  <c r="P70" i="3"/>
  <c r="P69" i="3"/>
  <c r="P68" i="3"/>
  <c r="P67" i="3"/>
  <c r="P66" i="3"/>
  <c r="P65" i="3"/>
  <c r="P64" i="3"/>
  <c r="O62" i="3"/>
  <c r="N62" i="3"/>
  <c r="M62" i="3"/>
  <c r="L62" i="3"/>
  <c r="K62" i="3"/>
  <c r="J62" i="3"/>
  <c r="P61" i="3"/>
  <c r="P60" i="3"/>
  <c r="P59" i="3"/>
  <c r="P53" i="3"/>
  <c r="O52" i="3"/>
  <c r="N52" i="3"/>
  <c r="M52" i="3"/>
  <c r="L52" i="3"/>
  <c r="K52" i="3"/>
  <c r="J52" i="3"/>
  <c r="P50" i="3"/>
  <c r="P49" i="3"/>
  <c r="P48" i="3"/>
  <c r="P47" i="3"/>
  <c r="P46" i="3"/>
  <c r="P45" i="3"/>
  <c r="O44" i="3"/>
  <c r="N44" i="3"/>
  <c r="M44" i="3"/>
  <c r="L44" i="3"/>
  <c r="K44" i="3"/>
  <c r="J44" i="3"/>
  <c r="P41" i="3"/>
  <c r="P40" i="3"/>
  <c r="P39" i="3"/>
  <c r="O36" i="3"/>
  <c r="N36" i="3"/>
  <c r="M36" i="3"/>
  <c r="L36" i="3"/>
  <c r="K36" i="3"/>
  <c r="J36" i="3"/>
  <c r="P34" i="3"/>
  <c r="P31" i="3"/>
  <c r="P29" i="3"/>
  <c r="P27" i="3"/>
  <c r="O26" i="3"/>
  <c r="N26" i="3"/>
  <c r="M26" i="3"/>
  <c r="L26" i="3"/>
  <c r="K26" i="3"/>
  <c r="J26" i="3"/>
  <c r="O16" i="3"/>
  <c r="N16" i="3"/>
  <c r="M16" i="3"/>
  <c r="L16" i="3"/>
  <c r="K16" i="3"/>
  <c r="J16" i="3"/>
  <c r="O10" i="3"/>
  <c r="N10" i="3"/>
  <c r="M10" i="3"/>
  <c r="L10" i="3"/>
  <c r="K10" i="3"/>
  <c r="J10" i="3"/>
  <c r="P17" i="3" l="1"/>
  <c r="P19" i="3"/>
  <c r="P21" i="3"/>
  <c r="P23" i="3"/>
  <c r="P25" i="3"/>
  <c r="B75" i="3"/>
  <c r="B87" i="3" s="1"/>
  <c r="G75" i="3"/>
  <c r="P33" i="3"/>
  <c r="L75" i="3"/>
  <c r="L87" i="3" s="1"/>
  <c r="P52" i="3"/>
  <c r="P54" i="3"/>
  <c r="P56" i="3"/>
  <c r="P58" i="3"/>
  <c r="P63" i="3"/>
  <c r="E85" i="3"/>
  <c r="I85" i="3"/>
  <c r="M85" i="3"/>
  <c r="P12" i="3"/>
  <c r="P13" i="3"/>
  <c r="P15" i="3"/>
  <c r="M75" i="3"/>
  <c r="P18" i="3"/>
  <c r="P20" i="3"/>
  <c r="P22" i="3"/>
  <c r="P24" i="3"/>
  <c r="P30" i="3"/>
  <c r="P32" i="3"/>
  <c r="P43" i="3"/>
  <c r="P51" i="3"/>
  <c r="J75" i="3"/>
  <c r="N75" i="3"/>
  <c r="N87" i="3" s="1"/>
  <c r="P55" i="3"/>
  <c r="P57" i="3"/>
  <c r="P14" i="3"/>
  <c r="C75" i="3"/>
  <c r="C87" i="3" s="1"/>
  <c r="P35" i="3"/>
  <c r="P37" i="3"/>
  <c r="P38" i="3"/>
  <c r="P36" i="3"/>
  <c r="F75" i="3"/>
  <c r="K75" i="3"/>
  <c r="K87" i="3" s="1"/>
  <c r="O75" i="3"/>
  <c r="O87" i="3" s="1"/>
  <c r="P80" i="3"/>
  <c r="P83" i="3"/>
  <c r="P62" i="3"/>
  <c r="P26" i="3"/>
  <c r="F87" i="3"/>
  <c r="J87" i="3"/>
  <c r="P28" i="3"/>
  <c r="P42" i="3"/>
  <c r="P44" i="3"/>
  <c r="P16" i="3" l="1"/>
  <c r="P10" i="3"/>
  <c r="P75" i="3" s="1"/>
  <c r="E75" i="3"/>
  <c r="E87" i="3" s="1"/>
  <c r="I87" i="3"/>
  <c r="M87" i="3"/>
  <c r="D85" i="3"/>
  <c r="D75" i="3"/>
  <c r="D87" i="3" l="1"/>
  <c r="P78" i="3" l="1"/>
  <c r="G85" i="3" l="1"/>
  <c r="G87" i="3" s="1"/>
  <c r="P87" i="3" s="1"/>
  <c r="P77" i="3"/>
  <c r="P85" i="3" s="1"/>
</calcChain>
</file>

<file path=xl/sharedStrings.xml><?xml version="1.0" encoding="utf-8"?>
<sst xmlns="http://schemas.openxmlformats.org/spreadsheetml/2006/main" count="103" uniqueCount="103">
  <si>
    <t>INSTITUTO DOMINICANO DE LAS TELECOMUNICACIONES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</si>
  <si>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</si>
  <si>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</si>
  <si>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</si>
  <si>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</si>
  <si>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</si>
  <si>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</si>
  <si>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</si>
  <si>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</si>
  <si>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</si>
  <si>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</si>
  <si>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</si>
  <si>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</si>
  <si>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</si>
  <si>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</si>
  <si>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</si>
  <si>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</si>
  <si>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</si>
  <si>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</si>
  <si>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</si>
  <si>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</si>
  <si>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</si>
  <si>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</si>
  <si>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</si>
  <si>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</si>
  <si>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</si>
  <si>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</si>
  <si>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</si>
  <si>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</si>
  <si>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</si>
  <si>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</si>
  <si>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</si>
  <si>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</si>
  <si>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</si>
  <si>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</si>
  <si>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</si>
  <si>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</si>
  <si>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</si>
  <si>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</si>
  <si>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</si>
  <si>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</si>
  <si>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</si>
  <si>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</si>
  <si>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</si>
  <si>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</si>
  <si>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</si>
  <si>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</si>
  <si>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</si>
  <si>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</si>
  <si>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</si>
  <si>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</si>
  <si>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</si>
  <si>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</si>
  <si>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</si>
  <si>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</si>
  <si>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</si>
  <si>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</si>
  <si>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</si>
  <si>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</si>
  <si>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</si>
  <si>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</si>
  <si>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</si>
  <si>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</si>
  <si>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</si>
  <si>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</si>
  <si>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</si>
  <si>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</si>
  <si>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</si>
  <si>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</si>
  <si>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</si>
  <si>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</si>
  <si>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</si>
  <si>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</si>
  <si>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</si>
  <si>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</si>
  <si>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</si>
  <si>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</si>
  <si>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</si>
  <si>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</si>
  <si>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</si>
  <si>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DIRECTORA EJECUTIVA</t>
  </si>
  <si>
    <t xml:space="preserve">Ejecución de Gastos y Aplicaciones Financieras </t>
  </si>
  <si>
    <t>Valores en RD$</t>
  </si>
  <si>
    <t>Presupuesto Aprobado</t>
  </si>
  <si>
    <t xml:space="preserve"> </t>
  </si>
  <si>
    <t>JULISSA CRUZ ABREU</t>
  </si>
  <si>
    <t>Abril</t>
  </si>
  <si>
    <t>Presupuesto Modificado</t>
  </si>
  <si>
    <t>Gasto Devengado</t>
  </si>
  <si>
    <t>Enero</t>
  </si>
  <si>
    <t>Febrero</t>
  </si>
  <si>
    <t>Marzo</t>
  </si>
  <si>
    <t xml:space="preserve">     PRESIDENTE CONSEJO DIRECTIVO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</si>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</sst>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C0A]d&quot; de &quot;mmmm&quot; de &quot;yyyy;@"/>
    <numFmt numFmtId="166" formatCode="#,##0.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4" fontId="6" fillId="0" borderId="0" xfId="0" applyNumberFormat="1" applyFont="1"/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 applyAlignment="1"/>
    <xf numFmtId="0" fontId="4" fillId="0" borderId="3" xfId="0" applyFont="1" applyBorder="1" applyAlignment="1">
      <alignment horizontal="left" vertical="center" wrapText="1"/>
    </xf>
    <xf numFmtId="4" fontId="4" fillId="0" borderId="3" xfId="1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3" xfId="0" applyNumberFormat="1" applyFont="1" applyBorder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4" fontId="4" fillId="3" borderId="0" xfId="0" applyNumberFormat="1" applyFont="1" applyFill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4" fillId="4" borderId="4" xfId="0" applyFont="1" applyFill="1" applyBorder="1" applyAlignment="1">
      <alignment horizontal="left" vertical="center" wrapText="1"/>
    </xf>
    <xf numFmtId="4" fontId="4" fillId="6" borderId="0" xfId="0" applyNumberFormat="1" applyFont="1" applyFill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1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left" vertical="center" wrapText="1" indent="2"/>
    </xf>
    <xf numFmtId="4" fontId="5" fillId="0" borderId="3" xfId="0" applyNumberFormat="1" applyFont="1" applyBorder="1"/>
    <xf numFmtId="4" fontId="5" fillId="0" borderId="0" xfId="0" applyNumberFormat="1" applyFont="1" applyAlignment="1">
      <alignment vertical="center"/>
    </xf>
    <xf numFmtId="4" fontId="5" fillId="0" borderId="0" xfId="1" applyNumberFormat="1" applyFont="1"/>
    <xf numFmtId="0" fontId="5" fillId="0" borderId="0" xfId="0" applyFont="1" applyAlignment="1">
      <alignment horizontal="center" vertical="center"/>
    </xf>
    <xf numFmtId="166" fontId="5" fillId="0" borderId="0" xfId="0" applyNumberFormat="1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15" fontId="6" fillId="0" borderId="0" xfId="0" applyNumberFormat="1" applyFont="1" applyAlignment="1">
      <alignment horizontal="left"/>
    </xf>
    <xf numFmtId="4" fontId="0" fillId="0" borderId="0" xfId="0" applyNumberFormat="1"/>
    <xf numFmtId="165" fontId="3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0" fillId="0" borderId="3" xfId="0" applyNumberFormat="1" applyBorder="1"/>
    <xf numFmtId="0" fontId="5" fillId="0" borderId="3" xfId="0" applyFont="1" applyBorder="1"/>
    <xf numFmtId="4" fontId="4" fillId="0" borderId="0" xfId="0" applyNumberFormat="1" applyFont="1"/>
    <xf numFmtId="39" fontId="0" fillId="0" borderId="0" xfId="0" applyNumberFormat="1"/>
    <xf numFmtId="164" fontId="4" fillId="0" borderId="3" xfId="1" applyFont="1" applyBorder="1" applyAlignment="1">
      <alignment vertical="center" wrapText="1"/>
    </xf>
    <xf numFmtId="4" fontId="0" fillId="2" borderId="0" xfId="0" applyNumberFormat="1" applyFill="1"/>
    <xf numFmtId="0" fontId="7" fillId="0" borderId="0" xfId="0" applyFont="1"/>
    <xf numFmtId="164" fontId="0" fillId="0" borderId="0" xfId="1" applyFont="1"/>
    <xf numFmtId="0" fontId="9" fillId="0" borderId="0" xfId="0" applyFont="1"/>
    <xf numFmtId="4" fontId="9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" fontId="5" fillId="0" borderId="6" xfId="0" applyNumberFormat="1" applyFont="1" applyBorder="1"/>
    <xf numFmtId="4" fontId="11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1304925</xdr:colOff>
      <xdr:row>3</xdr:row>
      <xdr:rowOff>152400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1430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7"/>
  <sheetViews>
    <sheetView tabSelected="1" zoomScaleNormal="100" workbookViewId="0">
      <selection activeCell="B15" sqref="B15"/>
    </sheetView>
  </sheetViews>
  <sheetFormatPr baseColWidth="10" defaultColWidth="9.140625" defaultRowHeight="15" x14ac:dyDescent="0.25"/>
  <cols>
    <col min="1" max="1" width="47.7109375" customWidth="1"/>
    <col min="2" max="3" width="15.7109375" customWidth="1"/>
    <col min="4" max="4" width="14.7109375" style="31" customWidth="1"/>
    <col min="5" max="5" width="15.42578125" style="48" customWidth="1"/>
    <col min="6" max="6" width="14.7109375" style="31" customWidth="1"/>
    <col min="7" max="7" width="14.7109375" style="13" customWidth="1"/>
    <col min="8" max="9" width="14.7109375" style="31" customWidth="1"/>
    <col min="10" max="10" width="13.5703125" hidden="1" customWidth="1"/>
    <col min="11" max="14" width="14.7109375" hidden="1" customWidth="1"/>
    <col min="15" max="15" width="15.28515625" hidden="1" customWidth="1"/>
    <col min="16" max="16" width="15.140625" style="12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1" spans="1:34" ht="18.75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34" ht="18.75" x14ac:dyDescent="0.25">
      <c r="A2" s="57">
        <v>2022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34" ht="15.75" x14ac:dyDescent="0.25">
      <c r="A3" s="58" t="s">
        <v>81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34" x14ac:dyDescent="0.25">
      <c r="A4" s="59" t="s">
        <v>82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34" ht="9.75" customHeight="1" x14ac:dyDescent="0.25">
      <c r="A5" s="49"/>
      <c r="B5" s="49"/>
      <c r="C5" s="49"/>
      <c r="D5" s="2"/>
      <c r="E5" s="2"/>
      <c r="F5" s="2"/>
      <c r="G5" s="2"/>
      <c r="H5" s="2"/>
      <c r="I5" s="2"/>
      <c r="J5" s="49"/>
      <c r="K5" s="49"/>
      <c r="L5" s="49"/>
      <c r="M5" s="49"/>
      <c r="N5" s="49"/>
      <c r="O5" s="49"/>
      <c r="P5" s="49"/>
    </row>
    <row r="6" spans="1:34" ht="12" customHeight="1" x14ac:dyDescent="0.25">
      <c r="A6" s="60" t="s">
        <v>102</v>
      </c>
      <c r="B6" s="60" t="s">
        <v>83</v>
      </c>
      <c r="C6" s="60" t="s">
        <v>87</v>
      </c>
      <c r="D6" s="61" t="s">
        <v>88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34" s="33" customFormat="1" ht="12.75" customHeight="1" x14ac:dyDescent="0.25">
      <c r="A7" s="60"/>
      <c r="B7" s="60"/>
      <c r="C7" s="60"/>
      <c r="D7" s="50" t="s">
        <v>89</v>
      </c>
      <c r="E7" s="50" t="s">
        <v>90</v>
      </c>
      <c r="F7" s="50" t="s">
        <v>91</v>
      </c>
      <c r="G7" s="50" t="s">
        <v>86</v>
      </c>
      <c r="H7" s="50" t="s">
        <v>93</v>
      </c>
      <c r="I7" s="50" t="s">
        <v>94</v>
      </c>
      <c r="J7" s="50" t="s">
        <v>95</v>
      </c>
      <c r="K7" s="50" t="s">
        <v>96</v>
      </c>
      <c r="L7" s="50" t="s">
        <v>97</v>
      </c>
      <c r="M7" s="50" t="s">
        <v>98</v>
      </c>
      <c r="N7" s="50" t="s">
        <v>99</v>
      </c>
      <c r="O7" s="50" t="s">
        <v>100</v>
      </c>
      <c r="P7" s="51" t="s">
        <v>101</v>
      </c>
    </row>
    <row r="8" spans="1:34" x14ac:dyDescent="0.25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3"/>
    </row>
    <row r="9" spans="1:34" x14ac:dyDescent="0.25">
      <c r="A9" s="5" t="s">
        <v>3</v>
      </c>
      <c r="B9" s="5"/>
      <c r="C9" s="39"/>
      <c r="D9" s="6"/>
      <c r="E9" s="34"/>
      <c r="F9" s="35"/>
      <c r="G9" s="21"/>
      <c r="H9" s="21"/>
      <c r="I9" s="21"/>
      <c r="J9" s="21"/>
      <c r="K9" s="21"/>
      <c r="L9" s="21"/>
      <c r="M9" s="21"/>
      <c r="N9" s="21"/>
      <c r="O9" s="21"/>
      <c r="P9" s="36"/>
    </row>
    <row r="10" spans="1:34" x14ac:dyDescent="0.25">
      <c r="A10" s="7" t="s">
        <v>4</v>
      </c>
      <c r="B10" s="37">
        <v>1036521587.3079599</v>
      </c>
      <c r="C10" s="37">
        <v>1065132806.9047198</v>
      </c>
      <c r="D10" s="37">
        <v>88940999.540000007</v>
      </c>
      <c r="E10" s="37">
        <v>68824902.480000004</v>
      </c>
      <c r="F10" s="37">
        <v>80540408.030000001</v>
      </c>
      <c r="G10" s="37">
        <v>83812657.730000004</v>
      </c>
      <c r="H10" s="37">
        <v>79425126.410000011</v>
      </c>
      <c r="I10" s="37">
        <v>133859287.93000001</v>
      </c>
      <c r="J10" s="37">
        <f t="shared" ref="J10:P10" si="0">J11+J12+J13+J14+J15</f>
        <v>0</v>
      </c>
      <c r="K10" s="37">
        <f t="shared" si="0"/>
        <v>0</v>
      </c>
      <c r="L10" s="37">
        <f t="shared" si="0"/>
        <v>0</v>
      </c>
      <c r="M10" s="37">
        <f t="shared" si="0"/>
        <v>0</v>
      </c>
      <c r="N10" s="37">
        <f t="shared" si="0"/>
        <v>0</v>
      </c>
      <c r="O10" s="37">
        <f t="shared" si="0"/>
        <v>0</v>
      </c>
      <c r="P10" s="37">
        <f t="shared" si="0"/>
        <v>535403382.12</v>
      </c>
      <c r="Q10" s="40"/>
    </row>
    <row r="11" spans="1:34" x14ac:dyDescent="0.25">
      <c r="A11" s="3" t="s">
        <v>5</v>
      </c>
      <c r="B11" s="13">
        <v>757385634.01199996</v>
      </c>
      <c r="C11" s="13">
        <v>779387817.0891999</v>
      </c>
      <c r="D11" s="17">
        <v>73304502.150000006</v>
      </c>
      <c r="E11" s="17">
        <v>62868437.630000003</v>
      </c>
      <c r="F11" s="17">
        <v>64271829.580000006</v>
      </c>
      <c r="G11" s="17">
        <v>62888588.219999999</v>
      </c>
      <c r="H11" s="13">
        <v>62618054.719999999</v>
      </c>
      <c r="I11" s="13">
        <v>66926827.649999999</v>
      </c>
      <c r="J11" s="13"/>
      <c r="K11" s="13"/>
      <c r="L11" s="13"/>
      <c r="M11" s="13"/>
      <c r="N11" s="13"/>
      <c r="O11" s="13"/>
      <c r="P11" s="13">
        <f>SUM(D11:O11)</f>
        <v>392878239.94999999</v>
      </c>
    </row>
    <row r="12" spans="1:34" x14ac:dyDescent="0.25">
      <c r="A12" s="3" t="s">
        <v>6</v>
      </c>
      <c r="B12" s="4">
        <v>41841218</v>
      </c>
      <c r="C12" s="4">
        <v>48389685.279999986</v>
      </c>
      <c r="D12" s="17">
        <v>1776290.65</v>
      </c>
      <c r="E12" s="17">
        <v>1675022.31</v>
      </c>
      <c r="F12" s="17">
        <v>2637614.5499999998</v>
      </c>
      <c r="G12" s="17">
        <v>1870932.45</v>
      </c>
      <c r="H12" s="13">
        <v>2860224.45</v>
      </c>
      <c r="I12" s="13">
        <v>2674816.96</v>
      </c>
      <c r="J12" s="13"/>
      <c r="K12" s="13"/>
      <c r="L12" s="13"/>
      <c r="M12" s="13"/>
      <c r="N12" s="13"/>
      <c r="O12" s="13"/>
      <c r="P12" s="13">
        <f t="shared" ref="P12:P15" si="1">SUM(D12:O12)</f>
        <v>13494901.370000001</v>
      </c>
    </row>
    <row r="13" spans="1:34" x14ac:dyDescent="0.25">
      <c r="A13" s="3" t="s">
        <v>7</v>
      </c>
      <c r="B13" s="4">
        <v>0</v>
      </c>
      <c r="C13" s="4">
        <v>0</v>
      </c>
      <c r="D13" s="17">
        <v>0</v>
      </c>
      <c r="E13" s="17">
        <v>0</v>
      </c>
      <c r="F13" s="17">
        <v>0</v>
      </c>
      <c r="G13" s="17">
        <v>0</v>
      </c>
      <c r="H13" s="13">
        <v>0</v>
      </c>
      <c r="I13" s="13">
        <v>0</v>
      </c>
      <c r="J13" s="13"/>
      <c r="K13" s="13"/>
      <c r="L13" s="13"/>
      <c r="M13" s="13"/>
      <c r="N13" s="13"/>
      <c r="O13" s="13"/>
      <c r="P13" s="13">
        <f t="shared" si="1"/>
        <v>0</v>
      </c>
    </row>
    <row r="14" spans="1:34" x14ac:dyDescent="0.25">
      <c r="A14" s="3" t="s">
        <v>8</v>
      </c>
      <c r="B14" s="4">
        <v>136659928.79999998</v>
      </c>
      <c r="C14" s="4">
        <v>136679353.19999999</v>
      </c>
      <c r="D14" s="17">
        <v>6362346.0800000001</v>
      </c>
      <c r="E14" s="17">
        <v>4280114.4399999995</v>
      </c>
      <c r="F14" s="17">
        <v>5816819.4799999995</v>
      </c>
      <c r="G14" s="17">
        <v>3431128.58</v>
      </c>
      <c r="H14" s="13">
        <v>6130986.8100000005</v>
      </c>
      <c r="I14" s="13">
        <v>56538901.900000006</v>
      </c>
      <c r="J14" s="13"/>
      <c r="K14" s="13"/>
      <c r="L14" s="13"/>
      <c r="M14" s="13"/>
      <c r="N14" s="13"/>
      <c r="O14" s="13"/>
      <c r="P14" s="13">
        <f t="shared" si="1"/>
        <v>82560297.290000007</v>
      </c>
    </row>
    <row r="15" spans="1:34" ht="15" customHeight="1" x14ac:dyDescent="0.3">
      <c r="A15" s="3" t="s">
        <v>9</v>
      </c>
      <c r="B15" s="4">
        <v>100634806.49595998</v>
      </c>
      <c r="C15" s="4">
        <v>100675951.33552</v>
      </c>
      <c r="D15" s="18">
        <v>7497860.6600000001</v>
      </c>
      <c r="E15" s="18">
        <v>1328.1</v>
      </c>
      <c r="F15" s="18">
        <v>7814144.4200000009</v>
      </c>
      <c r="G15" s="18">
        <v>15622008.48</v>
      </c>
      <c r="H15" s="13">
        <v>7815860.4300000006</v>
      </c>
      <c r="I15" s="13">
        <v>7718741.4199999999</v>
      </c>
      <c r="J15" s="13"/>
      <c r="K15" s="13"/>
      <c r="L15" s="13"/>
      <c r="M15" s="13"/>
      <c r="N15" s="13"/>
      <c r="O15" s="13"/>
      <c r="P15" s="13">
        <f t="shared" si="1"/>
        <v>46469943.510000005</v>
      </c>
      <c r="Q15" s="3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</row>
    <row r="16" spans="1:34" ht="15" customHeight="1" x14ac:dyDescent="0.3">
      <c r="A16" s="7" t="s">
        <v>10</v>
      </c>
      <c r="B16" s="8">
        <v>685638298.03309989</v>
      </c>
      <c r="C16" s="8">
        <v>614265107.10553336</v>
      </c>
      <c r="D16" s="8">
        <v>21240938.370000001</v>
      </c>
      <c r="E16" s="8">
        <v>21530460.469999999</v>
      </c>
      <c r="F16" s="8">
        <v>29594875.580000002</v>
      </c>
      <c r="G16" s="8">
        <v>23486300.939999998</v>
      </c>
      <c r="H16" s="8">
        <v>29511912.849999998</v>
      </c>
      <c r="I16" s="8">
        <v>32854630.879999999</v>
      </c>
      <c r="J16" s="8">
        <f t="shared" ref="J16:O16" si="2">J17+J18+J19+J20+J21+J22+J23+J24+J25</f>
        <v>0</v>
      </c>
      <c r="K16" s="8">
        <f t="shared" si="2"/>
        <v>0</v>
      </c>
      <c r="L16" s="8">
        <f t="shared" si="2"/>
        <v>0</v>
      </c>
      <c r="M16" s="8">
        <f t="shared" si="2"/>
        <v>0</v>
      </c>
      <c r="N16" s="8">
        <f t="shared" si="2"/>
        <v>0</v>
      </c>
      <c r="O16" s="8">
        <f t="shared" si="2"/>
        <v>0</v>
      </c>
      <c r="P16" s="8">
        <f>SUM(P17:P25)</f>
        <v>158219119.08999997</v>
      </c>
      <c r="Q16" s="31"/>
      <c r="S16" s="3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18" x14ac:dyDescent="0.25">
      <c r="A17" s="3" t="s">
        <v>11</v>
      </c>
      <c r="B17" s="4">
        <v>31720806.130000003</v>
      </c>
      <c r="C17" s="4">
        <v>30982309</v>
      </c>
      <c r="D17" s="17">
        <v>1245097.2100000002</v>
      </c>
      <c r="E17" s="17">
        <v>1768203.79</v>
      </c>
      <c r="F17" s="17">
        <v>2096241.4400000002</v>
      </c>
      <c r="G17" s="17">
        <v>1427836.87</v>
      </c>
      <c r="H17" s="17">
        <v>1682754.73</v>
      </c>
      <c r="I17" s="17">
        <v>2094206.81</v>
      </c>
      <c r="J17" s="17"/>
      <c r="K17" s="17"/>
      <c r="L17" s="17"/>
      <c r="M17" s="17"/>
      <c r="N17" s="17"/>
      <c r="O17" s="17"/>
      <c r="P17" s="4">
        <f t="shared" ref="P17:P73" si="3">SUM(D17:O17)</f>
        <v>10314340.850000001</v>
      </c>
    </row>
    <row r="18" spans="1:18" x14ac:dyDescent="0.25">
      <c r="A18" s="3" t="s">
        <v>12</v>
      </c>
      <c r="B18" s="4">
        <v>123803995.80000001</v>
      </c>
      <c r="C18" s="4">
        <v>103632167.80000001</v>
      </c>
      <c r="D18" s="17">
        <v>331037.2</v>
      </c>
      <c r="E18" s="17">
        <v>372424.99</v>
      </c>
      <c r="F18" s="17">
        <v>474801</v>
      </c>
      <c r="G18" s="17">
        <v>429815</v>
      </c>
      <c r="H18" s="17">
        <v>1080993.28</v>
      </c>
      <c r="I18" s="17">
        <v>1356226.24</v>
      </c>
      <c r="J18" s="17"/>
      <c r="K18" s="17"/>
      <c r="L18" s="17"/>
      <c r="M18" s="17"/>
      <c r="N18" s="17"/>
      <c r="O18" s="17"/>
      <c r="P18" s="4">
        <f t="shared" si="3"/>
        <v>4045297.71</v>
      </c>
    </row>
    <row r="19" spans="1:18" x14ac:dyDescent="0.25">
      <c r="A19" s="3" t="s">
        <v>13</v>
      </c>
      <c r="B19" s="4">
        <v>20359754</v>
      </c>
      <c r="C19" s="4">
        <v>20385254</v>
      </c>
      <c r="D19" s="17">
        <v>685009.36</v>
      </c>
      <c r="E19" s="17">
        <v>326900</v>
      </c>
      <c r="F19" s="17">
        <v>583350</v>
      </c>
      <c r="G19" s="17">
        <v>203300</v>
      </c>
      <c r="H19" s="17">
        <v>402250</v>
      </c>
      <c r="I19" s="17">
        <v>238250</v>
      </c>
      <c r="J19" s="17"/>
      <c r="K19" s="17"/>
      <c r="L19" s="17"/>
      <c r="M19" s="17"/>
      <c r="N19" s="17"/>
      <c r="O19" s="17"/>
      <c r="P19" s="4">
        <f t="shared" si="3"/>
        <v>2439059.36</v>
      </c>
    </row>
    <row r="20" spans="1:18" x14ac:dyDescent="0.25">
      <c r="A20" s="3" t="s">
        <v>14</v>
      </c>
      <c r="B20" s="4">
        <v>9662000</v>
      </c>
      <c r="C20" s="4">
        <v>9662000</v>
      </c>
      <c r="D20" s="17">
        <v>159913</v>
      </c>
      <c r="E20" s="17">
        <v>16760</v>
      </c>
      <c r="F20" s="17">
        <v>17860</v>
      </c>
      <c r="G20" s="17">
        <v>13980</v>
      </c>
      <c r="H20" s="17">
        <v>31820</v>
      </c>
      <c r="I20" s="17">
        <v>22605</v>
      </c>
      <c r="J20" s="17"/>
      <c r="K20" s="17"/>
      <c r="L20" s="17"/>
      <c r="M20" s="17"/>
      <c r="N20" s="17"/>
      <c r="O20" s="17"/>
      <c r="P20" s="4">
        <f t="shared" si="3"/>
        <v>262938</v>
      </c>
    </row>
    <row r="21" spans="1:18" x14ac:dyDescent="0.25">
      <c r="A21" s="3" t="s">
        <v>15</v>
      </c>
      <c r="B21" s="4">
        <v>176678287.37949997</v>
      </c>
      <c r="C21" s="4">
        <v>157299756.40960002</v>
      </c>
      <c r="D21" s="17">
        <v>5123442.29</v>
      </c>
      <c r="E21" s="17">
        <v>8878403.8699999992</v>
      </c>
      <c r="F21" s="17">
        <v>9332363.3399999999</v>
      </c>
      <c r="G21" s="17">
        <v>8528877.0999999996</v>
      </c>
      <c r="H21" s="17">
        <v>15120254.790000001</v>
      </c>
      <c r="I21" s="17">
        <v>12433607.879999999</v>
      </c>
      <c r="J21" s="17"/>
      <c r="K21" s="17"/>
      <c r="L21" s="17"/>
      <c r="M21" s="17"/>
      <c r="N21" s="17"/>
      <c r="O21" s="17"/>
      <c r="P21" s="4">
        <f t="shared" si="3"/>
        <v>59416949.269999996</v>
      </c>
    </row>
    <row r="22" spans="1:18" x14ac:dyDescent="0.25">
      <c r="A22" s="3" t="s">
        <v>16</v>
      </c>
      <c r="B22" s="4">
        <v>118817833.45999999</v>
      </c>
      <c r="C22" s="4">
        <v>101229567.66</v>
      </c>
      <c r="D22" s="17">
        <v>5468078.2700000005</v>
      </c>
      <c r="E22" s="17">
        <v>5467602.6699999999</v>
      </c>
      <c r="F22" s="17">
        <v>12904212.050000001</v>
      </c>
      <c r="G22" s="17">
        <v>7954710.7000000002</v>
      </c>
      <c r="H22" s="17">
        <v>7948396.4999999991</v>
      </c>
      <c r="I22" s="17">
        <v>7955301.2299999995</v>
      </c>
      <c r="J22" s="17"/>
      <c r="K22" s="17"/>
      <c r="L22" s="17"/>
      <c r="M22" s="17"/>
      <c r="N22" s="17"/>
      <c r="O22" s="17"/>
      <c r="P22" s="4">
        <f>SUM(D22:O22)</f>
        <v>47698301.419999994</v>
      </c>
      <c r="Q22" s="31"/>
    </row>
    <row r="23" spans="1:18" ht="25.5" x14ac:dyDescent="0.25">
      <c r="A23" s="3" t="s">
        <v>17</v>
      </c>
      <c r="B23" s="4">
        <v>48552264.263600007</v>
      </c>
      <c r="C23" s="4">
        <v>36027264.596933335</v>
      </c>
      <c r="D23" s="17">
        <v>255822.37</v>
      </c>
      <c r="E23" s="17">
        <v>759357.09</v>
      </c>
      <c r="F23" s="17">
        <v>543558.68000000005</v>
      </c>
      <c r="G23" s="17">
        <v>1563268.8499999999</v>
      </c>
      <c r="H23" s="17">
        <v>802619.47</v>
      </c>
      <c r="I23" s="17">
        <v>1017188.65</v>
      </c>
      <c r="J23" s="17"/>
      <c r="K23" s="17"/>
      <c r="L23" s="17"/>
      <c r="M23" s="17"/>
      <c r="N23" s="17"/>
      <c r="O23" s="17"/>
      <c r="P23" s="4">
        <f t="shared" si="3"/>
        <v>4941815.1100000003</v>
      </c>
    </row>
    <row r="24" spans="1:18" ht="25.5" x14ac:dyDescent="0.25">
      <c r="A24" s="3" t="s">
        <v>18</v>
      </c>
      <c r="B24" s="4">
        <v>156043357</v>
      </c>
      <c r="C24" s="4">
        <v>152338987.639</v>
      </c>
      <c r="D24" s="18">
        <v>7972538.6699999999</v>
      </c>
      <c r="E24" s="18">
        <v>3858828.0599999996</v>
      </c>
      <c r="F24" s="18">
        <v>3379452.0700000003</v>
      </c>
      <c r="G24" s="18">
        <v>2997752.92</v>
      </c>
      <c r="H24" s="18">
        <v>2369537.2000000002</v>
      </c>
      <c r="I24" s="18">
        <v>7264643.2700000005</v>
      </c>
      <c r="J24" s="18"/>
      <c r="K24" s="18"/>
      <c r="L24" s="18"/>
      <c r="M24" s="18"/>
      <c r="N24" s="18"/>
      <c r="O24" s="18"/>
      <c r="P24" s="13">
        <f t="shared" si="3"/>
        <v>27842752.189999998</v>
      </c>
    </row>
    <row r="25" spans="1:18" x14ac:dyDescent="0.25">
      <c r="A25" s="3" t="s">
        <v>19</v>
      </c>
      <c r="B25" s="4">
        <v>0</v>
      </c>
      <c r="C25" s="4">
        <v>2707800</v>
      </c>
      <c r="D25" s="17">
        <v>0</v>
      </c>
      <c r="E25" s="17">
        <v>81980</v>
      </c>
      <c r="F25" s="17">
        <v>263037</v>
      </c>
      <c r="G25" s="17">
        <v>366759.5</v>
      </c>
      <c r="H25" s="17">
        <v>73286.880000000005</v>
      </c>
      <c r="I25" s="17">
        <v>472601.8</v>
      </c>
      <c r="J25" s="17"/>
      <c r="K25" s="17"/>
      <c r="L25" s="17"/>
      <c r="M25" s="17"/>
      <c r="N25" s="17"/>
      <c r="O25" s="17"/>
      <c r="P25" s="4">
        <f t="shared" si="3"/>
        <v>1257665.18</v>
      </c>
    </row>
    <row r="26" spans="1:18" x14ac:dyDescent="0.25">
      <c r="A26" s="7" t="s">
        <v>20</v>
      </c>
      <c r="B26" s="8">
        <v>77177010.019999996</v>
      </c>
      <c r="C26" s="8">
        <v>58030735.25999999</v>
      </c>
      <c r="D26" s="8">
        <v>1252798.29</v>
      </c>
      <c r="E26" s="8">
        <v>2898410.2300000004</v>
      </c>
      <c r="F26" s="8">
        <v>1764677.19</v>
      </c>
      <c r="G26" s="8">
        <v>2274571.6</v>
      </c>
      <c r="H26" s="8">
        <v>1708219.78</v>
      </c>
      <c r="I26" s="8">
        <v>3731261.45</v>
      </c>
      <c r="J26" s="8">
        <f t="shared" ref="J26:O26" si="4">SUM(J27:J35)</f>
        <v>0</v>
      </c>
      <c r="K26" s="8">
        <f t="shared" si="4"/>
        <v>0</v>
      </c>
      <c r="L26" s="8">
        <f t="shared" si="4"/>
        <v>0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37">
        <f>SUM(D26:O26)</f>
        <v>13629938.539999999</v>
      </c>
      <c r="Q26" s="8"/>
      <c r="R26" s="31"/>
    </row>
    <row r="27" spans="1:18" x14ac:dyDescent="0.25">
      <c r="A27" s="3" t="s">
        <v>21</v>
      </c>
      <c r="B27" s="4">
        <v>8214601.9800000004</v>
      </c>
      <c r="C27" s="4">
        <v>7541199.9799999995</v>
      </c>
      <c r="D27" s="18">
        <v>171319.47</v>
      </c>
      <c r="E27" s="18">
        <v>235475.9</v>
      </c>
      <c r="F27" s="18">
        <v>240082.43</v>
      </c>
      <c r="G27" s="18">
        <v>96947.19</v>
      </c>
      <c r="H27" s="18">
        <v>306002.05</v>
      </c>
      <c r="I27" s="18">
        <v>340446.15</v>
      </c>
      <c r="J27" s="18"/>
      <c r="K27" s="18"/>
      <c r="L27" s="18"/>
      <c r="M27" s="18"/>
      <c r="N27" s="18"/>
      <c r="O27" s="18"/>
      <c r="P27" s="13">
        <f t="shared" si="3"/>
        <v>1390273.19</v>
      </c>
    </row>
    <row r="28" spans="1:18" x14ac:dyDescent="0.25">
      <c r="A28" s="3" t="s">
        <v>22</v>
      </c>
      <c r="B28" s="4">
        <v>2183400</v>
      </c>
      <c r="C28" s="4">
        <v>1548400</v>
      </c>
      <c r="D28" s="18">
        <v>0</v>
      </c>
      <c r="E28" s="18">
        <v>59000</v>
      </c>
      <c r="F28" s="18">
        <v>0</v>
      </c>
      <c r="G28" s="18">
        <v>0</v>
      </c>
      <c r="H28" s="18">
        <v>0</v>
      </c>
      <c r="I28" s="18">
        <v>110330</v>
      </c>
      <c r="J28" s="18"/>
      <c r="K28" s="18"/>
      <c r="L28" s="18"/>
      <c r="M28" s="18"/>
      <c r="N28" s="18"/>
      <c r="O28" s="18"/>
      <c r="P28" s="13">
        <f t="shared" si="3"/>
        <v>169330</v>
      </c>
    </row>
    <row r="29" spans="1:18" x14ac:dyDescent="0.25">
      <c r="A29" s="3" t="s">
        <v>23</v>
      </c>
      <c r="B29" s="4">
        <v>5147569.5</v>
      </c>
      <c r="C29" s="4">
        <v>5147569.5</v>
      </c>
      <c r="D29" s="18">
        <v>0</v>
      </c>
      <c r="E29" s="18">
        <v>450129.2</v>
      </c>
      <c r="F29" s="18">
        <v>127920.4</v>
      </c>
      <c r="G29" s="18">
        <v>11100</v>
      </c>
      <c r="H29" s="18">
        <v>0</v>
      </c>
      <c r="I29" s="18">
        <v>471454.25</v>
      </c>
      <c r="J29" s="18"/>
      <c r="K29" s="18"/>
      <c r="L29" s="18"/>
      <c r="M29" s="18"/>
      <c r="N29" s="18"/>
      <c r="O29" s="18"/>
      <c r="P29" s="13">
        <f t="shared" si="3"/>
        <v>1060603.8500000001</v>
      </c>
    </row>
    <row r="30" spans="1:18" x14ac:dyDescent="0.25">
      <c r="A30" s="3" t="s">
        <v>24</v>
      </c>
      <c r="B30" s="4">
        <v>164403.04000000004</v>
      </c>
      <c r="C30" s="4">
        <v>364403.03999999992</v>
      </c>
      <c r="D30" s="18">
        <v>0</v>
      </c>
      <c r="E30" s="18">
        <v>0</v>
      </c>
      <c r="F30" s="18">
        <v>0</v>
      </c>
      <c r="G30" s="18">
        <v>42968.26</v>
      </c>
      <c r="H30" s="17">
        <v>0</v>
      </c>
      <c r="I30" s="17">
        <v>72105.63</v>
      </c>
      <c r="J30" s="17"/>
      <c r="K30" s="17"/>
      <c r="L30" s="17"/>
      <c r="M30" s="17"/>
      <c r="N30" s="17"/>
      <c r="O30" s="17"/>
      <c r="P30" s="4">
        <f t="shared" si="3"/>
        <v>115073.89000000001</v>
      </c>
    </row>
    <row r="31" spans="1:18" x14ac:dyDescent="0.25">
      <c r="A31" s="3" t="s">
        <v>25</v>
      </c>
      <c r="B31" s="4">
        <v>1584362.0000000002</v>
      </c>
      <c r="C31" s="4">
        <v>1404362.0000000002</v>
      </c>
      <c r="D31" s="18">
        <v>48928.53</v>
      </c>
      <c r="E31" s="18">
        <v>200</v>
      </c>
      <c r="F31" s="18">
        <v>10800.01</v>
      </c>
      <c r="G31" s="18">
        <v>893.09</v>
      </c>
      <c r="H31" s="18">
        <v>67142</v>
      </c>
      <c r="I31" s="18">
        <v>26019</v>
      </c>
      <c r="J31" s="18"/>
      <c r="K31" s="18"/>
      <c r="L31" s="18"/>
      <c r="M31" s="18"/>
      <c r="N31" s="18"/>
      <c r="O31" s="18"/>
      <c r="P31" s="13">
        <f>SUM(D31:O31)</f>
        <v>153982.63</v>
      </c>
      <c r="Q31" t="s">
        <v>84</v>
      </c>
    </row>
    <row r="32" spans="1:18" ht="25.5" x14ac:dyDescent="0.25">
      <c r="A32" s="3" t="s">
        <v>26</v>
      </c>
      <c r="B32" s="4">
        <v>4040000</v>
      </c>
      <c r="C32" s="4">
        <v>3970000</v>
      </c>
      <c r="D32" s="18">
        <v>9855.43</v>
      </c>
      <c r="E32" s="18">
        <v>25019.040000000001</v>
      </c>
      <c r="F32" s="18">
        <v>12734.71</v>
      </c>
      <c r="G32" s="18">
        <v>14445.6</v>
      </c>
      <c r="H32" s="18">
        <v>21505.9</v>
      </c>
      <c r="I32" s="18">
        <v>6413.4</v>
      </c>
      <c r="J32" s="18"/>
      <c r="K32" s="18"/>
      <c r="L32" s="18"/>
      <c r="M32" s="18"/>
      <c r="N32" s="18"/>
      <c r="O32" s="18"/>
      <c r="P32" s="13">
        <f t="shared" si="3"/>
        <v>89974.079999999987</v>
      </c>
    </row>
    <row r="33" spans="1:17" ht="25.5" x14ac:dyDescent="0.25">
      <c r="A33" s="3" t="s">
        <v>27</v>
      </c>
      <c r="B33" s="4">
        <v>20704243.039999999</v>
      </c>
      <c r="C33" s="4">
        <v>18234242.999999993</v>
      </c>
      <c r="D33" s="18">
        <v>896081.05999999994</v>
      </c>
      <c r="E33" s="18">
        <v>977511.30999999994</v>
      </c>
      <c r="F33" s="18">
        <v>1144321.94</v>
      </c>
      <c r="G33" s="18">
        <v>1221932.77</v>
      </c>
      <c r="H33" s="18">
        <v>1060684.31</v>
      </c>
      <c r="I33" s="18">
        <v>1065172.6299999999</v>
      </c>
      <c r="J33" s="18"/>
      <c r="K33" s="18"/>
      <c r="L33" s="18"/>
      <c r="M33" s="18"/>
      <c r="N33" s="18"/>
      <c r="O33" s="18"/>
      <c r="P33" s="13">
        <f t="shared" si="3"/>
        <v>6365704.0200000005</v>
      </c>
    </row>
    <row r="34" spans="1:17" ht="25.5" x14ac:dyDescent="0.25">
      <c r="A34" s="3" t="s">
        <v>28</v>
      </c>
      <c r="B34" s="13">
        <v>0</v>
      </c>
      <c r="C34" s="13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/>
      <c r="K34" s="18"/>
      <c r="L34" s="18"/>
      <c r="M34" s="18"/>
      <c r="N34" s="18"/>
      <c r="O34" s="18"/>
      <c r="P34" s="13">
        <f t="shared" si="3"/>
        <v>0</v>
      </c>
    </row>
    <row r="35" spans="1:17" x14ac:dyDescent="0.25">
      <c r="A35" s="3" t="s">
        <v>29</v>
      </c>
      <c r="B35" s="4">
        <v>35138430.459999993</v>
      </c>
      <c r="C35" s="4">
        <v>19820557.739999998</v>
      </c>
      <c r="D35" s="18">
        <v>126613.8</v>
      </c>
      <c r="E35" s="18">
        <v>1151074.78</v>
      </c>
      <c r="F35" s="18">
        <v>228817.69999999998</v>
      </c>
      <c r="G35" s="18">
        <v>886284.69000000006</v>
      </c>
      <c r="H35" s="17">
        <v>252885.52000000002</v>
      </c>
      <c r="I35" s="17">
        <v>1639320.3900000001</v>
      </c>
      <c r="J35" s="17"/>
      <c r="K35" s="17"/>
      <c r="L35" s="17"/>
      <c r="M35" s="17"/>
      <c r="N35" s="17"/>
      <c r="O35" s="17"/>
      <c r="P35" s="13">
        <f t="shared" si="3"/>
        <v>4284996.8800000008</v>
      </c>
    </row>
    <row r="36" spans="1:17" x14ac:dyDescent="0.25">
      <c r="A36" s="7" t="s">
        <v>30</v>
      </c>
      <c r="B36" s="8">
        <v>31640789.585999999</v>
      </c>
      <c r="C36" s="8">
        <v>1233156670.0080001</v>
      </c>
      <c r="D36" s="8">
        <v>2319025</v>
      </c>
      <c r="E36" s="8">
        <v>1783700</v>
      </c>
      <c r="F36" s="8">
        <v>2376801.7000000002</v>
      </c>
      <c r="G36" s="8">
        <v>4023150.9</v>
      </c>
      <c r="H36" s="8">
        <v>629312.5</v>
      </c>
      <c r="I36" s="8">
        <v>672312.5</v>
      </c>
      <c r="J36" s="8">
        <f t="shared" ref="J36:N36" si="5">SUM(J37:J42)</f>
        <v>0</v>
      </c>
      <c r="K36" s="8">
        <f t="shared" si="5"/>
        <v>0</v>
      </c>
      <c r="L36" s="8">
        <f t="shared" si="5"/>
        <v>0</v>
      </c>
      <c r="M36" s="8">
        <f t="shared" si="5"/>
        <v>0</v>
      </c>
      <c r="N36" s="8">
        <f t="shared" si="5"/>
        <v>0</v>
      </c>
      <c r="O36" s="8">
        <f>SUM(O37:O43)</f>
        <v>0</v>
      </c>
      <c r="P36" s="37">
        <f>SUM(D36:O36)</f>
        <v>11804302.6</v>
      </c>
    </row>
    <row r="37" spans="1:17" ht="25.5" x14ac:dyDescent="0.25">
      <c r="A37" s="3" t="s">
        <v>31</v>
      </c>
      <c r="B37" s="13">
        <v>21920892</v>
      </c>
      <c r="C37" s="13">
        <v>10000000</v>
      </c>
      <c r="D37" s="18">
        <v>30000</v>
      </c>
      <c r="E37" s="18">
        <v>0</v>
      </c>
      <c r="F37" s="18">
        <v>1094864.2</v>
      </c>
      <c r="G37" s="18">
        <v>2595838.4</v>
      </c>
      <c r="H37" s="18">
        <v>202000</v>
      </c>
      <c r="I37" s="18">
        <v>245000</v>
      </c>
      <c r="J37" s="18"/>
      <c r="K37" s="18"/>
      <c r="L37" s="18"/>
      <c r="M37" s="18"/>
      <c r="N37" s="18"/>
      <c r="O37" s="18"/>
      <c r="P37" s="13">
        <f>SUM(D37:O37)</f>
        <v>4167702.5999999996</v>
      </c>
    </row>
    <row r="38" spans="1:17" ht="25.5" x14ac:dyDescent="0.25">
      <c r="A38" s="3" t="s">
        <v>32</v>
      </c>
      <c r="B38" s="13">
        <v>0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/>
      <c r="K38" s="18"/>
      <c r="L38" s="18"/>
      <c r="M38" s="18"/>
      <c r="N38" s="18"/>
      <c r="O38" s="18"/>
      <c r="P38" s="13">
        <f t="shared" si="3"/>
        <v>0</v>
      </c>
    </row>
    <row r="39" spans="1:17" ht="25.5" x14ac:dyDescent="0.25">
      <c r="A39" s="3" t="s">
        <v>33</v>
      </c>
      <c r="B39" s="13">
        <v>0</v>
      </c>
      <c r="C39" s="13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/>
      <c r="K39" s="18"/>
      <c r="L39" s="18"/>
      <c r="M39" s="18"/>
      <c r="N39" s="18"/>
      <c r="O39" s="18"/>
      <c r="P39" s="13">
        <f t="shared" si="3"/>
        <v>0</v>
      </c>
    </row>
    <row r="40" spans="1:17" ht="25.5" x14ac:dyDescent="0.25">
      <c r="A40" s="3" t="s">
        <v>34</v>
      </c>
      <c r="B40" s="13">
        <v>0</v>
      </c>
      <c r="C40" s="13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/>
      <c r="K40" s="18"/>
      <c r="L40" s="18"/>
      <c r="M40" s="18"/>
      <c r="N40" s="18"/>
      <c r="O40" s="18"/>
      <c r="P40" s="13">
        <f t="shared" si="3"/>
        <v>0</v>
      </c>
    </row>
    <row r="41" spans="1:17" ht="25.5" x14ac:dyDescent="0.25">
      <c r="A41" s="3" t="s">
        <v>35</v>
      </c>
      <c r="B41" s="13">
        <v>0</v>
      </c>
      <c r="C41" s="13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/>
      <c r="K41" s="18"/>
      <c r="L41" s="18"/>
      <c r="M41" s="18"/>
      <c r="N41" s="18"/>
      <c r="O41" s="18"/>
      <c r="P41" s="13">
        <f t="shared" si="3"/>
        <v>0</v>
      </c>
    </row>
    <row r="42" spans="1:17" ht="25.5" x14ac:dyDescent="0.25">
      <c r="A42" s="3" t="s">
        <v>36</v>
      </c>
      <c r="B42" s="13">
        <v>9719897.5859999992</v>
      </c>
      <c r="C42" s="13">
        <v>9409215.9279999994</v>
      </c>
      <c r="D42" s="18">
        <v>2289025</v>
      </c>
      <c r="E42" s="18">
        <v>1783700</v>
      </c>
      <c r="F42" s="18">
        <v>1281937.5</v>
      </c>
      <c r="G42" s="18">
        <v>427312.5</v>
      </c>
      <c r="H42" s="18">
        <v>427312.5</v>
      </c>
      <c r="I42" s="18">
        <v>427312.5</v>
      </c>
      <c r="J42" s="18"/>
      <c r="K42" s="18"/>
      <c r="L42" s="18"/>
      <c r="M42" s="18"/>
      <c r="N42" s="18"/>
      <c r="O42" s="18"/>
      <c r="P42" s="13">
        <f t="shared" si="3"/>
        <v>6636600</v>
      </c>
    </row>
    <row r="43" spans="1:17" ht="25.5" x14ac:dyDescent="0.25">
      <c r="A43" s="3" t="s">
        <v>37</v>
      </c>
      <c r="B43" s="13">
        <v>0</v>
      </c>
      <c r="C43" s="13">
        <v>1213747454.0800002</v>
      </c>
      <c r="D43" s="18">
        <v>0</v>
      </c>
      <c r="E43" s="18">
        <v>0</v>
      </c>
      <c r="F43" s="18">
        <v>0</v>
      </c>
      <c r="G43" s="18">
        <v>1000000</v>
      </c>
      <c r="H43" s="18">
        <v>0</v>
      </c>
      <c r="I43" s="18">
        <v>0</v>
      </c>
      <c r="J43" s="18"/>
      <c r="K43" s="18"/>
      <c r="L43" s="18"/>
      <c r="M43" s="18"/>
      <c r="N43" s="18"/>
      <c r="O43" s="18"/>
      <c r="P43" s="13">
        <f t="shared" si="3"/>
        <v>1000000</v>
      </c>
    </row>
    <row r="44" spans="1:17" s="43" customFormat="1" x14ac:dyDescent="0.25">
      <c r="A44" s="7" t="s">
        <v>38</v>
      </c>
      <c r="B44" s="8">
        <v>79947577</v>
      </c>
      <c r="C44" s="8">
        <v>109668111</v>
      </c>
      <c r="D44" s="8">
        <v>290791.02</v>
      </c>
      <c r="E44" s="8">
        <v>792061.81</v>
      </c>
      <c r="F44" s="8">
        <v>764614.23</v>
      </c>
      <c r="G44" s="8">
        <v>467194.69</v>
      </c>
      <c r="H44" s="8">
        <v>640614.67999999993</v>
      </c>
      <c r="I44" s="8">
        <v>754774.5</v>
      </c>
      <c r="J44" s="8">
        <f t="shared" ref="J44:O44" si="6">SUM(J51)</f>
        <v>0</v>
      </c>
      <c r="K44" s="8">
        <f t="shared" si="6"/>
        <v>0</v>
      </c>
      <c r="L44" s="8">
        <f t="shared" si="6"/>
        <v>0</v>
      </c>
      <c r="M44" s="8">
        <f t="shared" si="6"/>
        <v>0</v>
      </c>
      <c r="N44" s="8">
        <f t="shared" si="6"/>
        <v>0</v>
      </c>
      <c r="O44" s="8">
        <f t="shared" si="6"/>
        <v>0</v>
      </c>
      <c r="P44" s="37">
        <f>SUM(D44:O44)</f>
        <v>3710050.9299999997</v>
      </c>
      <c r="Q44" s="42"/>
    </row>
    <row r="45" spans="1:17" x14ac:dyDescent="0.25">
      <c r="A45" s="3" t="s">
        <v>39</v>
      </c>
      <c r="B45" s="13">
        <v>0</v>
      </c>
      <c r="C45" s="13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3">
        <f t="shared" si="3"/>
        <v>0</v>
      </c>
      <c r="Q45" s="31"/>
    </row>
    <row r="46" spans="1:17" ht="25.5" x14ac:dyDescent="0.25">
      <c r="A46" s="3" t="s">
        <v>40</v>
      </c>
      <c r="B46" s="13">
        <v>0</v>
      </c>
      <c r="C46" s="13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3">
        <f t="shared" si="3"/>
        <v>0</v>
      </c>
    </row>
    <row r="47" spans="1:17" ht="25.5" x14ac:dyDescent="0.25">
      <c r="A47" s="3" t="s">
        <v>41</v>
      </c>
      <c r="B47" s="13">
        <v>79947577</v>
      </c>
      <c r="C47" s="13">
        <v>109668111</v>
      </c>
      <c r="D47" s="18">
        <v>290791.02</v>
      </c>
      <c r="E47" s="18">
        <v>792061.81</v>
      </c>
      <c r="F47" s="18">
        <v>764614.23</v>
      </c>
      <c r="G47" s="18">
        <v>467194.69</v>
      </c>
      <c r="H47" s="18">
        <v>640614.67999999993</v>
      </c>
      <c r="I47" s="18">
        <v>754774.5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3">
        <f t="shared" si="3"/>
        <v>3710050.9299999997</v>
      </c>
    </row>
    <row r="48" spans="1:17" ht="25.5" x14ac:dyDescent="0.25">
      <c r="A48" s="3" t="s">
        <v>42</v>
      </c>
      <c r="B48" s="13">
        <v>0</v>
      </c>
      <c r="C48" s="13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3">
        <f t="shared" si="3"/>
        <v>0</v>
      </c>
    </row>
    <row r="49" spans="1:17" ht="25.5" x14ac:dyDescent="0.25">
      <c r="A49" s="3" t="s">
        <v>43</v>
      </c>
      <c r="B49" s="13">
        <v>0</v>
      </c>
      <c r="C49" s="13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3">
        <f t="shared" si="3"/>
        <v>0</v>
      </c>
    </row>
    <row r="50" spans="1:17" x14ac:dyDescent="0.25">
      <c r="A50" s="3" t="s">
        <v>44</v>
      </c>
      <c r="B50" s="13">
        <v>0</v>
      </c>
      <c r="C50" s="13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3">
        <f t="shared" si="3"/>
        <v>0</v>
      </c>
    </row>
    <row r="51" spans="1:17" ht="25.5" x14ac:dyDescent="0.25">
      <c r="A51" s="3" t="s">
        <v>45</v>
      </c>
      <c r="B51" s="13">
        <v>0</v>
      </c>
      <c r="C51" s="13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/>
      <c r="K51" s="18"/>
      <c r="L51" s="18"/>
      <c r="M51" s="18"/>
      <c r="N51" s="18"/>
      <c r="O51" s="18"/>
      <c r="P51" s="13">
        <f t="shared" si="3"/>
        <v>0</v>
      </c>
    </row>
    <row r="52" spans="1:17" s="43" customFormat="1" x14ac:dyDescent="0.25">
      <c r="A52" s="7" t="s">
        <v>46</v>
      </c>
      <c r="B52" s="8">
        <v>93697652.999999985</v>
      </c>
      <c r="C52" s="8">
        <v>90165153.329999998</v>
      </c>
      <c r="D52" s="8">
        <v>14431889.25</v>
      </c>
      <c r="E52" s="8">
        <v>2215860.13</v>
      </c>
      <c r="F52" s="8">
        <v>868815.91</v>
      </c>
      <c r="G52" s="8">
        <v>1213762.01</v>
      </c>
      <c r="H52" s="8">
        <v>3518006.93</v>
      </c>
      <c r="I52" s="8">
        <v>1936380</v>
      </c>
      <c r="J52" s="8">
        <f t="shared" ref="J52:O52" si="7">SUM(J53:J60)</f>
        <v>0</v>
      </c>
      <c r="K52" s="8">
        <f t="shared" si="7"/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0</v>
      </c>
      <c r="P52" s="37">
        <f>SUM(D52:O52)</f>
        <v>24184714.23</v>
      </c>
      <c r="Q52" s="44"/>
    </row>
    <row r="53" spans="1:17" x14ac:dyDescent="0.25">
      <c r="A53" s="3" t="s">
        <v>47</v>
      </c>
      <c r="B53" s="13">
        <v>62985533.999999993</v>
      </c>
      <c r="C53" s="13">
        <v>58735533.879999995</v>
      </c>
      <c r="D53" s="18">
        <v>9585654.5600000005</v>
      </c>
      <c r="E53" s="18">
        <v>563532.13</v>
      </c>
      <c r="F53" s="18">
        <v>782439.91</v>
      </c>
      <c r="G53" s="18">
        <v>853246.01</v>
      </c>
      <c r="H53" s="18">
        <v>2471006.9300000002</v>
      </c>
      <c r="I53" s="18">
        <v>1641734</v>
      </c>
      <c r="J53" s="18"/>
      <c r="K53" s="18"/>
      <c r="L53" s="18"/>
      <c r="M53" s="18"/>
      <c r="N53" s="18"/>
      <c r="O53" s="18"/>
      <c r="P53" s="13">
        <f t="shared" si="3"/>
        <v>15897613.540000001</v>
      </c>
    </row>
    <row r="54" spans="1:17" ht="25.5" x14ac:dyDescent="0.25">
      <c r="A54" s="3" t="s">
        <v>48</v>
      </c>
      <c r="B54" s="13">
        <v>992753</v>
      </c>
      <c r="C54" s="13">
        <v>943253.45</v>
      </c>
      <c r="D54" s="18">
        <v>308178.78000000003</v>
      </c>
      <c r="E54" s="18">
        <v>0</v>
      </c>
      <c r="F54" s="18">
        <v>86376</v>
      </c>
      <c r="G54" s="18">
        <v>303496</v>
      </c>
      <c r="H54" s="18">
        <v>0</v>
      </c>
      <c r="I54" s="18">
        <v>294646</v>
      </c>
      <c r="J54" s="18"/>
      <c r="K54" s="18"/>
      <c r="L54" s="18"/>
      <c r="M54" s="18"/>
      <c r="N54" s="18"/>
      <c r="O54" s="18"/>
      <c r="P54" s="13">
        <f t="shared" si="3"/>
        <v>992696.78</v>
      </c>
    </row>
    <row r="55" spans="1:17" ht="25.5" x14ac:dyDescent="0.25">
      <c r="A55" s="3" t="s">
        <v>49</v>
      </c>
      <c r="B55" s="13">
        <v>0</v>
      </c>
      <c r="C55" s="13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/>
      <c r="K55" s="18"/>
      <c r="L55" s="18"/>
      <c r="M55" s="18"/>
      <c r="N55" s="18"/>
      <c r="O55" s="18"/>
      <c r="P55" s="13">
        <f t="shared" si="3"/>
        <v>0</v>
      </c>
    </row>
    <row r="56" spans="1:17" ht="25.5" x14ac:dyDescent="0.25">
      <c r="A56" s="3" t="s">
        <v>50</v>
      </c>
      <c r="B56" s="13">
        <v>14899999.999999998</v>
      </c>
      <c r="C56" s="13">
        <v>13999999.999999998</v>
      </c>
      <c r="D56" s="18">
        <v>4483135.17</v>
      </c>
      <c r="E56" s="18">
        <v>492328</v>
      </c>
      <c r="F56" s="18">
        <v>0</v>
      </c>
      <c r="G56" s="18">
        <v>0</v>
      </c>
      <c r="H56" s="18">
        <v>0</v>
      </c>
      <c r="I56" s="18">
        <v>0</v>
      </c>
      <c r="J56" s="18"/>
      <c r="K56" s="18"/>
      <c r="L56" s="18"/>
      <c r="M56" s="18"/>
      <c r="N56" s="18"/>
      <c r="O56" s="18"/>
      <c r="P56" s="13">
        <f t="shared" si="3"/>
        <v>4975463.17</v>
      </c>
    </row>
    <row r="57" spans="1:17" x14ac:dyDescent="0.25">
      <c r="A57" s="3" t="s">
        <v>51</v>
      </c>
      <c r="B57" s="13">
        <v>13169366</v>
      </c>
      <c r="C57" s="13">
        <v>14836366</v>
      </c>
      <c r="D57" s="18">
        <v>54920.74</v>
      </c>
      <c r="E57" s="18">
        <v>1160000</v>
      </c>
      <c r="F57" s="18">
        <v>0</v>
      </c>
      <c r="G57" s="18">
        <v>57020</v>
      </c>
      <c r="H57" s="18">
        <v>1047000</v>
      </c>
      <c r="I57" s="18">
        <v>0</v>
      </c>
      <c r="J57" s="18"/>
      <c r="K57" s="18"/>
      <c r="L57" s="18"/>
      <c r="M57" s="18"/>
      <c r="N57" s="18"/>
      <c r="O57" s="18"/>
      <c r="P57" s="13">
        <f t="shared" si="3"/>
        <v>2318940.7400000002</v>
      </c>
    </row>
    <row r="58" spans="1:17" x14ac:dyDescent="0.25">
      <c r="A58" s="3" t="s">
        <v>52</v>
      </c>
      <c r="B58" s="13">
        <v>1650000</v>
      </c>
      <c r="C58" s="13">
        <v>1650000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/>
      <c r="K58" s="18"/>
      <c r="L58" s="18"/>
      <c r="M58" s="18"/>
      <c r="N58" s="18"/>
      <c r="O58" s="18"/>
      <c r="P58" s="13">
        <f t="shared" si="3"/>
        <v>0</v>
      </c>
    </row>
    <row r="59" spans="1:17" x14ac:dyDescent="0.25">
      <c r="A59" s="3" t="s">
        <v>53</v>
      </c>
      <c r="B59" s="13">
        <v>0</v>
      </c>
      <c r="C59" s="13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/>
      <c r="K59" s="18"/>
      <c r="L59" s="18"/>
      <c r="M59" s="18"/>
      <c r="N59" s="18"/>
      <c r="O59" s="18"/>
      <c r="P59" s="13">
        <f t="shared" si="3"/>
        <v>0</v>
      </c>
    </row>
    <row r="60" spans="1:17" x14ac:dyDescent="0.25">
      <c r="A60" s="3" t="s">
        <v>54</v>
      </c>
      <c r="B60" s="13">
        <v>0</v>
      </c>
      <c r="C60" s="13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/>
      <c r="K60" s="18"/>
      <c r="L60" s="18"/>
      <c r="M60" s="18"/>
      <c r="N60" s="18"/>
      <c r="O60" s="18"/>
      <c r="P60" s="13">
        <f t="shared" si="3"/>
        <v>0</v>
      </c>
    </row>
    <row r="61" spans="1:17" ht="25.5" x14ac:dyDescent="0.25">
      <c r="A61" s="3" t="s">
        <v>55</v>
      </c>
      <c r="B61" s="13">
        <v>0</v>
      </c>
      <c r="C61" s="13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3">
        <f t="shared" si="3"/>
        <v>0</v>
      </c>
    </row>
    <row r="62" spans="1:17" s="43" customFormat="1" x14ac:dyDescent="0.25">
      <c r="A62" s="7" t="s">
        <v>56</v>
      </c>
      <c r="B62" s="37">
        <v>12198500</v>
      </c>
      <c r="C62" s="37">
        <v>308998500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f t="shared" ref="J62:O62" si="8">SUM(J63:J66)</f>
        <v>0</v>
      </c>
      <c r="K62" s="19">
        <f t="shared" si="8"/>
        <v>0</v>
      </c>
      <c r="L62" s="19">
        <f t="shared" si="8"/>
        <v>0</v>
      </c>
      <c r="M62" s="19">
        <f t="shared" si="8"/>
        <v>0</v>
      </c>
      <c r="N62" s="19">
        <f t="shared" si="8"/>
        <v>0</v>
      </c>
      <c r="O62" s="19">
        <f t="shared" si="8"/>
        <v>0</v>
      </c>
      <c r="P62" s="37">
        <f>SUM(D62:O62)</f>
        <v>0</v>
      </c>
      <c r="Q62" s="44"/>
    </row>
    <row r="63" spans="1:17" x14ac:dyDescent="0.25">
      <c r="A63" s="3" t="s">
        <v>57</v>
      </c>
      <c r="B63" s="13">
        <v>0</v>
      </c>
      <c r="C63" s="13">
        <v>296800000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3">
        <f t="shared" si="3"/>
        <v>0</v>
      </c>
    </row>
    <row r="64" spans="1:17" x14ac:dyDescent="0.25">
      <c r="A64" s="3" t="s">
        <v>58</v>
      </c>
      <c r="B64" s="13">
        <v>0</v>
      </c>
      <c r="C64" s="13">
        <v>0</v>
      </c>
      <c r="D64" s="17">
        <v>0</v>
      </c>
      <c r="E64" s="17">
        <v>0</v>
      </c>
      <c r="F64" s="17">
        <v>0</v>
      </c>
      <c r="G64" s="17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3">
        <f t="shared" si="3"/>
        <v>0</v>
      </c>
    </row>
    <row r="65" spans="1:17" x14ac:dyDescent="0.25">
      <c r="A65" s="3" t="s">
        <v>59</v>
      </c>
      <c r="B65" s="13">
        <v>12198500</v>
      </c>
      <c r="C65" s="13">
        <v>12198500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3">
        <f t="shared" si="3"/>
        <v>0</v>
      </c>
    </row>
    <row r="66" spans="1:17" ht="25.5" x14ac:dyDescent="0.25">
      <c r="A66" s="3" t="s">
        <v>60</v>
      </c>
      <c r="B66" s="13">
        <v>0</v>
      </c>
      <c r="C66" s="13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3">
        <f t="shared" si="3"/>
        <v>0</v>
      </c>
    </row>
    <row r="67" spans="1:17" s="43" customFormat="1" ht="25.5" x14ac:dyDescent="0.25">
      <c r="A67" s="7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37">
        <f>SUM(D67:O67)</f>
        <v>0</v>
      </c>
      <c r="Q67" s="44"/>
    </row>
    <row r="68" spans="1:17" x14ac:dyDescent="0.25">
      <c r="A68" s="3" t="s">
        <v>62</v>
      </c>
      <c r="B68" s="13">
        <v>0</v>
      </c>
      <c r="C68" s="13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3">
        <f t="shared" si="3"/>
        <v>0</v>
      </c>
    </row>
    <row r="69" spans="1:17" ht="25.5" x14ac:dyDescent="0.25">
      <c r="A69" s="3" t="s">
        <v>63</v>
      </c>
      <c r="B69" s="13">
        <v>0</v>
      </c>
      <c r="C69" s="13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3">
        <f t="shared" si="3"/>
        <v>0</v>
      </c>
    </row>
    <row r="70" spans="1:17" s="43" customFormat="1" x14ac:dyDescent="0.25">
      <c r="A70" s="7" t="s">
        <v>64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37">
        <f>SUM(D70:O70)</f>
        <v>0</v>
      </c>
      <c r="Q70" s="44"/>
    </row>
    <row r="71" spans="1:17" x14ac:dyDescent="0.25">
      <c r="A71" s="3" t="s">
        <v>65</v>
      </c>
      <c r="B71" s="13">
        <v>0</v>
      </c>
      <c r="C71" s="13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3">
        <f t="shared" si="3"/>
        <v>0</v>
      </c>
    </row>
    <row r="72" spans="1:17" x14ac:dyDescent="0.25">
      <c r="A72" s="3" t="s">
        <v>66</v>
      </c>
      <c r="B72" s="13">
        <v>0</v>
      </c>
      <c r="C72" s="13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3">
        <f t="shared" si="3"/>
        <v>0</v>
      </c>
    </row>
    <row r="73" spans="1:17" ht="25.5" x14ac:dyDescent="0.25">
      <c r="A73" s="3" t="s">
        <v>67</v>
      </c>
      <c r="B73" s="13">
        <v>0</v>
      </c>
      <c r="C73" s="13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3">
        <f t="shared" si="3"/>
        <v>0</v>
      </c>
    </row>
    <row r="74" spans="1:17" x14ac:dyDescent="0.25">
      <c r="A74" s="20"/>
      <c r="B74" s="21"/>
      <c r="C74" s="21"/>
      <c r="D74" s="21"/>
      <c r="E74" s="34"/>
      <c r="F74" s="35"/>
      <c r="G74" s="35"/>
      <c r="H74" s="21"/>
      <c r="I74" s="21"/>
      <c r="J74" s="21"/>
      <c r="K74" s="21"/>
      <c r="L74" s="21"/>
      <c r="M74" s="21"/>
      <c r="N74" s="21"/>
      <c r="O74" s="21"/>
      <c r="P74" s="21"/>
    </row>
    <row r="75" spans="1:17" ht="15.95" customHeight="1" x14ac:dyDescent="0.25">
      <c r="A75" s="10" t="s">
        <v>68</v>
      </c>
      <c r="B75" s="11">
        <f>B70+B67+B62+B52+B44+B36+B26+B16+B10</f>
        <v>2016821414.9470596</v>
      </c>
      <c r="C75" s="11">
        <f>C70+C67+C62+C52+C44+C36+C26+C16+C10</f>
        <v>3479417083.608253</v>
      </c>
      <c r="D75" s="11">
        <f t="shared" ref="D75:P75" si="9">D52+D44+D36+D26+D16+D10</f>
        <v>128476441.47</v>
      </c>
      <c r="E75" s="11">
        <f t="shared" si="9"/>
        <v>98045395.120000005</v>
      </c>
      <c r="F75" s="11">
        <f t="shared" si="9"/>
        <v>115910192.64</v>
      </c>
      <c r="G75" s="11">
        <f t="shared" si="9"/>
        <v>115277637.87</v>
      </c>
      <c r="H75" s="11">
        <v>115433193.15000001</v>
      </c>
      <c r="I75" s="11">
        <v>173808647.25999999</v>
      </c>
      <c r="J75" s="11">
        <f t="shared" si="9"/>
        <v>0</v>
      </c>
      <c r="K75" s="11">
        <f t="shared" si="9"/>
        <v>0</v>
      </c>
      <c r="L75" s="11">
        <f t="shared" si="9"/>
        <v>0</v>
      </c>
      <c r="M75" s="11">
        <f t="shared" si="9"/>
        <v>0</v>
      </c>
      <c r="N75" s="11">
        <f t="shared" si="9"/>
        <v>0</v>
      </c>
      <c r="O75" s="11">
        <f t="shared" si="9"/>
        <v>0</v>
      </c>
      <c r="P75" s="11">
        <f t="shared" si="9"/>
        <v>746951507.50999999</v>
      </c>
      <c r="Q75" s="1"/>
    </row>
    <row r="76" spans="1:17" x14ac:dyDescent="0.25">
      <c r="A76" s="5" t="s">
        <v>1</v>
      </c>
      <c r="B76" s="9"/>
      <c r="C76" s="9"/>
      <c r="D76" s="9"/>
      <c r="E76" s="34"/>
      <c r="F76" s="35"/>
      <c r="G76" s="35"/>
      <c r="H76" s="21"/>
      <c r="I76" s="21"/>
      <c r="J76" s="21"/>
      <c r="K76" s="21"/>
      <c r="L76" s="21"/>
      <c r="M76" s="21"/>
      <c r="N76" s="21"/>
      <c r="O76" s="21"/>
      <c r="P76" s="21"/>
      <c r="Q76" s="31"/>
    </row>
    <row r="77" spans="1:17" x14ac:dyDescent="0.25">
      <c r="A77" s="7" t="s">
        <v>69</v>
      </c>
      <c r="B77" s="19">
        <f t="shared" ref="B77:N77" si="10">SUM(B78:B79)</f>
        <v>0</v>
      </c>
      <c r="C77" s="19">
        <f t="shared" si="10"/>
        <v>0</v>
      </c>
      <c r="D77" s="19">
        <v>243573380.52999979</v>
      </c>
      <c r="E77" s="19">
        <v>0</v>
      </c>
      <c r="F77" s="19">
        <v>79372273.060000002</v>
      </c>
      <c r="G77" s="19">
        <v>113354677.55000001</v>
      </c>
      <c r="H77" s="19">
        <v>176509022.58000004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ref="O77" si="11">SUM(O78:O79)</f>
        <v>0</v>
      </c>
      <c r="P77" s="37">
        <f t="shared" ref="P77:P83" si="12">SUM(D77:O77)</f>
        <v>612809353.71999979</v>
      </c>
    </row>
    <row r="78" spans="1:17" ht="25.5" x14ac:dyDescent="0.25">
      <c r="A78" s="3" t="s">
        <v>70</v>
      </c>
      <c r="B78" s="18">
        <v>0</v>
      </c>
      <c r="C78" s="18">
        <v>0</v>
      </c>
      <c r="D78" s="18">
        <v>243573380.52999979</v>
      </c>
      <c r="E78" s="17">
        <v>0</v>
      </c>
      <c r="F78" s="18">
        <v>79372273.060000002</v>
      </c>
      <c r="G78" s="18">
        <v>113354677.55000001</v>
      </c>
      <c r="H78" s="18">
        <v>176509022.58000004</v>
      </c>
      <c r="I78" s="18">
        <v>0</v>
      </c>
      <c r="J78" s="18"/>
      <c r="K78" s="18"/>
      <c r="L78" s="18"/>
      <c r="M78" s="18"/>
      <c r="N78" s="18"/>
      <c r="O78" s="18"/>
      <c r="P78" s="13">
        <f>SUM(D78:O78)</f>
        <v>612809353.71999979</v>
      </c>
    </row>
    <row r="79" spans="1:17" ht="25.5" x14ac:dyDescent="0.25">
      <c r="A79" s="3" t="s">
        <v>71</v>
      </c>
      <c r="B79" s="18">
        <v>0</v>
      </c>
      <c r="C79" s="18">
        <v>0</v>
      </c>
      <c r="D79" s="18">
        <v>0</v>
      </c>
      <c r="E79" s="17">
        <v>0</v>
      </c>
      <c r="F79" s="18">
        <v>0</v>
      </c>
      <c r="G79" s="18"/>
      <c r="H79" s="18">
        <v>0</v>
      </c>
      <c r="I79" s="18">
        <v>0</v>
      </c>
      <c r="J79" s="18"/>
      <c r="K79" s="18"/>
      <c r="L79" s="18"/>
      <c r="M79" s="18"/>
      <c r="N79" s="18"/>
      <c r="O79" s="18"/>
      <c r="P79" s="13">
        <f t="shared" si="12"/>
        <v>0</v>
      </c>
    </row>
    <row r="80" spans="1:17" x14ac:dyDescent="0.25">
      <c r="A80" s="7" t="s">
        <v>72</v>
      </c>
      <c r="B80" s="19">
        <f>SUM(B81:B82)</f>
        <v>0</v>
      </c>
      <c r="C80" s="19">
        <f>SUM(C81:C82)</f>
        <v>0</v>
      </c>
      <c r="D80" s="19">
        <v>0</v>
      </c>
      <c r="E80" s="19">
        <v>260336268.44999996</v>
      </c>
      <c r="F80" s="19">
        <v>0</v>
      </c>
      <c r="G80" s="19">
        <v>0</v>
      </c>
      <c r="H80" s="19">
        <v>0</v>
      </c>
      <c r="I80" s="19">
        <f t="shared" ref="I80:L80" si="13">SUM(I81:I82)</f>
        <v>22443711.009999994</v>
      </c>
      <c r="J80" s="19">
        <f t="shared" si="13"/>
        <v>0</v>
      </c>
      <c r="K80" s="19">
        <f t="shared" si="13"/>
        <v>0</v>
      </c>
      <c r="L80" s="19">
        <f t="shared" si="13"/>
        <v>0</v>
      </c>
      <c r="M80" s="19">
        <f>SUM(M81:M82)</f>
        <v>0</v>
      </c>
      <c r="N80" s="19">
        <f>SUM(N81:N82)</f>
        <v>0</v>
      </c>
      <c r="O80" s="19">
        <f>SUM(O81:O82)</f>
        <v>0</v>
      </c>
      <c r="P80" s="37">
        <f t="shared" si="12"/>
        <v>282779979.45999998</v>
      </c>
    </row>
    <row r="81" spans="1:18" x14ac:dyDescent="0.25">
      <c r="A81" s="3" t="s">
        <v>73</v>
      </c>
      <c r="B81" s="22">
        <v>0</v>
      </c>
      <c r="C81" s="22">
        <v>0</v>
      </c>
      <c r="D81" s="22">
        <v>0</v>
      </c>
      <c r="E81" s="22">
        <v>260336268.44999996</v>
      </c>
      <c r="F81" s="22">
        <v>0</v>
      </c>
      <c r="G81" s="22"/>
      <c r="H81" s="22">
        <v>0</v>
      </c>
      <c r="I81" s="23">
        <v>22443711.009999994</v>
      </c>
      <c r="J81" s="22"/>
      <c r="K81" s="22"/>
      <c r="L81" s="22"/>
      <c r="M81" s="22"/>
      <c r="N81" s="22"/>
      <c r="O81" s="22"/>
      <c r="P81" s="13">
        <f t="shared" si="12"/>
        <v>282779979.45999998</v>
      </c>
    </row>
    <row r="82" spans="1:18" x14ac:dyDescent="0.25">
      <c r="A82" s="3" t="s">
        <v>74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/>
      <c r="H82" s="23">
        <v>0</v>
      </c>
      <c r="I82" s="23"/>
      <c r="J82" s="23"/>
      <c r="K82" s="23"/>
      <c r="L82" s="23"/>
      <c r="M82" s="23"/>
      <c r="N82" s="23"/>
      <c r="O82" s="23"/>
      <c r="P82" s="23">
        <f t="shared" si="12"/>
        <v>0</v>
      </c>
    </row>
    <row r="83" spans="1:18" x14ac:dyDescent="0.25">
      <c r="A83" s="7" t="s">
        <v>75</v>
      </c>
      <c r="B83" s="19">
        <f>SUM(B84)</f>
        <v>0</v>
      </c>
      <c r="C83" s="19">
        <f>SUM(C84)</f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f t="shared" ref="I83:O83" si="14">SUM(I84)</f>
        <v>0</v>
      </c>
      <c r="J83" s="19">
        <f t="shared" si="14"/>
        <v>0</v>
      </c>
      <c r="K83" s="19">
        <f t="shared" si="14"/>
        <v>0</v>
      </c>
      <c r="L83" s="19">
        <f t="shared" si="14"/>
        <v>0</v>
      </c>
      <c r="M83" s="19">
        <f t="shared" si="14"/>
        <v>0</v>
      </c>
      <c r="N83" s="19">
        <f t="shared" si="14"/>
        <v>0</v>
      </c>
      <c r="O83" s="19">
        <f t="shared" si="14"/>
        <v>0</v>
      </c>
      <c r="P83" s="37">
        <f t="shared" si="12"/>
        <v>0</v>
      </c>
    </row>
    <row r="84" spans="1:18" x14ac:dyDescent="0.25">
      <c r="A84" s="3" t="s">
        <v>76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f>SUM(D84:O84)</f>
        <v>0</v>
      </c>
    </row>
    <row r="85" spans="1:18" ht="15.95" customHeight="1" x14ac:dyDescent="0.25">
      <c r="A85" s="10" t="s">
        <v>2</v>
      </c>
      <c r="B85" s="11">
        <f t="shared" ref="B85:C85" si="15">B77+B80+B83</f>
        <v>0</v>
      </c>
      <c r="C85" s="11">
        <f t="shared" si="15"/>
        <v>0</v>
      </c>
      <c r="D85" s="11">
        <f>D77+D80+D83</f>
        <v>243573380.52999979</v>
      </c>
      <c r="E85" s="11">
        <f t="shared" ref="E85:P85" si="16">E77+E80+E83</f>
        <v>260336268.44999996</v>
      </c>
      <c r="F85" s="11">
        <f>F77+F80+F83</f>
        <v>79372273.060000002</v>
      </c>
      <c r="G85" s="11">
        <f t="shared" si="16"/>
        <v>113354677.55000001</v>
      </c>
      <c r="H85" s="11">
        <v>176509022.58000004</v>
      </c>
      <c r="I85" s="11">
        <f t="shared" si="16"/>
        <v>22443711.009999994</v>
      </c>
      <c r="J85" s="11">
        <f>J77+J80+J83</f>
        <v>0</v>
      </c>
      <c r="K85" s="11">
        <f t="shared" si="16"/>
        <v>0</v>
      </c>
      <c r="L85" s="11">
        <f t="shared" si="16"/>
        <v>0</v>
      </c>
      <c r="M85" s="11">
        <f t="shared" si="16"/>
        <v>0</v>
      </c>
      <c r="N85" s="11">
        <f t="shared" si="16"/>
        <v>0</v>
      </c>
      <c r="O85" s="11">
        <f t="shared" si="16"/>
        <v>0</v>
      </c>
      <c r="P85" s="11">
        <f t="shared" si="16"/>
        <v>895589333.17999983</v>
      </c>
      <c r="R85" s="38"/>
    </row>
    <row r="86" spans="1:18" ht="10.5" customHeight="1" x14ac:dyDescent="0.25">
      <c r="A86" s="12"/>
      <c r="B86" s="13"/>
      <c r="C86" s="13"/>
      <c r="D86" s="13"/>
      <c r="E86" s="22"/>
      <c r="H86" s="13"/>
      <c r="I86" s="13"/>
      <c r="J86" s="13"/>
      <c r="K86" s="12"/>
      <c r="L86" s="12"/>
      <c r="M86" s="13"/>
      <c r="N86" s="13"/>
      <c r="O86" s="13"/>
    </row>
    <row r="87" spans="1:18" ht="15.95" customHeight="1" x14ac:dyDescent="0.25">
      <c r="A87" s="14" t="s">
        <v>77</v>
      </c>
      <c r="B87" s="15">
        <f t="shared" ref="B87:C87" si="17">B85+B75</f>
        <v>2016821414.9470596</v>
      </c>
      <c r="C87" s="15">
        <f t="shared" si="17"/>
        <v>3479417083.608253</v>
      </c>
      <c r="D87" s="15">
        <f>D85+D75</f>
        <v>372049821.99999976</v>
      </c>
      <c r="E87" s="15">
        <f>E85+E75</f>
        <v>358381663.56999993</v>
      </c>
      <c r="F87" s="15">
        <f t="shared" ref="F87:L87" si="18">F85+F75</f>
        <v>195282465.69999999</v>
      </c>
      <c r="G87" s="15">
        <f t="shared" si="18"/>
        <v>228632315.42000002</v>
      </c>
      <c r="H87" s="15">
        <v>291942215.73000002</v>
      </c>
      <c r="I87" s="15">
        <f t="shared" si="18"/>
        <v>196252358.26999998</v>
      </c>
      <c r="J87" s="15">
        <f>J85+J75</f>
        <v>0</v>
      </c>
      <c r="K87" s="15">
        <f t="shared" si="18"/>
        <v>0</v>
      </c>
      <c r="L87" s="15">
        <f t="shared" si="18"/>
        <v>0</v>
      </c>
      <c r="M87" s="15">
        <f>M85+M75</f>
        <v>0</v>
      </c>
      <c r="N87" s="15">
        <f>N85+N75</f>
        <v>0</v>
      </c>
      <c r="O87" s="15">
        <f>O85+O75</f>
        <v>0</v>
      </c>
      <c r="P87" s="15">
        <f>SUM(D87:O87)</f>
        <v>1642540840.6899998</v>
      </c>
    </row>
    <row r="88" spans="1:18" x14ac:dyDescent="0.25">
      <c r="A88" s="24"/>
      <c r="B88" s="24"/>
      <c r="C88" s="24"/>
      <c r="D88" s="13"/>
      <c r="E88" s="13"/>
      <c r="F88" s="13"/>
      <c r="I88" s="45"/>
      <c r="J88" s="24"/>
      <c r="K88" s="24"/>
      <c r="L88" s="24"/>
      <c r="M88" s="24"/>
      <c r="N88" s="24"/>
      <c r="O88" s="24"/>
    </row>
    <row r="89" spans="1:18" x14ac:dyDescent="0.25">
      <c r="A89" s="24"/>
      <c r="B89" s="24"/>
      <c r="C89" s="24"/>
      <c r="D89" s="13"/>
      <c r="E89" s="13"/>
      <c r="F89" s="13"/>
      <c r="I89" s="45"/>
      <c r="J89" s="45"/>
      <c r="K89" s="45"/>
      <c r="L89" s="45"/>
      <c r="N89" s="45"/>
      <c r="O89" s="45"/>
      <c r="P89" s="45"/>
    </row>
    <row r="90" spans="1:18" x14ac:dyDescent="0.25">
      <c r="A90" s="24"/>
      <c r="B90" s="24"/>
      <c r="C90" s="24"/>
      <c r="D90" s="25"/>
      <c r="E90" s="13"/>
      <c r="F90" s="13"/>
      <c r="I90" s="45"/>
      <c r="J90" s="24"/>
      <c r="K90" s="24"/>
      <c r="L90" s="24"/>
      <c r="M90" s="24"/>
      <c r="N90" s="24"/>
      <c r="O90" s="24"/>
    </row>
    <row r="91" spans="1:18" x14ac:dyDescent="0.25">
      <c r="A91" s="26" t="s">
        <v>78</v>
      </c>
      <c r="B91" s="26"/>
      <c r="C91" s="26"/>
      <c r="D91" s="24"/>
      <c r="E91" s="13"/>
      <c r="F91" s="13"/>
      <c r="I91" s="52"/>
      <c r="J91" s="24"/>
      <c r="K91" s="24"/>
      <c r="L91" s="24"/>
      <c r="M91" s="24"/>
      <c r="N91" s="24"/>
      <c r="O91" s="46"/>
      <c r="P91" s="47"/>
    </row>
    <row r="92" spans="1:18" x14ac:dyDescent="0.25">
      <c r="A92" s="27" t="s">
        <v>79</v>
      </c>
      <c r="B92" s="27"/>
      <c r="C92" s="27"/>
      <c r="D92" s="28"/>
      <c r="E92" s="13"/>
      <c r="F92" s="13"/>
      <c r="I92" s="54" t="s">
        <v>85</v>
      </c>
      <c r="J92" s="54"/>
      <c r="K92" s="54"/>
      <c r="L92" s="54"/>
      <c r="M92" s="54"/>
      <c r="N92" s="54"/>
      <c r="O92" s="54"/>
      <c r="P92" s="54"/>
    </row>
    <row r="93" spans="1:18" x14ac:dyDescent="0.25">
      <c r="A93" s="26" t="s">
        <v>92</v>
      </c>
      <c r="B93" s="26"/>
      <c r="C93" s="29"/>
      <c r="D93" s="24"/>
      <c r="E93" s="13"/>
      <c r="F93" s="13"/>
      <c r="I93" s="55" t="s">
        <v>80</v>
      </c>
      <c r="J93" s="55"/>
      <c r="K93" s="55"/>
      <c r="L93" s="55"/>
      <c r="M93" s="55"/>
      <c r="N93" s="55"/>
      <c r="O93" s="55"/>
      <c r="P93" s="55"/>
    </row>
    <row r="94" spans="1:18" x14ac:dyDescent="0.25">
      <c r="A94" s="30"/>
      <c r="B94" s="30"/>
      <c r="C94" s="30"/>
      <c r="E94" s="13"/>
      <c r="F94" s="13"/>
      <c r="K94" s="24"/>
      <c r="L94" s="24"/>
      <c r="M94" s="24"/>
    </row>
    <row r="95" spans="1:18" x14ac:dyDescent="0.25">
      <c r="A95" s="32">
        <v>44781</v>
      </c>
      <c r="B95" s="32"/>
      <c r="C95" s="32"/>
      <c r="E95" s="13"/>
      <c r="F95" s="13"/>
    </row>
    <row r="96" spans="1:18" x14ac:dyDescent="0.25">
      <c r="E96" s="13"/>
      <c r="F96" s="13"/>
    </row>
    <row r="97" spans="3:16" x14ac:dyDescent="0.25"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16"/>
      <c r="N97" s="16"/>
      <c r="O97" s="16"/>
      <c r="P97" s="16"/>
    </row>
  </sheetData>
  <mergeCells count="10">
    <mergeCell ref="I92:P92"/>
    <mergeCell ref="I93:P93"/>
    <mergeCell ref="A1:P1"/>
    <mergeCell ref="A2:P2"/>
    <mergeCell ref="A3:P3"/>
    <mergeCell ref="A4:P4"/>
    <mergeCell ref="A6:A7"/>
    <mergeCell ref="B6:B7"/>
    <mergeCell ref="C6:C7"/>
    <mergeCell ref="D6:P6"/>
  </mergeCells>
  <printOptions horizontalCentered="1"/>
  <pageMargins left="0.39370078740157483" right="0.39370078740157483" top="0.39370078740157483" bottom="0.59055118110236227" header="0.31496062992125984" footer="0.19685039370078741"/>
  <pageSetup scale="85" fitToHeight="0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Aplicacion financiera</vt:lpstr>
      <vt:lpstr>'Aplicacion financiera'!Área_de_impresión</vt:lpstr>
      <vt:lpstr>'Aplicacion financiera'!Títulos_a_imprimir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2022-07-08T20:52:43Z</cp:lastPrinted>
  <dcterms:created xsi:type="dcterms:W3CDTF">2022-02-11T21:02:08Z</dcterms:created>
  <dcterms:modified xsi:type="dcterms:W3CDTF">2022-07-12T13:41:58Z</dcterms:modified>
</cp:coreProperties>
</file>