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365" firstSheet="5" activeTab="7"/>
  </bookViews>
  <sheets>
    <sheet name="TOTAL TRIMESTRE " sheetId="1" r:id="rId1"/>
    <sheet name="TOTAL TRIMESTRE POR REGION" sheetId="2" r:id="rId2"/>
    <sheet name="TOTAL POR MES JULIO " sheetId="3" r:id="rId3"/>
    <sheet name="TOTAL POR MES AGOSTO" sheetId="5" r:id="rId4"/>
    <sheet name="TOTAL POR MES SEPTIEMBRE" sheetId="6" r:id="rId5"/>
    <sheet name="TOTAL JULIO POR REGIÓN" sheetId="4" r:id="rId6"/>
    <sheet name="TOTAL AGOSTO POR REGIÓN" sheetId="7" r:id="rId7"/>
    <sheet name="TOTAL SEPTIEMBRE POR REGIÓN" sheetId="8" r:id="rId8"/>
  </sheets>
  <definedNames>
    <definedName name="_xlnm.Print_Area" localSheetId="6">'TOTAL AGOSTO POR REGIÓN'!$V$4:$AA$49</definedName>
    <definedName name="_xlnm.Print_Area" localSheetId="5">'TOTAL JULIO POR REGIÓN'!$V$4:$AA$49</definedName>
    <definedName name="_xlnm.Print_Area" localSheetId="3">'TOTAL POR MES AGOSTO'!$A$1:$D$85</definedName>
    <definedName name="_xlnm.Print_Area" localSheetId="2">'TOTAL POR MES JULIO '!$A$1:$D$85</definedName>
    <definedName name="_xlnm.Print_Area" localSheetId="4">'TOTAL POR MES SEPTIEMBRE'!$A$1:$D$85</definedName>
    <definedName name="_xlnm.Print_Area" localSheetId="7">'TOTAL SEPTIEMBRE POR REGIÓN'!$V$4:$AA$49</definedName>
    <definedName name="_xlnm.Print_Area" localSheetId="0">'TOTAL TRIMESTRE '!$A$1:$D$85</definedName>
    <definedName name="_xlnm.Print_Area" localSheetId="1">'TOTAL TRIMESTRE POR REGION'!$V$4:$AA$49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2" l="1"/>
  <c r="Z47" i="2"/>
  <c r="Z21" i="2"/>
  <c r="S21" i="2"/>
  <c r="S49" i="2"/>
  <c r="Z49" i="8"/>
  <c r="Z21" i="8"/>
  <c r="X47" i="8"/>
  <c r="X21" i="8"/>
  <c r="Q21" i="8"/>
  <c r="Q21" i="4" l="1"/>
  <c r="X21" i="4"/>
  <c r="Q35" i="4"/>
  <c r="X35" i="4"/>
  <c r="X49" i="4"/>
  <c r="Q49" i="4"/>
  <c r="C49" i="4"/>
  <c r="Q35" i="8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21" i="4"/>
  <c r="B35" i="4"/>
  <c r="B47" i="4"/>
  <c r="B21" i="8"/>
  <c r="B35" i="8"/>
  <c r="B47" i="8"/>
  <c r="B21" i="7"/>
  <c r="B35" i="7"/>
  <c r="B47" i="7"/>
  <c r="L8" i="2" l="1"/>
  <c r="M8" i="2" s="1"/>
  <c r="L10" i="2"/>
  <c r="M10" i="2" s="1"/>
  <c r="L12" i="2"/>
  <c r="M12" i="2" s="1"/>
  <c r="L14" i="2"/>
  <c r="M14" i="2" s="1"/>
  <c r="L16" i="2"/>
  <c r="M16" i="2" s="1"/>
  <c r="L18" i="2"/>
  <c r="M18" i="2" s="1"/>
  <c r="L20" i="2"/>
  <c r="M20" i="2" s="1"/>
  <c r="L26" i="2"/>
  <c r="M26" i="2" s="1"/>
  <c r="L28" i="2"/>
  <c r="M28" i="2" s="1"/>
  <c r="L30" i="2"/>
  <c r="M30" i="2" s="1"/>
  <c r="L32" i="2"/>
  <c r="M32" i="2" s="1"/>
  <c r="L34" i="2"/>
  <c r="M34" i="2" s="1"/>
  <c r="L40" i="2"/>
  <c r="M40" i="2" s="1"/>
  <c r="L42" i="2"/>
  <c r="M42" i="2" s="1"/>
  <c r="L44" i="2"/>
  <c r="M44" i="2" s="1"/>
  <c r="L46" i="2"/>
  <c r="M46" i="2" s="1"/>
  <c r="S8" i="2"/>
  <c r="T8" i="2" s="1"/>
  <c r="R10" i="2"/>
  <c r="R12" i="2"/>
  <c r="S14" i="2"/>
  <c r="T14" i="2" s="1"/>
  <c r="S16" i="2"/>
  <c r="T16" i="2" s="1"/>
  <c r="R18" i="2"/>
  <c r="K25" i="2"/>
  <c r="K9" i="2"/>
  <c r="L11" i="2"/>
  <c r="M11" i="2" s="1"/>
  <c r="K29" i="2"/>
  <c r="L31" i="2"/>
  <c r="M31" i="2" s="1"/>
  <c r="K43" i="2"/>
  <c r="L45" i="2"/>
  <c r="M45" i="2" s="1"/>
  <c r="K15" i="2"/>
  <c r="K39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L9" i="2"/>
  <c r="M9" i="2" s="1"/>
  <c r="K11" i="2"/>
  <c r="K13" i="2"/>
  <c r="L17" i="2"/>
  <c r="M17" i="2" s="1"/>
  <c r="L19" i="2"/>
  <c r="M19" i="2" s="1"/>
  <c r="J35" i="2"/>
  <c r="K27" i="2"/>
  <c r="L29" i="2"/>
  <c r="M29" i="2" s="1"/>
  <c r="K31" i="2"/>
  <c r="K33" i="2"/>
  <c r="L39" i="2"/>
  <c r="M39" i="2" s="1"/>
  <c r="K41" i="2"/>
  <c r="L43" i="2"/>
  <c r="M43" i="2" s="1"/>
  <c r="K45" i="2"/>
  <c r="Q35" i="2"/>
  <c r="R31" i="2"/>
  <c r="X35" i="2"/>
  <c r="K16" i="2"/>
  <c r="L25" i="2"/>
  <c r="M25" i="2" s="1"/>
  <c r="K14" i="2"/>
  <c r="L27" i="2"/>
  <c r="M27" i="2" s="1"/>
  <c r="K34" i="2"/>
  <c r="L41" i="2"/>
  <c r="M41" i="2" s="1"/>
  <c r="L7" i="2"/>
  <c r="M7" i="2" s="1"/>
  <c r="L13" i="2"/>
  <c r="M13" i="2" s="1"/>
  <c r="L15" i="2"/>
  <c r="M15" i="2" s="1"/>
  <c r="K17" i="2"/>
  <c r="K19" i="2"/>
  <c r="L33" i="2"/>
  <c r="M33" i="2" s="1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K8" i="2"/>
  <c r="K10" i="2"/>
  <c r="K12" i="2"/>
  <c r="K26" i="2"/>
  <c r="K28" i="2"/>
  <c r="K30" i="2"/>
  <c r="K32" i="2"/>
  <c r="K40" i="2"/>
  <c r="K42" i="2"/>
  <c r="K44" i="2"/>
  <c r="K46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T7" i="2" s="1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AA39" i="2" s="1"/>
  <c r="Z26" i="2"/>
  <c r="AA26" i="2" s="1"/>
  <c r="Y27" i="2"/>
  <c r="Y29" i="2"/>
  <c r="Y31" i="2"/>
  <c r="Y33" i="2"/>
  <c r="Z7" i="2"/>
  <c r="AA7" i="2" s="1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K7" i="2"/>
  <c r="Y45" i="2"/>
  <c r="Y25" i="2"/>
  <c r="S39" i="2"/>
  <c r="T39" i="2" s="1"/>
  <c r="K18" i="2"/>
  <c r="K20" i="2"/>
  <c r="B49" i="7"/>
  <c r="B49" i="8"/>
  <c r="B49" i="4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D83" i="1" s="1"/>
  <c r="C82" i="1"/>
  <c r="B82" i="1"/>
  <c r="D82" i="1" s="1"/>
  <c r="C81" i="1"/>
  <c r="B81" i="1"/>
  <c r="C80" i="1"/>
  <c r="B80" i="1"/>
  <c r="D80" i="1" s="1"/>
  <c r="C79" i="1"/>
  <c r="B79" i="1"/>
  <c r="D79" i="1" s="1"/>
  <c r="C78" i="1"/>
  <c r="D78" i="1" s="1"/>
  <c r="B78" i="1"/>
  <c r="C77" i="1"/>
  <c r="B77" i="1"/>
  <c r="C76" i="1"/>
  <c r="B76" i="1"/>
  <c r="C75" i="1"/>
  <c r="B75" i="1"/>
  <c r="C74" i="1"/>
  <c r="B74" i="1"/>
  <c r="C73" i="1"/>
  <c r="B73" i="1"/>
  <c r="B72" i="1"/>
  <c r="D67" i="1"/>
  <c r="C67" i="1"/>
  <c r="B67" i="1"/>
  <c r="C66" i="1"/>
  <c r="D66" i="1" s="1"/>
  <c r="B66" i="1"/>
  <c r="C65" i="1"/>
  <c r="B65" i="1"/>
  <c r="D65" i="1" s="1"/>
  <c r="C64" i="1"/>
  <c r="B64" i="1"/>
  <c r="C63" i="1"/>
  <c r="B63" i="1"/>
  <c r="C62" i="1"/>
  <c r="D62" i="1" s="1"/>
  <c r="B62" i="1"/>
  <c r="C61" i="1"/>
  <c r="B61" i="1"/>
  <c r="D61" i="1" s="1"/>
  <c r="C60" i="1"/>
  <c r="B60" i="1"/>
  <c r="C59" i="1"/>
  <c r="B59" i="1"/>
  <c r="D59" i="1" s="1"/>
  <c r="C58" i="1"/>
  <c r="B58" i="1"/>
  <c r="C57" i="1"/>
  <c r="B57" i="1"/>
  <c r="D57" i="1" s="1"/>
  <c r="C56" i="1"/>
  <c r="B56" i="1"/>
  <c r="D56" i="1" s="1"/>
  <c r="B55" i="1"/>
  <c r="C33" i="1"/>
  <c r="D33" i="1" s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D25" i="1" s="1"/>
  <c r="B25" i="1"/>
  <c r="C24" i="1"/>
  <c r="B24" i="1"/>
  <c r="C23" i="1"/>
  <c r="B23" i="1"/>
  <c r="C22" i="1"/>
  <c r="B22" i="1"/>
  <c r="D22" i="1" s="1"/>
  <c r="B21" i="1"/>
  <c r="C45" i="3"/>
  <c r="B45" i="3"/>
  <c r="D73" i="1" l="1"/>
  <c r="D76" i="1"/>
  <c r="D27" i="1"/>
  <c r="D31" i="1"/>
  <c r="D28" i="1"/>
  <c r="D32" i="1"/>
  <c r="D23" i="1"/>
  <c r="E41" i="2"/>
  <c r="F41" i="2" s="1"/>
  <c r="D43" i="2"/>
  <c r="E45" i="2"/>
  <c r="F45" i="2" s="1"/>
  <c r="D75" i="1"/>
  <c r="D64" i="1"/>
  <c r="D60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58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63" i="1"/>
  <c r="B68" i="1"/>
  <c r="B14" i="1" s="1"/>
  <c r="D24" i="1"/>
  <c r="B34" i="1"/>
  <c r="B12" i="1" s="1"/>
  <c r="D26" i="1"/>
  <c r="D29" i="1"/>
  <c r="D50" i="1"/>
  <c r="D49" i="1"/>
  <c r="C50" i="1"/>
  <c r="B50" i="1"/>
  <c r="C49" i="1"/>
  <c r="B49" i="1"/>
  <c r="C48" i="1"/>
  <c r="D48" i="1" s="1"/>
  <c r="B48" i="1"/>
  <c r="C47" i="1"/>
  <c r="B47" i="1"/>
  <c r="C46" i="1"/>
  <c r="B46" i="1"/>
  <c r="C45" i="1"/>
  <c r="B45" i="1"/>
  <c r="C44" i="1"/>
  <c r="B44" i="1"/>
  <c r="C43" i="1"/>
  <c r="B43" i="1"/>
  <c r="D43" i="1" s="1"/>
  <c r="C42" i="1"/>
  <c r="B42" i="1"/>
  <c r="C41" i="1"/>
  <c r="B41" i="1"/>
  <c r="D41" i="1" s="1"/>
  <c r="C40" i="1"/>
  <c r="B40" i="1"/>
  <c r="C39" i="1"/>
  <c r="B39" i="1"/>
  <c r="C38" i="1"/>
  <c r="B38" i="1"/>
  <c r="D47" i="1" l="1"/>
  <c r="D39" i="1"/>
  <c r="D45" i="1"/>
  <c r="D42" i="1"/>
  <c r="D46" i="1"/>
  <c r="C51" i="1"/>
  <c r="D38" i="1"/>
  <c r="D40" i="1"/>
  <c r="D44" i="1"/>
  <c r="B51" i="1"/>
  <c r="B13" i="1" s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4" i="8"/>
  <c r="AA34" i="8" s="1"/>
  <c r="Y34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AA7" i="8" s="1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L46" i="8"/>
  <c r="M46" i="8" s="1"/>
  <c r="K46" i="8"/>
  <c r="L45" i="8"/>
  <c r="M45" i="8" s="1"/>
  <c r="K45" i="8"/>
  <c r="L44" i="8"/>
  <c r="M44" i="8" s="1"/>
  <c r="K44" i="8"/>
  <c r="L43" i="8"/>
  <c r="M43" i="8" s="1"/>
  <c r="K43" i="8"/>
  <c r="L42" i="8"/>
  <c r="M42" i="8" s="1"/>
  <c r="K42" i="8"/>
  <c r="L41" i="8"/>
  <c r="M41" i="8" s="1"/>
  <c r="K41" i="8"/>
  <c r="L40" i="8"/>
  <c r="M40" i="8" s="1"/>
  <c r="K40" i="8"/>
  <c r="L39" i="8"/>
  <c r="M39" i="8" s="1"/>
  <c r="K39" i="8"/>
  <c r="L34" i="8"/>
  <c r="M34" i="8" s="1"/>
  <c r="K34" i="8"/>
  <c r="L33" i="8"/>
  <c r="M33" i="8" s="1"/>
  <c r="K33" i="8"/>
  <c r="L32" i="8"/>
  <c r="M32" i="8" s="1"/>
  <c r="K32" i="8"/>
  <c r="L31" i="8"/>
  <c r="M31" i="8" s="1"/>
  <c r="K31" i="8"/>
  <c r="L30" i="8"/>
  <c r="M30" i="8" s="1"/>
  <c r="K30" i="8"/>
  <c r="L29" i="8"/>
  <c r="M29" i="8" s="1"/>
  <c r="K29" i="8"/>
  <c r="L28" i="8"/>
  <c r="M28" i="8" s="1"/>
  <c r="K28" i="8"/>
  <c r="L27" i="8"/>
  <c r="M27" i="8" s="1"/>
  <c r="K27" i="8"/>
  <c r="L26" i="8"/>
  <c r="M26" i="8" s="1"/>
  <c r="K26" i="8"/>
  <c r="L25" i="8"/>
  <c r="M25" i="8" s="1"/>
  <c r="K25" i="8"/>
  <c r="L20" i="8"/>
  <c r="M20" i="8" s="1"/>
  <c r="K20" i="8"/>
  <c r="L19" i="8"/>
  <c r="M19" i="8" s="1"/>
  <c r="K19" i="8"/>
  <c r="L18" i="8"/>
  <c r="M18" i="8" s="1"/>
  <c r="K18" i="8"/>
  <c r="L17" i="8"/>
  <c r="M17" i="8" s="1"/>
  <c r="K17" i="8"/>
  <c r="L16" i="8"/>
  <c r="M16" i="8" s="1"/>
  <c r="K16" i="8"/>
  <c r="L15" i="8"/>
  <c r="M15" i="8" s="1"/>
  <c r="K15" i="8"/>
  <c r="L14" i="8"/>
  <c r="M14" i="8" s="1"/>
  <c r="K14" i="8"/>
  <c r="L13" i="8"/>
  <c r="M13" i="8" s="1"/>
  <c r="K13" i="8"/>
  <c r="L12" i="8"/>
  <c r="M12" i="8" s="1"/>
  <c r="K12" i="8"/>
  <c r="L11" i="8"/>
  <c r="M11" i="8" s="1"/>
  <c r="K11" i="8"/>
  <c r="L10" i="8"/>
  <c r="M10" i="8" s="1"/>
  <c r="K10" i="8"/>
  <c r="L9" i="8"/>
  <c r="M9" i="8" s="1"/>
  <c r="K9" i="8"/>
  <c r="L8" i="8"/>
  <c r="M8" i="8" s="1"/>
  <c r="K8" i="8"/>
  <c r="L7" i="8"/>
  <c r="M7" i="8" s="1"/>
  <c r="K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D29" i="8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2" i="7"/>
  <c r="AA32" i="7" s="1"/>
  <c r="Y32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4" i="7"/>
  <c r="T34" i="7" s="1"/>
  <c r="R34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T25" i="7" s="1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L47" i="7"/>
  <c r="M47" i="7" s="1"/>
  <c r="K47" i="7"/>
  <c r="L46" i="7"/>
  <c r="M46" i="7" s="1"/>
  <c r="K46" i="7"/>
  <c r="M45" i="7"/>
  <c r="L45" i="7"/>
  <c r="K45" i="7"/>
  <c r="L44" i="7"/>
  <c r="M44" i="7" s="1"/>
  <c r="K44" i="7"/>
  <c r="L43" i="7"/>
  <c r="M43" i="7" s="1"/>
  <c r="K43" i="7"/>
  <c r="L42" i="7"/>
  <c r="M42" i="7" s="1"/>
  <c r="K42" i="7"/>
  <c r="M41" i="7"/>
  <c r="L41" i="7"/>
  <c r="K41" i="7"/>
  <c r="L40" i="7"/>
  <c r="M40" i="7" s="1"/>
  <c r="K40" i="7"/>
  <c r="L39" i="7"/>
  <c r="M39" i="7" s="1"/>
  <c r="K39" i="7"/>
  <c r="L35" i="7"/>
  <c r="M35" i="7" s="1"/>
  <c r="K35" i="7"/>
  <c r="M34" i="7"/>
  <c r="L34" i="7"/>
  <c r="K34" i="7"/>
  <c r="L33" i="7"/>
  <c r="M33" i="7" s="1"/>
  <c r="K33" i="7"/>
  <c r="L32" i="7"/>
  <c r="M32" i="7" s="1"/>
  <c r="K32" i="7"/>
  <c r="L31" i="7"/>
  <c r="M31" i="7" s="1"/>
  <c r="K31" i="7"/>
  <c r="M30" i="7"/>
  <c r="L30" i="7"/>
  <c r="K30" i="7"/>
  <c r="L29" i="7"/>
  <c r="M29" i="7" s="1"/>
  <c r="K29" i="7"/>
  <c r="L28" i="7"/>
  <c r="M28" i="7" s="1"/>
  <c r="K28" i="7"/>
  <c r="L27" i="7"/>
  <c r="M27" i="7" s="1"/>
  <c r="K27" i="7"/>
  <c r="M26" i="7"/>
  <c r="L26" i="7"/>
  <c r="K26" i="7"/>
  <c r="L25" i="7"/>
  <c r="M25" i="7" s="1"/>
  <c r="K25" i="7"/>
  <c r="L21" i="7"/>
  <c r="M21" i="7" s="1"/>
  <c r="K21" i="7"/>
  <c r="L20" i="7"/>
  <c r="M20" i="7" s="1"/>
  <c r="K20" i="7"/>
  <c r="M19" i="7"/>
  <c r="L19" i="7"/>
  <c r="K19" i="7"/>
  <c r="L18" i="7"/>
  <c r="M18" i="7" s="1"/>
  <c r="K18" i="7"/>
  <c r="L17" i="7"/>
  <c r="M17" i="7" s="1"/>
  <c r="K17" i="7"/>
  <c r="L16" i="7"/>
  <c r="M16" i="7" s="1"/>
  <c r="K16" i="7"/>
  <c r="M15" i="7"/>
  <c r="L15" i="7"/>
  <c r="K15" i="7"/>
  <c r="L14" i="7"/>
  <c r="M14" i="7" s="1"/>
  <c r="K14" i="7"/>
  <c r="L13" i="7"/>
  <c r="M13" i="7" s="1"/>
  <c r="K13" i="7"/>
  <c r="L12" i="7"/>
  <c r="M12" i="7" s="1"/>
  <c r="K12" i="7"/>
  <c r="M11" i="7"/>
  <c r="L11" i="7"/>
  <c r="K11" i="7"/>
  <c r="L10" i="7"/>
  <c r="M10" i="7" s="1"/>
  <c r="K10" i="7"/>
  <c r="L9" i="7"/>
  <c r="M9" i="7" s="1"/>
  <c r="K9" i="7"/>
  <c r="L8" i="7"/>
  <c r="M8" i="7" s="1"/>
  <c r="K8" i="7"/>
  <c r="M7" i="7"/>
  <c r="L7" i="7"/>
  <c r="K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R29" i="4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L47" i="4"/>
  <c r="M47" i="4" s="1"/>
  <c r="K47" i="4"/>
  <c r="L46" i="4"/>
  <c r="M46" i="4" s="1"/>
  <c r="K46" i="4"/>
  <c r="L45" i="4"/>
  <c r="M45" i="4" s="1"/>
  <c r="K45" i="4"/>
  <c r="M44" i="4"/>
  <c r="L44" i="4"/>
  <c r="K44" i="4"/>
  <c r="L43" i="4"/>
  <c r="M43" i="4" s="1"/>
  <c r="K43" i="4"/>
  <c r="L42" i="4"/>
  <c r="M42" i="4" s="1"/>
  <c r="K42" i="4"/>
  <c r="L41" i="4"/>
  <c r="M41" i="4" s="1"/>
  <c r="K41" i="4"/>
  <c r="M40" i="4"/>
  <c r="L40" i="4"/>
  <c r="K40" i="4"/>
  <c r="L39" i="4"/>
  <c r="M39" i="4" s="1"/>
  <c r="K39" i="4"/>
  <c r="L35" i="4"/>
  <c r="M35" i="4" s="1"/>
  <c r="K35" i="4"/>
  <c r="L34" i="4"/>
  <c r="M34" i="4" s="1"/>
  <c r="K34" i="4"/>
  <c r="M33" i="4"/>
  <c r="L33" i="4"/>
  <c r="K33" i="4"/>
  <c r="L32" i="4"/>
  <c r="M32" i="4" s="1"/>
  <c r="K32" i="4"/>
  <c r="L31" i="4"/>
  <c r="M31" i="4" s="1"/>
  <c r="K31" i="4"/>
  <c r="L30" i="4"/>
  <c r="M30" i="4" s="1"/>
  <c r="K30" i="4"/>
  <c r="M29" i="4"/>
  <c r="L29" i="4"/>
  <c r="K29" i="4"/>
  <c r="L28" i="4"/>
  <c r="M28" i="4" s="1"/>
  <c r="K28" i="4"/>
  <c r="L27" i="4"/>
  <c r="M27" i="4" s="1"/>
  <c r="K27" i="4"/>
  <c r="L26" i="4"/>
  <c r="M26" i="4" s="1"/>
  <c r="K26" i="4"/>
  <c r="M25" i="4"/>
  <c r="L25" i="4"/>
  <c r="K25" i="4"/>
  <c r="L20" i="4"/>
  <c r="M20" i="4" s="1"/>
  <c r="K20" i="4"/>
  <c r="L19" i="4"/>
  <c r="M19" i="4" s="1"/>
  <c r="K19" i="4"/>
  <c r="M18" i="4"/>
  <c r="L18" i="4"/>
  <c r="K18" i="4"/>
  <c r="L17" i="4"/>
  <c r="M17" i="4" s="1"/>
  <c r="K17" i="4"/>
  <c r="L16" i="4"/>
  <c r="M16" i="4" s="1"/>
  <c r="K16" i="4"/>
  <c r="L15" i="4"/>
  <c r="M15" i="4" s="1"/>
  <c r="K15" i="4"/>
  <c r="M14" i="4"/>
  <c r="L14" i="4"/>
  <c r="K14" i="4"/>
  <c r="L13" i="4"/>
  <c r="M13" i="4" s="1"/>
  <c r="K13" i="4"/>
  <c r="L12" i="4"/>
  <c r="M12" i="4" s="1"/>
  <c r="K12" i="4"/>
  <c r="L11" i="4"/>
  <c r="M11" i="4" s="1"/>
  <c r="K11" i="4"/>
  <c r="M10" i="4"/>
  <c r="L10" i="4"/>
  <c r="K10" i="4"/>
  <c r="L9" i="4"/>
  <c r="M9" i="4" s="1"/>
  <c r="K9" i="4"/>
  <c r="L8" i="4"/>
  <c r="M8" i="4" s="1"/>
  <c r="K8" i="4"/>
  <c r="L7" i="4"/>
  <c r="M7" i="4" s="1"/>
  <c r="K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D84" i="6"/>
  <c r="D83" i="6"/>
  <c r="D82" i="6"/>
  <c r="D81" i="6"/>
  <c r="D80" i="6"/>
  <c r="D79" i="6"/>
  <c r="D78" i="6"/>
  <c r="D77" i="6"/>
  <c r="D76" i="6"/>
  <c r="D75" i="6"/>
  <c r="D74" i="6"/>
  <c r="D73" i="6"/>
  <c r="C85" i="6"/>
  <c r="B68" i="6"/>
  <c r="B14" i="6" s="1"/>
  <c r="D67" i="6"/>
  <c r="D66" i="6"/>
  <c r="D65" i="6"/>
  <c r="D64" i="6"/>
  <c r="D63" i="6"/>
  <c r="D62" i="6"/>
  <c r="D61" i="6"/>
  <c r="D60" i="6"/>
  <c r="D59" i="6"/>
  <c r="D58" i="6"/>
  <c r="D57" i="6"/>
  <c r="D56" i="6"/>
  <c r="C68" i="6"/>
  <c r="C51" i="6"/>
  <c r="J49" i="8" s="1"/>
  <c r="B51" i="6"/>
  <c r="I49" i="8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34" i="6"/>
  <c r="B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C85" i="5"/>
  <c r="B85" i="5"/>
  <c r="B15" i="5" s="1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B68" i="5"/>
  <c r="B14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C51" i="5"/>
  <c r="J49" i="7" s="1"/>
  <c r="B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C34" i="5"/>
  <c r="B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85" i="3"/>
  <c r="B15" i="3" s="1"/>
  <c r="D84" i="3"/>
  <c r="D83" i="3"/>
  <c r="D82" i="3"/>
  <c r="D81" i="3"/>
  <c r="D80" i="3"/>
  <c r="D79" i="3"/>
  <c r="D78" i="3"/>
  <c r="D77" i="3"/>
  <c r="D76" i="3"/>
  <c r="D75" i="3"/>
  <c r="D74" i="3"/>
  <c r="D73" i="3"/>
  <c r="B68" i="3"/>
  <c r="B14" i="3" s="1"/>
  <c r="D67" i="3"/>
  <c r="D66" i="3"/>
  <c r="D65" i="3"/>
  <c r="D64" i="3"/>
  <c r="D63" i="3"/>
  <c r="D62" i="3"/>
  <c r="D61" i="3"/>
  <c r="D60" i="3"/>
  <c r="D59" i="3"/>
  <c r="D58" i="3"/>
  <c r="D57" i="3"/>
  <c r="D56" i="3"/>
  <c r="C51" i="3"/>
  <c r="J49" i="4" s="1"/>
  <c r="B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B34" i="3"/>
  <c r="B12" i="3" s="1"/>
  <c r="D33" i="3"/>
  <c r="D32" i="3"/>
  <c r="D31" i="3"/>
  <c r="D30" i="3"/>
  <c r="D29" i="3"/>
  <c r="D28" i="3"/>
  <c r="D27" i="3"/>
  <c r="D26" i="3"/>
  <c r="D25" i="3"/>
  <c r="D24" i="3"/>
  <c r="D23" i="3"/>
  <c r="D22" i="3"/>
  <c r="W47" i="8"/>
  <c r="Q47" i="8"/>
  <c r="Q49" i="8" s="1"/>
  <c r="P47" i="8"/>
  <c r="J47" i="8"/>
  <c r="I47" i="8"/>
  <c r="L47" i="8" s="1"/>
  <c r="M47" i="8" s="1"/>
  <c r="C47" i="8"/>
  <c r="E47" i="8" s="1"/>
  <c r="F47" i="8" s="1"/>
  <c r="W35" i="8"/>
  <c r="P35" i="8"/>
  <c r="R35" i="8" s="1"/>
  <c r="J35" i="8"/>
  <c r="K35" i="8" s="1"/>
  <c r="I35" i="8"/>
  <c r="C35" i="8"/>
  <c r="E35" i="8" s="1"/>
  <c r="F35" i="8" s="1"/>
  <c r="W21" i="8"/>
  <c r="Y21" i="8" s="1"/>
  <c r="P21" i="8"/>
  <c r="R21" i="8" s="1"/>
  <c r="J21" i="8"/>
  <c r="I21" i="8"/>
  <c r="L21" i="8" s="1"/>
  <c r="M21" i="8" s="1"/>
  <c r="C21" i="8"/>
  <c r="W47" i="7"/>
  <c r="X47" i="7" s="1"/>
  <c r="Y47" i="7" s="1"/>
  <c r="Q47" i="7"/>
  <c r="P47" i="7"/>
  <c r="J47" i="7"/>
  <c r="I47" i="7"/>
  <c r="C47" i="7"/>
  <c r="E47" i="7" s="1"/>
  <c r="F47" i="7" s="1"/>
  <c r="W35" i="7"/>
  <c r="X35" i="7" s="1"/>
  <c r="Y35" i="7" s="1"/>
  <c r="P35" i="7"/>
  <c r="Q35" i="7" s="1"/>
  <c r="R35" i="7" s="1"/>
  <c r="J35" i="7"/>
  <c r="I35" i="7"/>
  <c r="C35" i="7"/>
  <c r="E35" i="7" s="1"/>
  <c r="F35" i="7" s="1"/>
  <c r="W21" i="7"/>
  <c r="X21" i="7" s="1"/>
  <c r="Y21" i="7" s="1"/>
  <c r="P21" i="7"/>
  <c r="Q21" i="7" s="1"/>
  <c r="R21" i="7" s="1"/>
  <c r="J21" i="7"/>
  <c r="I21" i="7"/>
  <c r="C21" i="7"/>
  <c r="E21" i="7" s="1"/>
  <c r="F21" i="7" s="1"/>
  <c r="T7" i="8" l="1"/>
  <c r="S21" i="8"/>
  <c r="K47" i="8"/>
  <c r="Y47" i="8"/>
  <c r="X49" i="8"/>
  <c r="L35" i="8"/>
  <c r="M35" i="8" s="1"/>
  <c r="K21" i="8"/>
  <c r="E21" i="8"/>
  <c r="F21" i="8" s="1"/>
  <c r="C49" i="8"/>
  <c r="D49" i="8" s="1"/>
  <c r="T21" i="8"/>
  <c r="D72" i="6"/>
  <c r="D55" i="6"/>
  <c r="D68" i="6"/>
  <c r="D35" i="7"/>
  <c r="D85" i="5"/>
  <c r="C68" i="5"/>
  <c r="D68" i="5" s="1"/>
  <c r="D21" i="7"/>
  <c r="D21" i="8"/>
  <c r="Z47" i="7"/>
  <c r="AA47" i="7" s="1"/>
  <c r="Z47" i="8"/>
  <c r="AA47" i="8" s="1"/>
  <c r="Y35" i="8"/>
  <c r="Z35" i="7"/>
  <c r="AA35" i="7" s="1"/>
  <c r="Z21" i="7"/>
  <c r="AA21" i="7" s="1"/>
  <c r="AA21" i="8"/>
  <c r="P49" i="7"/>
  <c r="Q49" i="7" s="1"/>
  <c r="R49" i="7" s="1"/>
  <c r="S21" i="7"/>
  <c r="T21" i="7" s="1"/>
  <c r="S35" i="8"/>
  <c r="T35" i="8" s="1"/>
  <c r="P49" i="8"/>
  <c r="S35" i="7"/>
  <c r="T35" i="7" s="1"/>
  <c r="R47" i="7"/>
  <c r="S47" i="7"/>
  <c r="T47" i="7" s="1"/>
  <c r="R47" i="8"/>
  <c r="S47" i="8"/>
  <c r="D47" i="8"/>
  <c r="D47" i="7"/>
  <c r="C49" i="7"/>
  <c r="D35" i="8"/>
  <c r="D72" i="3"/>
  <c r="C72" i="1"/>
  <c r="D55" i="3"/>
  <c r="C55" i="1"/>
  <c r="D85" i="6"/>
  <c r="B15" i="6"/>
  <c r="D34" i="6"/>
  <c r="B12" i="6"/>
  <c r="D34" i="5"/>
  <c r="B12" i="5"/>
  <c r="L49" i="8"/>
  <c r="M49" i="8" s="1"/>
  <c r="K49" i="8"/>
  <c r="J49" i="2"/>
  <c r="D51" i="5"/>
  <c r="D51" i="1"/>
  <c r="I49" i="7"/>
  <c r="L49" i="7" s="1"/>
  <c r="M49" i="7" s="1"/>
  <c r="D51" i="6"/>
  <c r="B13" i="6"/>
  <c r="B13" i="5"/>
  <c r="C85" i="3"/>
  <c r="D85" i="3" s="1"/>
  <c r="C68" i="3"/>
  <c r="D68" i="3" s="1"/>
  <c r="D51" i="3"/>
  <c r="B13" i="3"/>
  <c r="W49" i="8"/>
  <c r="W49" i="7"/>
  <c r="W47" i="4"/>
  <c r="Q47" i="4"/>
  <c r="P47" i="4"/>
  <c r="J47" i="4"/>
  <c r="I47" i="4"/>
  <c r="C47" i="4"/>
  <c r="D39" i="4"/>
  <c r="W35" i="4"/>
  <c r="P35" i="4"/>
  <c r="J35" i="4"/>
  <c r="I35" i="4"/>
  <c r="C35" i="4"/>
  <c r="E35" i="4" s="1"/>
  <c r="F35" i="4" s="1"/>
  <c r="D34" i="4"/>
  <c r="D33" i="4"/>
  <c r="D32" i="4"/>
  <c r="D31" i="4"/>
  <c r="D30" i="4"/>
  <c r="D29" i="4"/>
  <c r="D28" i="4"/>
  <c r="D27" i="4"/>
  <c r="D26" i="4"/>
  <c r="D25" i="4"/>
  <c r="W21" i="4"/>
  <c r="P21" i="4"/>
  <c r="J21" i="4"/>
  <c r="I21" i="4"/>
  <c r="C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L35" i="2" s="1"/>
  <c r="M35" i="2" s="1"/>
  <c r="C35" i="2"/>
  <c r="B35" i="2"/>
  <c r="W21" i="2"/>
  <c r="P21" i="2"/>
  <c r="J21" i="2"/>
  <c r="I21" i="2"/>
  <c r="C21" i="2"/>
  <c r="B21" i="2"/>
  <c r="T47" i="8" l="1"/>
  <c r="S49" i="8"/>
  <c r="R49" i="8"/>
  <c r="L47" i="2"/>
  <c r="M47" i="2" s="1"/>
  <c r="K21" i="4"/>
  <c r="L21" i="4"/>
  <c r="M21" i="4" s="1"/>
  <c r="X47" i="2"/>
  <c r="Y47" i="2" s="1"/>
  <c r="Y35" i="2"/>
  <c r="X21" i="2"/>
  <c r="AA21" i="2" s="1"/>
  <c r="W49" i="2"/>
  <c r="R47" i="2"/>
  <c r="T49" i="8"/>
  <c r="S47" i="2"/>
  <c r="T47" i="2" s="1"/>
  <c r="R35" i="2"/>
  <c r="Q21" i="2"/>
  <c r="T21" i="2" s="1"/>
  <c r="P49" i="2"/>
  <c r="K47" i="2"/>
  <c r="K35" i="2"/>
  <c r="K21" i="2"/>
  <c r="L21" i="2"/>
  <c r="M21" i="2" s="1"/>
  <c r="X47" i="4"/>
  <c r="Y47" i="4" s="1"/>
  <c r="Z47" i="4"/>
  <c r="AA47" i="4" s="1"/>
  <c r="Y35" i="4"/>
  <c r="Z35" i="8"/>
  <c r="AA35" i="8" s="1"/>
  <c r="X49" i="7"/>
  <c r="Y49" i="7" s="1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D55" i="1"/>
  <c r="D68" i="1" s="1"/>
  <c r="C68" i="1"/>
  <c r="D21" i="1"/>
  <c r="D34" i="1" s="1"/>
  <c r="C34" i="1"/>
  <c r="B16" i="5"/>
  <c r="C15" i="5" s="1"/>
  <c r="K49" i="7"/>
  <c r="B16" i="3"/>
  <c r="C14" i="3" s="1"/>
  <c r="I49" i="4"/>
  <c r="B16" i="6"/>
  <c r="D21" i="3"/>
  <c r="C34" i="3"/>
  <c r="D34" i="3" s="1"/>
  <c r="P49" i="4"/>
  <c r="W49" i="4"/>
  <c r="B16" i="1"/>
  <c r="C15" i="1" s="1"/>
  <c r="AA47" i="2" l="1"/>
  <c r="Z35" i="2"/>
  <c r="AA35" i="2" s="1"/>
  <c r="Y21" i="2"/>
  <c r="X49" i="2"/>
  <c r="Y49" i="2" s="1"/>
  <c r="S35" i="2"/>
  <c r="T35" i="2" s="1"/>
  <c r="Q49" i="2"/>
  <c r="R21" i="2"/>
  <c r="Z21" i="4"/>
  <c r="AA21" i="4" s="1"/>
  <c r="Z35" i="4"/>
  <c r="AA35" i="4" s="1"/>
  <c r="Y49" i="4"/>
  <c r="AA49" i="8"/>
  <c r="Z49" i="7"/>
  <c r="AA49" i="7" s="1"/>
  <c r="S21" i="4"/>
  <c r="T21" i="4" s="1"/>
  <c r="R49" i="4"/>
  <c r="D49" i="4"/>
  <c r="E49" i="2"/>
  <c r="F49" i="2" s="1"/>
  <c r="D49" i="2"/>
  <c r="C12" i="5"/>
  <c r="C14" i="5"/>
  <c r="C13" i="5"/>
  <c r="C12" i="1"/>
  <c r="C15" i="3"/>
  <c r="C13" i="3"/>
  <c r="C12" i="3"/>
  <c r="I49" i="2"/>
  <c r="L49" i="4"/>
  <c r="M49" i="4" s="1"/>
  <c r="C13" i="1"/>
  <c r="K49" i="4"/>
  <c r="C15" i="6"/>
  <c r="C12" i="6"/>
  <c r="C14" i="6"/>
  <c r="C13" i="6"/>
  <c r="C14" i="1"/>
  <c r="AA49" i="2" l="1"/>
  <c r="C16" i="5"/>
  <c r="T49" i="2"/>
  <c r="R49" i="2"/>
  <c r="Z49" i="4"/>
  <c r="AA49" i="4" s="1"/>
  <c r="S49" i="4"/>
  <c r="T49" i="4" s="1"/>
  <c r="E49" i="4"/>
  <c r="F49" i="4" s="1"/>
  <c r="C16" i="3"/>
  <c r="C16" i="1"/>
  <c r="L49" i="2"/>
  <c r="M49" i="2" s="1"/>
  <c r="K49" i="2"/>
  <c r="C16" i="6"/>
</calcChain>
</file>

<file path=xl/sharedStrings.xml><?xml version="1.0" encoding="utf-8"?>
<sst xmlns="http://schemas.openxmlformats.org/spreadsheetml/2006/main" count="1188" uniqueCount="87">
  <si>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</si>
  <si>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</si>
  <si>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</si>
  <si>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</si>
  <si>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</si>
  <si>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</si>
  <si>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</si>
  <si>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</si>
  <si>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</si>
  <si>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</si>
  <si>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</si>
  <si>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</si>
  <si>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</si>
  <si>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</si>
  <si>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</si>
  <si>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</si>
  <si>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</si>
  <si>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</si>
  <si>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</si>
  <si>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</si>
  <si>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</si>
  <si>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</si>
  <si>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</si>
  <si>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</si>
  <si>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</si>
  <si>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</si>
  <si>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</si>
  <si>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</si>
  <si>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</si>
  <si>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</si>
  <si>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</si>
  <si>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</si>
  <si>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</si>
  <si>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</si>
  <si>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</si>
  <si>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</si>
  <si>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</si>
  <si>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</si>
  <si>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</si>
  <si>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</si>
  <si>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</si>
  <si>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</si>
  <si>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</si>
  <si>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</si>
  <si>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</si>
  <si>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</si>
  <si>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</si>
  <si>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</si>
  <si>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</si>
  <si>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</si>
  <si>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</si>
  <si>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</si>
  <si>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</si>
  <si>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</si>
  <si>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</si>
  <si>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</si>
  <si>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</si>
  <si>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</si>
  <si>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</si>
  <si>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</si>
  <si>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</si>
  <si>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</si>
  <si>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</si>
  <si>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</si>
  <si>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</si>
  <si>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JULIO -2018</t>
  </si>
  <si>
    <t>AGOSTO -2018</t>
  </si>
  <si>
    <t>SEPTIEMBRE -2018</t>
  </si>
  <si>
    <t xml:space="preserve"> JULIO -SEPTIEMBRE -2018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</si>
  <si>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</si>
  <si>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</si>
  <si>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</si>
  <si>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</si>
  <si>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</si>
  <si>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</si>
  <si>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</si>
  <si>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</si>
  <si>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</si>
  <si>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</si>
  <si>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</si>
  <si>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</si>
  <si>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</si>
  <si>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</si>
  <si>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</si>
  <si>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</si>
  <si>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</si>
  <si>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JULIO - SEPTIEMBRE 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</si>
</sst>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38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</xdr:rowOff>
    </xdr:from>
    <xdr:to>
      <xdr:col>0</xdr:col>
      <xdr:colOff>1590675</xdr:colOff>
      <xdr:row>4</xdr:row>
      <xdr:rowOff>184304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9525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85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3" t="s">
        <v>70</v>
      </c>
      <c r="C2" s="104"/>
      <c r="D2" s="18"/>
    </row>
    <row r="3" spans="1:4" ht="15.75" thickBot="1" x14ac:dyDescent="0.3">
      <c r="A3" s="18"/>
      <c r="B3" s="105" t="s">
        <v>86</v>
      </c>
      <c r="C3" s="106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07" t="s">
        <v>71</v>
      </c>
      <c r="B6" s="108"/>
      <c r="C6" s="15"/>
      <c r="D6" s="18"/>
    </row>
    <row r="7" spans="1:4" x14ac:dyDescent="0.25">
      <c r="A7" s="109"/>
      <c r="B7" s="110"/>
      <c r="C7" s="16"/>
      <c r="D7" s="18"/>
    </row>
    <row r="8" spans="1:4" ht="15.75" thickBot="1" x14ac:dyDescent="0.3">
      <c r="A8" s="111"/>
      <c r="B8" s="112"/>
      <c r="C8" s="17"/>
      <c r="D8" s="18"/>
    </row>
    <row r="9" spans="1:4" x14ac:dyDescent="0.25">
      <c r="A9" s="113" t="s">
        <v>19</v>
      </c>
      <c r="B9" s="116" t="s">
        <v>69</v>
      </c>
      <c r="C9" s="119" t="s">
        <v>20</v>
      </c>
      <c r="D9" s="18"/>
    </row>
    <row r="10" spans="1:4" x14ac:dyDescent="0.25">
      <c r="A10" s="114"/>
      <c r="B10" s="117"/>
      <c r="C10" s="120"/>
      <c r="D10" s="18"/>
    </row>
    <row r="11" spans="1:4" ht="15.75" thickBot="1" x14ac:dyDescent="0.3">
      <c r="A11" s="115"/>
      <c r="B11" s="118"/>
      <c r="C11" s="121"/>
      <c r="D11" s="18"/>
    </row>
    <row r="12" spans="1:4" x14ac:dyDescent="0.25">
      <c r="A12" s="5" t="s">
        <v>21</v>
      </c>
      <c r="B12" s="83">
        <f>+B34</f>
        <v>29207</v>
      </c>
      <c r="C12" s="21">
        <f>+B12/B16</f>
        <v>0.14546405358966058</v>
      </c>
      <c r="D12" s="18"/>
    </row>
    <row r="13" spans="1:4" x14ac:dyDescent="0.25">
      <c r="A13" s="19" t="s">
        <v>22</v>
      </c>
      <c r="B13" s="20">
        <f>+B51</f>
        <v>126074</v>
      </c>
      <c r="C13" s="22">
        <f>+B13/B16</f>
        <v>0.62790547102622207</v>
      </c>
      <c r="D13" s="18"/>
    </row>
    <row r="14" spans="1:4" x14ac:dyDescent="0.25">
      <c r="A14" s="19" t="s">
        <v>23</v>
      </c>
      <c r="B14" s="20">
        <f>+B68</f>
        <v>21008</v>
      </c>
      <c r="C14" s="22">
        <f>+B14/B16</f>
        <v>0.10462932988022014</v>
      </c>
      <c r="D14" s="18"/>
    </row>
    <row r="15" spans="1:4" x14ac:dyDescent="0.25">
      <c r="A15" s="23" t="s">
        <v>18</v>
      </c>
      <c r="B15" s="24">
        <f>+B85</f>
        <v>24496</v>
      </c>
      <c r="C15" s="22">
        <f>+B15/B16</f>
        <v>0.12200114550389721</v>
      </c>
      <c r="D15" s="18"/>
    </row>
    <row r="16" spans="1:4" x14ac:dyDescent="0.25">
      <c r="A16" s="122" t="s">
        <v>24</v>
      </c>
      <c r="B16" s="124">
        <f>SUM(B12:B15)</f>
        <v>200785</v>
      </c>
      <c r="C16" s="126">
        <f>SUM(C12:C15)</f>
        <v>1</v>
      </c>
      <c r="D16" s="18"/>
    </row>
    <row r="17" spans="1:4" ht="15.75" thickBot="1" x14ac:dyDescent="0.3">
      <c r="A17" s="123"/>
      <c r="B17" s="125"/>
      <c r="C17" s="127"/>
      <c r="D17" s="18"/>
    </row>
    <row r="18" spans="1:4" x14ac:dyDescent="0.25">
      <c r="A18" s="97" t="s">
        <v>0</v>
      </c>
      <c r="B18" s="98"/>
      <c r="C18" s="98"/>
      <c r="D18" s="99"/>
    </row>
    <row r="19" spans="1:4" ht="15.75" thickBot="1" x14ac:dyDescent="0.3">
      <c r="A19" s="100"/>
      <c r="B19" s="101"/>
      <c r="C19" s="101"/>
      <c r="D19" s="102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JULIO '!B21+'TOTAL POR MES AGOSTO'!B21+'TOTAL POR MES SEPTIEMBRE'!B21</f>
        <v>1220</v>
      </c>
      <c r="C21" s="56">
        <f>+'TOTAL POR MES JULIO '!C21+'TOTAL POR MES AGOSTO'!C21+'TOTAL POR MES SEPTIEMBRE'!C21</f>
        <v>1182</v>
      </c>
      <c r="D21" s="49">
        <f>+B21-C21</f>
        <v>38</v>
      </c>
    </row>
    <row r="22" spans="1:4" x14ac:dyDescent="0.25">
      <c r="A22" s="4" t="s">
        <v>6</v>
      </c>
      <c r="B22" s="1">
        <f>+'TOTAL POR MES JULIO '!B22+'TOTAL POR MES AGOSTO'!B22+'TOTAL POR MES SEPTIEMBRE'!B22</f>
        <v>0</v>
      </c>
      <c r="C22" s="56">
        <f>+'TOTAL POR MES JULIO '!C22+'TOTAL POR MES AGOSTO'!C22+'TOTAL POR MES SEPTIEMBRE'!C22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JULIO '!B23+'TOTAL POR MES AGOSTO'!B23+'TOTAL POR MES SEPTIEMBRE'!B23</f>
        <v>28</v>
      </c>
      <c r="C23" s="56">
        <f>+'TOTAL POR MES JULIO '!C23+'TOTAL POR MES AGOSTO'!C23+'TOTAL POR MES SEPTIEMBRE'!C23</f>
        <v>27</v>
      </c>
      <c r="D23" s="3">
        <f t="shared" si="0"/>
        <v>1</v>
      </c>
    </row>
    <row r="24" spans="1:4" x14ac:dyDescent="0.25">
      <c r="A24" s="4" t="s">
        <v>8</v>
      </c>
      <c r="B24" s="1">
        <f>+'TOTAL POR MES JULIO '!B24+'TOTAL POR MES AGOSTO'!B24+'TOTAL POR MES SEPTIEMBRE'!B24</f>
        <v>791</v>
      </c>
      <c r="C24" s="56">
        <f>+'TOTAL POR MES JULIO '!C24+'TOTAL POR MES AGOSTO'!C24+'TOTAL POR MES SEPTIEMBRE'!C24</f>
        <v>774</v>
      </c>
      <c r="D24" s="3">
        <f t="shared" si="0"/>
        <v>17</v>
      </c>
    </row>
    <row r="25" spans="1:4" x14ac:dyDescent="0.25">
      <c r="A25" s="4" t="s">
        <v>9</v>
      </c>
      <c r="B25" s="1">
        <f>+'TOTAL POR MES JULIO '!B25+'TOTAL POR MES AGOSTO'!B25+'TOTAL POR MES SEPTIEMBRE'!B25</f>
        <v>0</v>
      </c>
      <c r="C25" s="56">
        <f>+'TOTAL POR MES JULIO '!C25+'TOTAL POR MES AGOSTO'!C25+'TOTAL POR MES SEPTIEMBRE'!C25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JULIO '!B26+'TOTAL POR MES AGOSTO'!B26+'TOTAL POR MES SEPTIEMBRE'!B26</f>
        <v>5846</v>
      </c>
      <c r="C26" s="56">
        <f>+'TOTAL POR MES JULIO '!C26+'TOTAL POR MES AGOSTO'!C26+'TOTAL POR MES SEPTIEMBRE'!C26</f>
        <v>5730</v>
      </c>
      <c r="D26" s="3">
        <f t="shared" si="0"/>
        <v>116</v>
      </c>
    </row>
    <row r="27" spans="1:4" x14ac:dyDescent="0.25">
      <c r="A27" s="4" t="s">
        <v>11</v>
      </c>
      <c r="B27" s="1">
        <f>+'TOTAL POR MES JULIO '!B27+'TOTAL POR MES AGOSTO'!B27+'TOTAL POR MES SEPTIEMBRE'!B27</f>
        <v>405</v>
      </c>
      <c r="C27" s="56">
        <f>+'TOTAL POR MES JULIO '!C27+'TOTAL POR MES AGOSTO'!C27+'TOTAL POR MES SEPTIEMBRE'!C27</f>
        <v>405</v>
      </c>
      <c r="D27" s="3">
        <f t="shared" si="0"/>
        <v>0</v>
      </c>
    </row>
    <row r="28" spans="1:4" x14ac:dyDescent="0.25">
      <c r="A28" s="4" t="s">
        <v>12</v>
      </c>
      <c r="B28" s="1">
        <f>+'TOTAL POR MES JULIO '!B28+'TOTAL POR MES AGOSTO'!B28+'TOTAL POR MES SEPTIEMBRE'!B28</f>
        <v>12501</v>
      </c>
      <c r="C28" s="56">
        <f>+'TOTAL POR MES JULIO '!C28+'TOTAL POR MES AGOSTO'!C28+'TOTAL POR MES SEPTIEMBRE'!C28</f>
        <v>12497</v>
      </c>
      <c r="D28" s="3">
        <f t="shared" si="0"/>
        <v>4</v>
      </c>
    </row>
    <row r="29" spans="1:4" x14ac:dyDescent="0.25">
      <c r="A29" s="4" t="s">
        <v>13</v>
      </c>
      <c r="B29" s="1">
        <f>+'TOTAL POR MES JULIO '!B29+'TOTAL POR MES AGOSTO'!B29+'TOTAL POR MES SEPTIEMBRE'!B29</f>
        <v>6697</v>
      </c>
      <c r="C29" s="56">
        <f>+'TOTAL POR MES JULIO '!C29+'TOTAL POR MES AGOSTO'!C29+'TOTAL POR MES SEPTIEMBRE'!C29</f>
        <v>6672</v>
      </c>
      <c r="D29" s="3">
        <f t="shared" si="0"/>
        <v>25</v>
      </c>
    </row>
    <row r="30" spans="1:4" x14ac:dyDescent="0.25">
      <c r="A30" s="4" t="s">
        <v>14</v>
      </c>
      <c r="B30" s="1">
        <f>+'TOTAL POR MES JULIO '!B30+'TOTAL POR MES AGOSTO'!B30+'TOTAL POR MES SEPTIEMBRE'!B30</f>
        <v>1719</v>
      </c>
      <c r="C30" s="56">
        <f>+'TOTAL POR MES JULIO '!C30+'TOTAL POR MES AGOSTO'!C30+'TOTAL POR MES SEPTIEMBRE'!C30</f>
        <v>1670</v>
      </c>
      <c r="D30" s="3">
        <f t="shared" si="0"/>
        <v>49</v>
      </c>
    </row>
    <row r="31" spans="1:4" x14ac:dyDescent="0.25">
      <c r="A31" s="4"/>
      <c r="B31" s="1">
        <f>+'TOTAL POR MES JULIO '!B31+'TOTAL POR MES AGOSTO'!B31+'TOTAL POR MES SEPTIEMBRE'!B31</f>
        <v>0</v>
      </c>
      <c r="C31" s="56">
        <f>+'TOTAL POR MES JULIO '!C31+'TOTAL POR MES AGOSTO'!C31+'TOTAL POR MES SEPTIEMBRE'!C31</f>
        <v>0</v>
      </c>
      <c r="D31" s="3">
        <f t="shared" si="0"/>
        <v>0</v>
      </c>
    </row>
    <row r="32" spans="1:4" x14ac:dyDescent="0.25">
      <c r="A32" s="4"/>
      <c r="B32" s="1">
        <f>+'TOTAL POR MES JULIO '!B32+'TOTAL POR MES AGOSTO'!B32+'TOTAL POR MES SEPTIEMBRE'!B32</f>
        <v>0</v>
      </c>
      <c r="C32" s="56">
        <f>+'TOTAL POR MES JULIO '!C32+'TOTAL POR MES AGOSTO'!C32+'TOTAL POR MES SEPTIEMBRE'!C32</f>
        <v>0</v>
      </c>
      <c r="D32" s="3">
        <f t="shared" si="0"/>
        <v>0</v>
      </c>
    </row>
    <row r="33" spans="1:4" x14ac:dyDescent="0.25">
      <c r="A33" s="4"/>
      <c r="B33" s="1">
        <f>+'TOTAL POR MES JULIO '!B33+'TOTAL POR MES AGOSTO'!B33+'TOTAL POR MES SEPTIEMBRE'!B33</f>
        <v>0</v>
      </c>
      <c r="C33" s="56">
        <f>+'TOTAL POR MES JULIO '!C33+'TOTAL POR MES AGOSTO'!C33+'TOTAL POR MES SEPTIEMBRE'!C33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29207</v>
      </c>
      <c r="C34" s="9">
        <f>SUM(C21:C33)</f>
        <v>28957</v>
      </c>
      <c r="D34" s="10">
        <f>SUM(D21:D33)</f>
        <v>250</v>
      </c>
    </row>
    <row r="35" spans="1:4" x14ac:dyDescent="0.25">
      <c r="A35" s="97" t="s">
        <v>16</v>
      </c>
      <c r="B35" s="98"/>
      <c r="C35" s="98"/>
      <c r="D35" s="99"/>
    </row>
    <row r="36" spans="1:4" ht="15.75" thickBot="1" x14ac:dyDescent="0.3">
      <c r="A36" s="100"/>
      <c r="B36" s="101"/>
      <c r="C36" s="101"/>
      <c r="D36" s="102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JULIO '!B38+'TOTAL POR MES AGOSTO'!B38+'TOTAL POR MES SEPTIEMBRE'!B38</f>
        <v>19715</v>
      </c>
      <c r="C38" s="56">
        <f>+'TOTAL POR MES JULIO '!C38+'TOTAL POR MES AGOSTO'!C38+'TOTAL POR MES SEPTIEMBRE'!C38</f>
        <v>19714</v>
      </c>
      <c r="D38" s="49">
        <f>+B38-C38</f>
        <v>1</v>
      </c>
    </row>
    <row r="39" spans="1:4" x14ac:dyDescent="0.25">
      <c r="A39" s="4" t="s">
        <v>6</v>
      </c>
      <c r="B39" s="1">
        <f>+'TOTAL POR MES JULIO '!B39+'TOTAL POR MES AGOSTO'!B39+'TOTAL POR MES SEPTIEMBRE'!B39</f>
        <v>354</v>
      </c>
      <c r="C39" s="56">
        <f>+'TOTAL POR MES JULIO '!C39+'TOTAL POR MES AGOSTO'!C39+'TOTAL POR MES SEPTIEMBRE'!C39</f>
        <v>353</v>
      </c>
      <c r="D39" s="3">
        <f t="shared" ref="D39:D50" si="1">+B39-C39</f>
        <v>1</v>
      </c>
    </row>
    <row r="40" spans="1:4" x14ac:dyDescent="0.25">
      <c r="A40" s="4" t="s">
        <v>7</v>
      </c>
      <c r="B40" s="1">
        <f>+'TOTAL POR MES JULIO '!B40+'TOTAL POR MES AGOSTO'!B40+'TOTAL POR MES SEPTIEMBRE'!B40</f>
        <v>0</v>
      </c>
      <c r="C40" s="56">
        <f>+'TOTAL POR MES JULIO '!C40+'TOTAL POR MES AGOSTO'!C40+'TOTAL POR MES SEPTIEMBRE'!C40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JULIO '!B41+'TOTAL POR MES AGOSTO'!B41+'TOTAL POR MES SEPTIEMBRE'!B41</f>
        <v>0</v>
      </c>
      <c r="C41" s="56">
        <f>+'TOTAL POR MES JULIO '!C41+'TOTAL POR MES AGOSTO'!C41+'TOTAL POR MES SEPTIEMBRE'!C41</f>
        <v>0</v>
      </c>
      <c r="D41" s="3">
        <f t="shared" si="1"/>
        <v>0</v>
      </c>
    </row>
    <row r="42" spans="1:4" x14ac:dyDescent="0.25">
      <c r="A42" s="4" t="s">
        <v>9</v>
      </c>
      <c r="B42" s="1">
        <f>+'TOTAL POR MES JULIO '!B42+'TOTAL POR MES AGOSTO'!B42+'TOTAL POR MES SEPTIEMBRE'!B42</f>
        <v>0</v>
      </c>
      <c r="C42" s="56">
        <f>+'TOTAL POR MES JULIO '!C42+'TOTAL POR MES AGOSTO'!C42+'TOTAL POR MES SEPTIEMBRE'!C42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JULIO '!B43+'TOTAL POR MES AGOSTO'!B43+'TOTAL POR MES SEPTIEMBRE'!B43</f>
        <v>72192</v>
      </c>
      <c r="C43" s="56">
        <f>+'TOTAL POR MES JULIO '!C43+'TOTAL POR MES AGOSTO'!C43+'TOTAL POR MES SEPTIEMBRE'!C43</f>
        <v>72188</v>
      </c>
      <c r="D43" s="3">
        <f t="shared" si="1"/>
        <v>4</v>
      </c>
    </row>
    <row r="44" spans="1:4" x14ac:dyDescent="0.25">
      <c r="A44" s="4" t="s">
        <v>11</v>
      </c>
      <c r="B44" s="1">
        <f>+'TOTAL POR MES JULIO '!B44+'TOTAL POR MES AGOSTO'!B44+'TOTAL POR MES SEPTIEMBRE'!B44</f>
        <v>69</v>
      </c>
      <c r="C44" s="56">
        <f>+'TOTAL POR MES JULIO '!C44+'TOTAL POR MES AGOSTO'!C44+'TOTAL POR MES SEPTIEMBRE'!C44</f>
        <v>69</v>
      </c>
      <c r="D44" s="3">
        <f t="shared" si="1"/>
        <v>0</v>
      </c>
    </row>
    <row r="45" spans="1:4" x14ac:dyDescent="0.25">
      <c r="A45" s="4" t="s">
        <v>12</v>
      </c>
      <c r="B45" s="1">
        <f>+'TOTAL POR MES JULIO '!B45+'TOTAL POR MES AGOSTO'!B45+'TOTAL POR MES SEPTIEMBRE'!B45</f>
        <v>24899</v>
      </c>
      <c r="C45" s="56">
        <f>+'TOTAL POR MES JULIO '!C45+'TOTAL POR MES AGOSTO'!C45+'TOTAL POR MES SEPTIEMBRE'!C45</f>
        <v>24898</v>
      </c>
      <c r="D45" s="3">
        <f t="shared" si="1"/>
        <v>1</v>
      </c>
    </row>
    <row r="46" spans="1:4" x14ac:dyDescent="0.25">
      <c r="A46" s="4" t="s">
        <v>13</v>
      </c>
      <c r="B46" s="1">
        <f>+'TOTAL POR MES JULIO '!B46+'TOTAL POR MES AGOSTO'!B46+'TOTAL POR MES SEPTIEMBRE'!B46</f>
        <v>8063</v>
      </c>
      <c r="C46" s="56">
        <f>+'TOTAL POR MES JULIO '!C46+'TOTAL POR MES AGOSTO'!C46+'TOTAL POR MES SEPTIEMBRE'!C46</f>
        <v>8060</v>
      </c>
      <c r="D46" s="3">
        <f t="shared" si="1"/>
        <v>3</v>
      </c>
    </row>
    <row r="47" spans="1:4" x14ac:dyDescent="0.25">
      <c r="A47" s="4" t="s">
        <v>14</v>
      </c>
      <c r="B47" s="1">
        <f>+'TOTAL POR MES JULIO '!B47+'TOTAL POR MES AGOSTO'!B47+'TOTAL POR MES SEPTIEMBRE'!B47</f>
        <v>782</v>
      </c>
      <c r="C47" s="56">
        <f>+'TOTAL POR MES JULIO '!C47+'TOTAL POR MES AGOSTO'!C47+'TOTAL POR MES SEPTIEMBRE'!C47</f>
        <v>776</v>
      </c>
      <c r="D47" s="3">
        <f t="shared" si="1"/>
        <v>6</v>
      </c>
    </row>
    <row r="48" spans="1:4" x14ac:dyDescent="0.25">
      <c r="A48" s="4"/>
      <c r="B48" s="1">
        <f>+'TOTAL POR MES JULIO '!B48+'TOTAL POR MES AGOSTO'!B48+'TOTAL POR MES SEPTIEMBRE'!B48</f>
        <v>0</v>
      </c>
      <c r="C48" s="56">
        <f>+'TOTAL POR MES JULIO '!C48+'TOTAL POR MES AGOSTO'!C48+'TOTAL POR MES SEPTIEMBRE'!C48</f>
        <v>0</v>
      </c>
      <c r="D48" s="3">
        <f t="shared" si="1"/>
        <v>0</v>
      </c>
    </row>
    <row r="49" spans="1:4" x14ac:dyDescent="0.25">
      <c r="A49" s="4"/>
      <c r="B49" s="1">
        <f>+'TOTAL POR MES JULIO '!B49+'TOTAL POR MES AGOSTO'!B49+'TOTAL POR MES SEPTIEMBRE'!B49</f>
        <v>0</v>
      </c>
      <c r="C49" s="56">
        <f>+'TOTAL POR MES JULIO '!C49+'TOTAL POR MES AGOSTO'!C49+'TOTAL POR MES SEPTIEMBRE'!C49</f>
        <v>0</v>
      </c>
      <c r="D49" s="3">
        <f t="shared" si="1"/>
        <v>0</v>
      </c>
    </row>
    <row r="50" spans="1:4" x14ac:dyDescent="0.25">
      <c r="A50" s="4"/>
      <c r="B50" s="1">
        <f>+'TOTAL POR MES JULIO '!B50+'TOTAL POR MES AGOSTO'!B50+'TOTAL POR MES SEPTIEMBRE'!B50</f>
        <v>0</v>
      </c>
      <c r="C50" s="56">
        <f>+'TOTAL POR MES JULIO '!C50+'TOTAL POR MES AGOSTO'!C50+'TOTAL POR MES SEPTIEMBRE'!C50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126074</v>
      </c>
      <c r="C51" s="9">
        <f>SUM(C38:C50)</f>
        <v>126058</v>
      </c>
      <c r="D51" s="57">
        <f>SUM(D38:D50)</f>
        <v>16</v>
      </c>
    </row>
    <row r="52" spans="1:4" x14ac:dyDescent="0.25">
      <c r="A52" s="97" t="s">
        <v>17</v>
      </c>
      <c r="B52" s="98"/>
      <c r="C52" s="98"/>
      <c r="D52" s="99"/>
    </row>
    <row r="53" spans="1:4" ht="15.75" thickBot="1" x14ac:dyDescent="0.3">
      <c r="A53" s="100"/>
      <c r="B53" s="101"/>
      <c r="C53" s="101"/>
      <c r="D53" s="102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JULIO '!B55+'TOTAL POR MES AGOSTO'!B55+'TOTAL POR MES SEPTIEMBRE'!B55</f>
        <v>883</v>
      </c>
      <c r="C55" s="56">
        <f>+'TOTAL POR MES JULIO '!C55+'TOTAL POR MES AGOSTO'!C55+'TOTAL POR MES SEPTIEMBRE'!C55</f>
        <v>860</v>
      </c>
      <c r="D55" s="49">
        <f>+B55-C55</f>
        <v>23</v>
      </c>
    </row>
    <row r="56" spans="1:4" x14ac:dyDescent="0.25">
      <c r="A56" s="4" t="s">
        <v>6</v>
      </c>
      <c r="B56" s="1">
        <f>+'TOTAL POR MES JULIO '!B56+'TOTAL POR MES AGOSTO'!B56+'TOTAL POR MES SEPTIEMBRE'!B56</f>
        <v>0</v>
      </c>
      <c r="C56" s="56">
        <f>+'TOTAL POR MES JULIO '!C56+'TOTAL POR MES AGOSTO'!C56+'TOTAL POR MES SEPTIEMBRE'!C56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JULIO '!B57+'TOTAL POR MES AGOSTO'!B57+'TOTAL POR MES SEPTIEMBRE'!B57</f>
        <v>12</v>
      </c>
      <c r="C57" s="56">
        <f>+'TOTAL POR MES JULIO '!C57+'TOTAL POR MES AGOSTO'!C57+'TOTAL POR MES SEPTIEMBRE'!C57</f>
        <v>12</v>
      </c>
      <c r="D57" s="3">
        <f t="shared" si="2"/>
        <v>0</v>
      </c>
    </row>
    <row r="58" spans="1:4" x14ac:dyDescent="0.25">
      <c r="A58" s="4" t="s">
        <v>8</v>
      </c>
      <c r="B58" s="1">
        <f>+'TOTAL POR MES JULIO '!B58+'TOTAL POR MES AGOSTO'!B58+'TOTAL POR MES SEPTIEMBRE'!B58</f>
        <v>288</v>
      </c>
      <c r="C58" s="56">
        <f>+'TOTAL POR MES JULIO '!C58+'TOTAL POR MES AGOSTO'!C58+'TOTAL POR MES SEPTIEMBRE'!C58</f>
        <v>285</v>
      </c>
      <c r="D58" s="3">
        <f t="shared" si="2"/>
        <v>3</v>
      </c>
    </row>
    <row r="59" spans="1:4" x14ac:dyDescent="0.25">
      <c r="A59" s="4" t="s">
        <v>9</v>
      </c>
      <c r="B59" s="1">
        <f>+'TOTAL POR MES JULIO '!B59+'TOTAL POR MES AGOSTO'!B59+'TOTAL POR MES SEPTIEMBRE'!B59</f>
        <v>0</v>
      </c>
      <c r="C59" s="56">
        <f>+'TOTAL POR MES JULIO '!C59+'TOTAL POR MES AGOSTO'!C59+'TOTAL POR MES SEPTIEMBRE'!C59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JULIO '!B60+'TOTAL POR MES AGOSTO'!B60+'TOTAL POR MES SEPTIEMBRE'!B60</f>
        <v>6885</v>
      </c>
      <c r="C60" s="56">
        <f>+'TOTAL POR MES JULIO '!C60+'TOTAL POR MES AGOSTO'!C60+'TOTAL POR MES SEPTIEMBRE'!C60</f>
        <v>6773</v>
      </c>
      <c r="D60" s="3">
        <f t="shared" si="2"/>
        <v>112</v>
      </c>
    </row>
    <row r="61" spans="1:4" x14ac:dyDescent="0.25">
      <c r="A61" s="4" t="s">
        <v>11</v>
      </c>
      <c r="B61" s="1">
        <f>+'TOTAL POR MES JULIO '!B61+'TOTAL POR MES AGOSTO'!B61+'TOTAL POR MES SEPTIEMBRE'!B61</f>
        <v>19</v>
      </c>
      <c r="C61" s="56">
        <f>+'TOTAL POR MES JULIO '!C61+'TOTAL POR MES AGOSTO'!C61+'TOTAL POR MES SEPTIEMBRE'!C61</f>
        <v>19</v>
      </c>
      <c r="D61" s="3">
        <f t="shared" si="2"/>
        <v>0</v>
      </c>
    </row>
    <row r="62" spans="1:4" x14ac:dyDescent="0.25">
      <c r="A62" s="4" t="s">
        <v>12</v>
      </c>
      <c r="B62" s="1">
        <f>+'TOTAL POR MES JULIO '!B62+'TOTAL POR MES AGOSTO'!B62+'TOTAL POR MES SEPTIEMBRE'!B62</f>
        <v>1557</v>
      </c>
      <c r="C62" s="56">
        <f>+'TOTAL POR MES JULIO '!C62+'TOTAL POR MES AGOSTO'!C62+'TOTAL POR MES SEPTIEMBRE'!C62</f>
        <v>1557</v>
      </c>
      <c r="D62" s="3">
        <f t="shared" si="2"/>
        <v>0</v>
      </c>
    </row>
    <row r="63" spans="1:4" x14ac:dyDescent="0.25">
      <c r="A63" s="4" t="s">
        <v>13</v>
      </c>
      <c r="B63" s="1">
        <f>+'TOTAL POR MES JULIO '!B63+'TOTAL POR MES AGOSTO'!B63+'TOTAL POR MES SEPTIEMBRE'!B63</f>
        <v>9775</v>
      </c>
      <c r="C63" s="56">
        <f>+'TOTAL POR MES JULIO '!C63+'TOTAL POR MES AGOSTO'!C63+'TOTAL POR MES SEPTIEMBRE'!C63</f>
        <v>9742</v>
      </c>
      <c r="D63" s="3">
        <f t="shared" si="2"/>
        <v>33</v>
      </c>
    </row>
    <row r="64" spans="1:4" x14ac:dyDescent="0.25">
      <c r="A64" s="4" t="s">
        <v>14</v>
      </c>
      <c r="B64" s="1">
        <f>+'TOTAL POR MES JULIO '!B64+'TOTAL POR MES AGOSTO'!B64+'TOTAL POR MES SEPTIEMBRE'!B64</f>
        <v>1589</v>
      </c>
      <c r="C64" s="56">
        <f>+'TOTAL POR MES JULIO '!C64+'TOTAL POR MES AGOSTO'!C64+'TOTAL POR MES SEPTIEMBRE'!C64</f>
        <v>1542</v>
      </c>
      <c r="D64" s="3">
        <f t="shared" si="2"/>
        <v>47</v>
      </c>
    </row>
    <row r="65" spans="1:4" x14ac:dyDescent="0.25">
      <c r="A65" s="4"/>
      <c r="B65" s="1">
        <f>+'TOTAL POR MES JULIO '!B65+'TOTAL POR MES AGOSTO'!B65+'TOTAL POR MES SEPTIEMBRE'!B65</f>
        <v>0</v>
      </c>
      <c r="C65" s="56">
        <f>+'TOTAL POR MES JULIO '!C65+'TOTAL POR MES AGOSTO'!C65+'TOTAL POR MES SEPTIEMBRE'!C65</f>
        <v>0</v>
      </c>
      <c r="D65" s="3">
        <f t="shared" si="2"/>
        <v>0</v>
      </c>
    </row>
    <row r="66" spans="1:4" x14ac:dyDescent="0.25">
      <c r="A66" s="4"/>
      <c r="B66" s="1">
        <f>+'TOTAL POR MES JULIO '!B66+'TOTAL POR MES AGOSTO'!B66+'TOTAL POR MES SEPTIEMBRE'!B66</f>
        <v>0</v>
      </c>
      <c r="C66" s="56">
        <f>+'TOTAL POR MES JULIO '!C66+'TOTAL POR MES AGOSTO'!C66+'TOTAL POR MES SEPTIEMBRE'!C66</f>
        <v>0</v>
      </c>
      <c r="D66" s="3">
        <f t="shared" si="2"/>
        <v>0</v>
      </c>
    </row>
    <row r="67" spans="1:4" x14ac:dyDescent="0.25">
      <c r="A67" s="4"/>
      <c r="B67" s="1">
        <f>+'TOTAL POR MES JULIO '!B67+'TOTAL POR MES AGOSTO'!B67+'TOTAL POR MES SEPTIEMBRE'!B67</f>
        <v>0</v>
      </c>
      <c r="C67" s="56">
        <f>+'TOTAL POR MES JULIO '!C67+'TOTAL POR MES AGOSTO'!C67+'TOTAL POR MES SEPTIEMBRE'!C67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21008</v>
      </c>
      <c r="C68" s="9">
        <f>SUM(C55:C67)</f>
        <v>20790</v>
      </c>
      <c r="D68" s="57">
        <f>SUM(D55:D67)</f>
        <v>218</v>
      </c>
    </row>
    <row r="69" spans="1:4" x14ac:dyDescent="0.25">
      <c r="A69" s="97" t="s">
        <v>18</v>
      </c>
      <c r="B69" s="98"/>
      <c r="C69" s="98"/>
      <c r="D69" s="99"/>
    </row>
    <row r="70" spans="1:4" ht="15.75" thickBot="1" x14ac:dyDescent="0.3">
      <c r="A70" s="100"/>
      <c r="B70" s="101"/>
      <c r="C70" s="101"/>
      <c r="D70" s="102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JULIO '!B72+'TOTAL POR MES AGOSTO'!B72+'TOTAL POR MES SEPTIEMBRE'!B72</f>
        <v>989</v>
      </c>
      <c r="C72" s="56">
        <f>+'TOTAL POR MES JULIO '!C72+'TOTAL POR MES AGOSTO'!C72+'TOTAL POR MES SEPTIEMBRE'!C72</f>
        <v>973</v>
      </c>
      <c r="D72" s="49">
        <f>+B72-C72</f>
        <v>16</v>
      </c>
    </row>
    <row r="73" spans="1:4" x14ac:dyDescent="0.25">
      <c r="A73" s="4" t="s">
        <v>6</v>
      </c>
      <c r="B73" s="1">
        <f>+'TOTAL POR MES JULIO '!B73+'TOTAL POR MES AGOSTO'!B73+'TOTAL POR MES SEPTIEMBRE'!B73</f>
        <v>0</v>
      </c>
      <c r="C73" s="56">
        <f>+'TOTAL POR MES JULIO '!C73+'TOTAL POR MES AGOSTO'!C73+'TOTAL POR MES SEPTIEMBRE'!C73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JULIO '!B74+'TOTAL POR MES AGOSTO'!B74+'TOTAL POR MES SEPTIEMBRE'!B74</f>
        <v>17</v>
      </c>
      <c r="C74" s="56">
        <f>+'TOTAL POR MES JULIO '!C74+'TOTAL POR MES AGOSTO'!C74+'TOTAL POR MES SEPTIEMBRE'!C74</f>
        <v>16</v>
      </c>
      <c r="D74" s="3">
        <f t="shared" si="3"/>
        <v>1</v>
      </c>
    </row>
    <row r="75" spans="1:4" x14ac:dyDescent="0.25">
      <c r="A75" s="4" t="s">
        <v>8</v>
      </c>
      <c r="B75" s="1">
        <f>+'TOTAL POR MES JULIO '!B75+'TOTAL POR MES AGOSTO'!B75+'TOTAL POR MES SEPTIEMBRE'!B75</f>
        <v>362</v>
      </c>
      <c r="C75" s="56">
        <f>+'TOTAL POR MES JULIO '!C75+'TOTAL POR MES AGOSTO'!C75+'TOTAL POR MES SEPTIEMBRE'!C75</f>
        <v>351</v>
      </c>
      <c r="D75" s="3">
        <f t="shared" si="3"/>
        <v>11</v>
      </c>
    </row>
    <row r="76" spans="1:4" x14ac:dyDescent="0.25">
      <c r="A76" s="4" t="s">
        <v>9</v>
      </c>
      <c r="B76" s="1">
        <f>+'TOTAL POR MES JULIO '!B76+'TOTAL POR MES AGOSTO'!B76+'TOTAL POR MES SEPTIEMBRE'!B76</f>
        <v>0</v>
      </c>
      <c r="C76" s="56">
        <f>+'TOTAL POR MES JULIO '!C76+'TOTAL POR MES AGOSTO'!C76+'TOTAL POR MES SEPTIEMBRE'!C76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JULIO '!B77+'TOTAL POR MES AGOSTO'!B77+'TOTAL POR MES SEPTIEMBRE'!B77</f>
        <v>7662</v>
      </c>
      <c r="C77" s="56">
        <f>+'TOTAL POR MES JULIO '!C77+'TOTAL POR MES AGOSTO'!C77+'TOTAL POR MES SEPTIEMBRE'!C77</f>
        <v>7534</v>
      </c>
      <c r="D77" s="3">
        <f t="shared" si="3"/>
        <v>128</v>
      </c>
    </row>
    <row r="78" spans="1:4" x14ac:dyDescent="0.25">
      <c r="A78" s="4" t="s">
        <v>11</v>
      </c>
      <c r="B78" s="1">
        <f>+'TOTAL POR MES JULIO '!B78+'TOTAL POR MES AGOSTO'!B78+'TOTAL POR MES SEPTIEMBRE'!B78</f>
        <v>11</v>
      </c>
      <c r="C78" s="56">
        <f>+'TOTAL POR MES JULIO '!C78+'TOTAL POR MES AGOSTO'!C78+'TOTAL POR MES SEPTIEMBRE'!C78</f>
        <v>11</v>
      </c>
      <c r="D78" s="3">
        <f t="shared" si="3"/>
        <v>0</v>
      </c>
    </row>
    <row r="79" spans="1:4" x14ac:dyDescent="0.25">
      <c r="A79" s="4" t="s">
        <v>12</v>
      </c>
      <c r="B79" s="1">
        <f>+'TOTAL POR MES JULIO '!B79+'TOTAL POR MES AGOSTO'!B79+'TOTAL POR MES SEPTIEMBRE'!B79</f>
        <v>2502</v>
      </c>
      <c r="C79" s="56">
        <f>+'TOTAL POR MES JULIO '!C79+'TOTAL POR MES AGOSTO'!C79+'TOTAL POR MES SEPTIEMBRE'!C79</f>
        <v>2502</v>
      </c>
      <c r="D79" s="3">
        <f t="shared" si="3"/>
        <v>0</v>
      </c>
    </row>
    <row r="80" spans="1:4" x14ac:dyDescent="0.25">
      <c r="A80" s="4" t="s">
        <v>13</v>
      </c>
      <c r="B80" s="1">
        <f>+'TOTAL POR MES JULIO '!B80+'TOTAL POR MES AGOSTO'!B80+'TOTAL POR MES SEPTIEMBRE'!B80</f>
        <v>11098</v>
      </c>
      <c r="C80" s="56">
        <f>+'TOTAL POR MES JULIO '!C80+'TOTAL POR MES AGOSTO'!C80+'TOTAL POR MES SEPTIEMBRE'!C80</f>
        <v>11073</v>
      </c>
      <c r="D80" s="3">
        <f t="shared" si="3"/>
        <v>25</v>
      </c>
    </row>
    <row r="81" spans="1:4" x14ac:dyDescent="0.25">
      <c r="A81" s="4" t="s">
        <v>14</v>
      </c>
      <c r="B81" s="1">
        <f>+'TOTAL POR MES JULIO '!B81+'TOTAL POR MES AGOSTO'!B81+'TOTAL POR MES SEPTIEMBRE'!B81</f>
        <v>1855</v>
      </c>
      <c r="C81" s="56">
        <f>+'TOTAL POR MES JULIO '!C81+'TOTAL POR MES AGOSTO'!C81+'TOTAL POR MES SEPTIEMBRE'!C81</f>
        <v>1813</v>
      </c>
      <c r="D81" s="3">
        <f t="shared" si="3"/>
        <v>42</v>
      </c>
    </row>
    <row r="82" spans="1:4" x14ac:dyDescent="0.25">
      <c r="A82" s="4"/>
      <c r="B82" s="1">
        <f>+'TOTAL POR MES JULIO '!B82+'TOTAL POR MES AGOSTO'!B82+'TOTAL POR MES SEPTIEMBRE'!B82</f>
        <v>0</v>
      </c>
      <c r="C82" s="56">
        <f>+'TOTAL POR MES JULIO '!C82+'TOTAL POR MES AGOSTO'!C82+'TOTAL POR MES SEPTIEMBRE'!C82</f>
        <v>0</v>
      </c>
      <c r="D82" s="3">
        <f t="shared" si="3"/>
        <v>0</v>
      </c>
    </row>
    <row r="83" spans="1:4" x14ac:dyDescent="0.25">
      <c r="A83" s="4"/>
      <c r="B83" s="1">
        <f>+'TOTAL POR MES JULIO '!B83+'TOTAL POR MES AGOSTO'!B83+'TOTAL POR MES SEPTIEMBRE'!B83</f>
        <v>0</v>
      </c>
      <c r="C83" s="56">
        <f>+'TOTAL POR MES JULIO '!C83+'TOTAL POR MES AGOSTO'!C83+'TOTAL POR MES SEPTIEMBRE'!C83</f>
        <v>0</v>
      </c>
      <c r="D83" s="3">
        <f t="shared" si="3"/>
        <v>0</v>
      </c>
    </row>
    <row r="84" spans="1:4" x14ac:dyDescent="0.25">
      <c r="A84" s="4"/>
      <c r="B84" s="1">
        <f>+'TOTAL POR MES JULIO '!B84+'TOTAL POR MES AGOSTO'!B84+'TOTAL POR MES SEPTIEMBRE'!B84</f>
        <v>0</v>
      </c>
      <c r="C84" s="56">
        <f>+'TOTAL POR MES JULIO '!C84+'TOTAL POR MES AGOSTO'!C84+'TOTAL POR MES SEPTIEMBRE'!C84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24496</v>
      </c>
      <c r="C85" s="13">
        <f>SUM(C72:C84)</f>
        <v>24273</v>
      </c>
      <c r="D85" s="90">
        <f>SUM(D72:D84)</f>
        <v>223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scale="5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9"/>
  <sheetViews>
    <sheetView showGridLines="0" workbookViewId="0">
      <selection activeCell="H4" sqref="H4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ht="16.5" x14ac:dyDescent="0.25">
      <c r="B1" s="103" t="s">
        <v>70</v>
      </c>
      <c r="C1" s="135"/>
      <c r="D1" s="104"/>
    </row>
    <row r="2" spans="1:27" ht="17.25" thickBot="1" x14ac:dyDescent="0.3">
      <c r="B2" s="105" t="s">
        <v>68</v>
      </c>
      <c r="C2" s="136"/>
      <c r="D2" s="106"/>
    </row>
    <row r="3" spans="1:27" ht="15.75" thickBot="1" x14ac:dyDescent="0.3"/>
    <row r="4" spans="1:27" x14ac:dyDescent="0.25">
      <c r="A4" s="25"/>
      <c r="B4" s="132" t="s">
        <v>72</v>
      </c>
      <c r="C4" s="133"/>
      <c r="D4" s="134"/>
      <c r="E4" s="25"/>
      <c r="F4" s="25"/>
      <c r="G4" s="25"/>
      <c r="H4" s="25"/>
      <c r="I4" s="132" t="s">
        <v>73</v>
      </c>
      <c r="J4" s="133"/>
      <c r="K4" s="134"/>
      <c r="L4" s="25"/>
      <c r="M4" s="25"/>
      <c r="N4" s="26"/>
      <c r="O4" s="25"/>
      <c r="P4" s="132" t="s">
        <v>74</v>
      </c>
      <c r="Q4" s="133"/>
      <c r="R4" s="134"/>
      <c r="S4" s="25"/>
      <c r="T4" s="25"/>
      <c r="U4" s="26"/>
      <c r="V4" s="25"/>
      <c r="W4" s="132" t="s">
        <v>75</v>
      </c>
      <c r="X4" s="133"/>
      <c r="Y4" s="134"/>
      <c r="Z4" s="25"/>
      <c r="AA4" s="25"/>
    </row>
    <row r="5" spans="1:27" x14ac:dyDescent="0.25">
      <c r="A5" s="130" t="s">
        <v>25</v>
      </c>
      <c r="B5" s="131" t="s">
        <v>26</v>
      </c>
      <c r="C5" s="131" t="s">
        <v>27</v>
      </c>
      <c r="D5" s="128" t="s">
        <v>28</v>
      </c>
      <c r="E5" s="131" t="s">
        <v>29</v>
      </c>
      <c r="F5" s="128" t="s">
        <v>30</v>
      </c>
      <c r="G5" s="27"/>
      <c r="H5" s="130" t="s">
        <v>25</v>
      </c>
      <c r="I5" s="131" t="s">
        <v>26</v>
      </c>
      <c r="J5" s="131" t="s">
        <v>27</v>
      </c>
      <c r="K5" s="128" t="s">
        <v>28</v>
      </c>
      <c r="L5" s="131" t="s">
        <v>29</v>
      </c>
      <c r="M5" s="128" t="s">
        <v>30</v>
      </c>
      <c r="N5" s="26"/>
      <c r="O5" s="130" t="s">
        <v>25</v>
      </c>
      <c r="P5" s="131" t="s">
        <v>26</v>
      </c>
      <c r="Q5" s="131" t="s">
        <v>27</v>
      </c>
      <c r="R5" s="128" t="s">
        <v>28</v>
      </c>
      <c r="S5" s="131" t="s">
        <v>29</v>
      </c>
      <c r="T5" s="128" t="s">
        <v>30</v>
      </c>
      <c r="U5" s="26"/>
      <c r="V5" s="130" t="s">
        <v>25</v>
      </c>
      <c r="W5" s="131" t="s">
        <v>26</v>
      </c>
      <c r="X5" s="131" t="s">
        <v>27</v>
      </c>
      <c r="Y5" s="128" t="s">
        <v>28</v>
      </c>
      <c r="Z5" s="131" t="s">
        <v>29</v>
      </c>
      <c r="AA5" s="128" t="s">
        <v>30</v>
      </c>
    </row>
    <row r="6" spans="1:27" x14ac:dyDescent="0.25">
      <c r="A6" s="130"/>
      <c r="B6" s="131"/>
      <c r="C6" s="131"/>
      <c r="D6" s="128"/>
      <c r="E6" s="131"/>
      <c r="F6" s="128"/>
      <c r="G6" s="28"/>
      <c r="H6" s="130"/>
      <c r="I6" s="131"/>
      <c r="J6" s="131"/>
      <c r="K6" s="128"/>
      <c r="L6" s="131"/>
      <c r="M6" s="128"/>
      <c r="N6" s="26"/>
      <c r="O6" s="130"/>
      <c r="P6" s="131"/>
      <c r="Q6" s="131"/>
      <c r="R6" s="128"/>
      <c r="S6" s="131"/>
      <c r="T6" s="128"/>
      <c r="U6" s="26"/>
      <c r="V6" s="130"/>
      <c r="W6" s="131"/>
      <c r="X6" s="131"/>
      <c r="Y6" s="128"/>
      <c r="Z6" s="131"/>
      <c r="AA6" s="128"/>
    </row>
    <row r="7" spans="1:27" ht="16.5" x14ac:dyDescent="0.25">
      <c r="A7" s="66" t="s">
        <v>31</v>
      </c>
      <c r="B7" s="29">
        <f>+'TOTAL JULIO POR REGIÓN'!B7+'TOTAL AGOSTO POR REGIÓN'!B7+'TOTAL SEPTIEMBRE POR REGIÓN'!B7</f>
        <v>382</v>
      </c>
      <c r="C7" s="30">
        <f>+'TOTAL JULIO POR REGIÓN'!C7+'TOTAL AGOSTO POR REGIÓN'!C7+'TOTAL SEPTIEMBRE POR REGIÓN'!C7</f>
        <v>382</v>
      </c>
      <c r="D7" s="86">
        <f t="shared" ref="D7:D21" si="0">+C7/B7</f>
        <v>1</v>
      </c>
      <c r="E7" s="68">
        <f t="shared" ref="E7:E21" si="1">+B7-C7</f>
        <v>0</v>
      </c>
      <c r="F7" s="86">
        <f t="shared" ref="F7:F21" si="2">+E7/B7</f>
        <v>0</v>
      </c>
      <c r="G7" s="25"/>
      <c r="H7" s="66" t="s">
        <v>31</v>
      </c>
      <c r="I7" s="29">
        <f>+'TOTAL JULIO POR REGIÓN'!I7+'TOTAL AGOSTO POR REGIÓN'!I7+'TOTAL SEPTIEMBRE POR REGIÓN'!I7</f>
        <v>0</v>
      </c>
      <c r="J7" s="29">
        <f>+'TOTAL JULIO POR REGIÓN'!J7+'TOTAL AGOSTO POR REGIÓN'!J7+'TOTAL SEPTIEMBRE POR REGIÓN'!J7</f>
        <v>0</v>
      </c>
      <c r="K7" s="67" t="e">
        <f t="shared" ref="K7:K21" si="3">+J7/I7</f>
        <v>#DIV/0!</v>
      </c>
      <c r="L7" s="30">
        <f t="shared" ref="L7:L21" si="4">+I7-J7</f>
        <v>0</v>
      </c>
      <c r="M7" s="69" t="e">
        <f t="shared" ref="M7:M21" si="5">+L7/I7</f>
        <v>#DIV/0!</v>
      </c>
      <c r="N7" s="26"/>
      <c r="O7" s="66" t="s">
        <v>31</v>
      </c>
      <c r="P7" s="29">
        <f>+'TOTAL JULIO POR REGIÓN'!P7+'TOTAL AGOSTO POR REGIÓN'!P7+'TOTAL SEPTIEMBRE POR REGIÓN'!P7</f>
        <v>332</v>
      </c>
      <c r="Q7" s="29">
        <f>+'TOTAL JULIO POR REGIÓN'!Q7+'TOTAL AGOSTO POR REGIÓN'!Q7+'TOTAL SEPTIEMBRE POR REGIÓN'!Q7</f>
        <v>329</v>
      </c>
      <c r="R7" s="86">
        <f t="shared" ref="R7:R21" si="6">+Q7/P7</f>
        <v>0.99096385542168675</v>
      </c>
      <c r="S7" s="30">
        <f t="shared" ref="S7:S20" si="7">+P7-Q7</f>
        <v>3</v>
      </c>
      <c r="T7" s="86">
        <f t="shared" ref="T7:T21" si="8">+S7/P7</f>
        <v>9.0361445783132526E-3</v>
      </c>
      <c r="U7" s="26"/>
      <c r="V7" s="66" t="s">
        <v>31</v>
      </c>
      <c r="W7" s="29">
        <f>+'TOTAL JULIO POR REGIÓN'!W7+'TOTAL AGOSTO POR REGIÓN'!W7+'TOTAL SEPTIEMBRE POR REGIÓN'!W7</f>
        <v>172</v>
      </c>
      <c r="X7" s="29">
        <f>+'TOTAL JULIO POR REGIÓN'!X7+'TOTAL AGOSTO POR REGIÓN'!X7+'TOTAL SEPTIEMBRE POR REGIÓN'!X7</f>
        <v>172</v>
      </c>
      <c r="Y7" s="86">
        <f t="shared" ref="Y7:Y21" si="9">+X7/W7</f>
        <v>1</v>
      </c>
      <c r="Z7" s="30">
        <f t="shared" ref="Z7:Z20" si="10">+W7-X7</f>
        <v>0</v>
      </c>
      <c r="AA7" s="86">
        <f t="shared" ref="AA7:AA21" si="11">+Z7/W7</f>
        <v>0</v>
      </c>
    </row>
    <row r="8" spans="1:27" ht="16.5" x14ac:dyDescent="0.25">
      <c r="A8" s="66" t="s">
        <v>32</v>
      </c>
      <c r="B8" s="29">
        <f>+'TOTAL JULIO POR REGIÓN'!B8+'TOTAL AGOSTO POR REGIÓN'!B8+'TOTAL SEPTIEMBRE POR REGIÓN'!B8</f>
        <v>94</v>
      </c>
      <c r="C8" s="30">
        <f>+'TOTAL JULIO POR REGIÓN'!C8+'TOTAL AGOSTO POR REGIÓN'!C8+'TOTAL SEPTIEMBRE POR REGIÓN'!C8</f>
        <v>93</v>
      </c>
      <c r="D8" s="86">
        <f t="shared" si="0"/>
        <v>0.98936170212765961</v>
      </c>
      <c r="E8" s="68">
        <f t="shared" si="1"/>
        <v>1</v>
      </c>
      <c r="F8" s="86">
        <f t="shared" si="2"/>
        <v>1.0638297872340425E-2</v>
      </c>
      <c r="G8" s="25"/>
      <c r="H8" s="66" t="s">
        <v>32</v>
      </c>
      <c r="I8" s="29">
        <f>+'TOTAL JULIO POR REGIÓN'!I8+'TOTAL AGOSTO POR REGIÓN'!I8+'TOTAL SEPTIEMBRE POR REGIÓN'!I8</f>
        <v>0</v>
      </c>
      <c r="J8" s="29">
        <f>+'TOTAL JULIO POR REGIÓN'!J8+'TOTAL AGOSTO POR REGIÓN'!J8+'TOTAL SEPTIEMBRE POR REGIÓN'!J8</f>
        <v>0</v>
      </c>
      <c r="K8" s="69" t="e">
        <f t="shared" si="3"/>
        <v>#DIV/0!</v>
      </c>
      <c r="L8" s="30">
        <f t="shared" si="4"/>
        <v>0</v>
      </c>
      <c r="M8" s="69" t="e">
        <f t="shared" si="5"/>
        <v>#DIV/0!</v>
      </c>
      <c r="N8" s="26"/>
      <c r="O8" s="66" t="s">
        <v>32</v>
      </c>
      <c r="P8" s="29">
        <f>+'TOTAL JULIO POR REGIÓN'!P8+'TOTAL AGOSTO POR REGIÓN'!P8+'TOTAL SEPTIEMBRE POR REGIÓN'!P8</f>
        <v>159</v>
      </c>
      <c r="Q8" s="29">
        <f>+'TOTAL JULIO POR REGIÓN'!Q8+'TOTAL AGOSTO POR REGIÓN'!Q8+'TOTAL SEPTIEMBRE POR REGIÓN'!Q8</f>
        <v>158</v>
      </c>
      <c r="R8" s="86">
        <f t="shared" si="6"/>
        <v>0.99371069182389937</v>
      </c>
      <c r="S8" s="30">
        <f t="shared" si="7"/>
        <v>1</v>
      </c>
      <c r="T8" s="86">
        <f t="shared" si="8"/>
        <v>6.2893081761006293E-3</v>
      </c>
      <c r="U8" s="26"/>
      <c r="V8" s="66" t="s">
        <v>32</v>
      </c>
      <c r="W8" s="29">
        <f>+'TOTAL JULIO POR REGIÓN'!W8+'TOTAL AGOSTO POR REGIÓN'!W8+'TOTAL SEPTIEMBRE POR REGIÓN'!W8</f>
        <v>88</v>
      </c>
      <c r="X8" s="29">
        <f>+'TOTAL JULIO POR REGIÓN'!X8+'TOTAL AGOSTO POR REGIÓN'!X8+'TOTAL SEPTIEMBRE POR REGIÓN'!X8</f>
        <v>88</v>
      </c>
      <c r="Y8" s="86">
        <f t="shared" si="9"/>
        <v>1</v>
      </c>
      <c r="Z8" s="30">
        <f t="shared" si="10"/>
        <v>0</v>
      </c>
      <c r="AA8" s="86">
        <f t="shared" si="11"/>
        <v>0</v>
      </c>
    </row>
    <row r="9" spans="1:27" x14ac:dyDescent="0.25">
      <c r="A9" s="66" t="s">
        <v>33</v>
      </c>
      <c r="B9" s="29">
        <f>+'TOTAL JULIO POR REGIÓN'!B9+'TOTAL AGOSTO POR REGIÓN'!B9+'TOTAL SEPTIEMBRE POR REGIÓN'!B9</f>
        <v>149</v>
      </c>
      <c r="C9" s="30">
        <f>+'TOTAL JULIO POR REGIÓN'!C9+'TOTAL AGOSTO POR REGIÓN'!C9+'TOTAL SEPTIEMBRE POR REGIÓN'!C9</f>
        <v>146</v>
      </c>
      <c r="D9" s="86">
        <f t="shared" si="0"/>
        <v>0.97986577181208057</v>
      </c>
      <c r="E9" s="68">
        <f t="shared" si="1"/>
        <v>3</v>
      </c>
      <c r="F9" s="86">
        <f t="shared" si="2"/>
        <v>2.0134228187919462E-2</v>
      </c>
      <c r="G9" s="25"/>
      <c r="H9" s="66" t="s">
        <v>33</v>
      </c>
      <c r="I9" s="29">
        <f>+'TOTAL JULIO POR REGIÓN'!I9+'TOTAL AGOSTO POR REGIÓN'!I9+'TOTAL SEPTIEMBRE POR REGIÓN'!I9</f>
        <v>0</v>
      </c>
      <c r="J9" s="29">
        <f>+'TOTAL JULIO POR REGIÓN'!J9+'TOTAL AGOSTO POR REGIÓN'!J9+'TOTAL SEPTIEMBRE POR REGIÓN'!J9</f>
        <v>0</v>
      </c>
      <c r="K9" s="69" t="e">
        <f t="shared" si="3"/>
        <v>#DIV/0!</v>
      </c>
      <c r="L9" s="30">
        <f t="shared" si="4"/>
        <v>0</v>
      </c>
      <c r="M9" s="69" t="e">
        <f t="shared" si="5"/>
        <v>#DIV/0!</v>
      </c>
      <c r="N9" s="26"/>
      <c r="O9" s="66" t="s">
        <v>33</v>
      </c>
      <c r="P9" s="29">
        <f>+'TOTAL JULIO POR REGIÓN'!P9+'TOTAL AGOSTO POR REGIÓN'!P9+'TOTAL SEPTIEMBRE POR REGIÓN'!P9</f>
        <v>121</v>
      </c>
      <c r="Q9" s="29">
        <f>+'TOTAL JULIO POR REGIÓN'!Q9+'TOTAL AGOSTO POR REGIÓN'!Q9+'TOTAL SEPTIEMBRE POR REGIÓN'!Q9</f>
        <v>120</v>
      </c>
      <c r="R9" s="86">
        <f t="shared" si="6"/>
        <v>0.99173553719008267</v>
      </c>
      <c r="S9" s="30">
        <f t="shared" si="7"/>
        <v>1</v>
      </c>
      <c r="T9" s="86">
        <f t="shared" si="8"/>
        <v>8.2644628099173556E-3</v>
      </c>
      <c r="U9" s="26"/>
      <c r="V9" s="66" t="s">
        <v>33</v>
      </c>
      <c r="W9" s="29">
        <f>+'TOTAL JULIO POR REGIÓN'!W9+'TOTAL AGOSTO POR REGIÓN'!W9+'TOTAL SEPTIEMBRE POR REGIÓN'!W9</f>
        <v>279</v>
      </c>
      <c r="X9" s="29">
        <f>+'TOTAL JULIO POR REGIÓN'!X9+'TOTAL AGOSTO POR REGIÓN'!X9+'TOTAL SEPTIEMBRE POR REGIÓN'!X9</f>
        <v>278</v>
      </c>
      <c r="Y9" s="86">
        <f t="shared" si="9"/>
        <v>0.99641577060931896</v>
      </c>
      <c r="Z9" s="30">
        <f t="shared" si="10"/>
        <v>1</v>
      </c>
      <c r="AA9" s="86">
        <f t="shared" si="11"/>
        <v>3.5842293906810036E-3</v>
      </c>
    </row>
    <row r="10" spans="1:27" x14ac:dyDescent="0.25">
      <c r="A10" s="66" t="s">
        <v>34</v>
      </c>
      <c r="B10" s="29">
        <f>+'TOTAL JULIO POR REGIÓN'!B10+'TOTAL AGOSTO POR REGIÓN'!B10+'TOTAL SEPTIEMBRE POR REGIÓN'!B10</f>
        <v>107</v>
      </c>
      <c r="C10" s="30">
        <f>+'TOTAL JULIO POR REGIÓN'!C10+'TOTAL AGOSTO POR REGIÓN'!C10+'TOTAL SEPTIEMBRE POR REGIÓN'!C10</f>
        <v>106</v>
      </c>
      <c r="D10" s="86">
        <f t="shared" si="0"/>
        <v>0.99065420560747663</v>
      </c>
      <c r="E10" s="68">
        <f t="shared" si="1"/>
        <v>1</v>
      </c>
      <c r="F10" s="86">
        <f t="shared" si="2"/>
        <v>9.3457943925233638E-3</v>
      </c>
      <c r="G10" s="25"/>
      <c r="H10" s="66" t="s">
        <v>34</v>
      </c>
      <c r="I10" s="29">
        <f>+'TOTAL JULIO POR REGIÓN'!I10+'TOTAL AGOSTO POR REGIÓN'!I10+'TOTAL SEPTIEMBRE POR REGIÓN'!I10</f>
        <v>0</v>
      </c>
      <c r="J10" s="29">
        <f>+'TOTAL JULIO POR REGIÓN'!J10+'TOTAL AGOSTO POR REGIÓN'!J10+'TOTAL SEPTIEMBRE POR REGIÓN'!J10</f>
        <v>0</v>
      </c>
      <c r="K10" s="69" t="e">
        <f t="shared" si="3"/>
        <v>#DIV/0!</v>
      </c>
      <c r="L10" s="30">
        <f t="shared" si="4"/>
        <v>0</v>
      </c>
      <c r="M10" s="69" t="e">
        <f t="shared" si="5"/>
        <v>#DIV/0!</v>
      </c>
      <c r="N10" s="26"/>
      <c r="O10" s="66" t="s">
        <v>34</v>
      </c>
      <c r="P10" s="29">
        <f>+'TOTAL JULIO POR REGIÓN'!P10+'TOTAL AGOSTO POR REGIÓN'!P10+'TOTAL SEPTIEMBRE POR REGIÓN'!P10</f>
        <v>83</v>
      </c>
      <c r="Q10" s="29">
        <f>+'TOTAL JULIO POR REGIÓN'!Q10+'TOTAL AGOSTO POR REGIÓN'!Q10+'TOTAL SEPTIEMBRE POR REGIÓN'!Q10</f>
        <v>82</v>
      </c>
      <c r="R10" s="86">
        <f t="shared" si="6"/>
        <v>0.98795180722891562</v>
      </c>
      <c r="S10" s="30">
        <f t="shared" si="7"/>
        <v>1</v>
      </c>
      <c r="T10" s="86">
        <f t="shared" si="8"/>
        <v>1.2048192771084338E-2</v>
      </c>
      <c r="U10" s="26"/>
      <c r="V10" s="66" t="s">
        <v>34</v>
      </c>
      <c r="W10" s="29">
        <f>+'TOTAL JULIO POR REGIÓN'!W10+'TOTAL AGOSTO POR REGIÓN'!W10+'TOTAL SEPTIEMBRE POR REGIÓN'!W10</f>
        <v>181</v>
      </c>
      <c r="X10" s="29">
        <f>+'TOTAL JULIO POR REGIÓN'!X10+'TOTAL AGOSTO POR REGIÓN'!X10+'TOTAL SEPTIEMBRE POR REGIÓN'!X10</f>
        <v>180</v>
      </c>
      <c r="Y10" s="86">
        <f t="shared" si="9"/>
        <v>0.99447513812154698</v>
      </c>
      <c r="Z10" s="30">
        <f t="shared" si="10"/>
        <v>1</v>
      </c>
      <c r="AA10" s="86">
        <f t="shared" si="11"/>
        <v>5.5248618784530384E-3</v>
      </c>
    </row>
    <row r="11" spans="1:27" x14ac:dyDescent="0.25">
      <c r="A11" s="66" t="s">
        <v>35</v>
      </c>
      <c r="B11" s="29">
        <f>+'TOTAL JULIO POR REGIÓN'!B11+'TOTAL AGOSTO POR REGIÓN'!B11+'TOTAL SEPTIEMBRE POR REGIÓN'!B11</f>
        <v>53</v>
      </c>
      <c r="C11" s="30">
        <f>+'TOTAL JULIO POR REGIÓN'!C11+'TOTAL AGOSTO POR REGIÓN'!C11+'TOTAL SEPTIEMBRE POR REGIÓN'!C11</f>
        <v>53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35</v>
      </c>
      <c r="I11" s="29">
        <f>+'TOTAL JULIO POR REGIÓN'!I11+'TOTAL AGOSTO POR REGIÓN'!I11+'TOTAL SEPTIEMBRE POR REGIÓN'!I11</f>
        <v>0</v>
      </c>
      <c r="J11" s="29">
        <f>+'TOTAL JULIO POR REGIÓN'!J11+'TOTAL AGOSTO POR REGIÓN'!J11+'TOTAL SEPTIEMBRE POR REGIÓN'!J11</f>
        <v>0</v>
      </c>
      <c r="K11" s="69" t="e">
        <f t="shared" si="3"/>
        <v>#DIV/0!</v>
      </c>
      <c r="L11" s="30">
        <f t="shared" si="4"/>
        <v>0</v>
      </c>
      <c r="M11" s="69" t="e">
        <f t="shared" si="5"/>
        <v>#DIV/0!</v>
      </c>
      <c r="N11" s="26"/>
      <c r="O11" s="66" t="s">
        <v>35</v>
      </c>
      <c r="P11" s="29">
        <f>+'TOTAL JULIO POR REGIÓN'!P11+'TOTAL AGOSTO POR REGIÓN'!P11+'TOTAL SEPTIEMBRE POR REGIÓN'!P11</f>
        <v>47</v>
      </c>
      <c r="Q11" s="29">
        <f>+'TOTAL JULIO POR REGIÓN'!Q11+'TOTAL AGOSTO POR REGIÓN'!Q11+'TOTAL SEPTIEMBRE POR REGIÓN'!Q11</f>
        <v>47</v>
      </c>
      <c r="R11" s="86">
        <f t="shared" si="6"/>
        <v>1</v>
      </c>
      <c r="S11" s="30">
        <f t="shared" si="7"/>
        <v>0</v>
      </c>
      <c r="T11" s="86">
        <f t="shared" si="8"/>
        <v>0</v>
      </c>
      <c r="U11" s="26"/>
      <c r="V11" s="66" t="s">
        <v>35</v>
      </c>
      <c r="W11" s="29">
        <f>+'TOTAL JULIO POR REGIÓN'!W11+'TOTAL AGOSTO POR REGIÓN'!W11+'TOTAL SEPTIEMBRE POR REGIÓN'!W11</f>
        <v>72</v>
      </c>
      <c r="X11" s="29">
        <f>+'TOTAL JULIO POR REGIÓN'!X11+'TOTAL AGOSTO POR REGIÓN'!X11+'TOTAL SEPTIEMBRE POR REGIÓN'!X11</f>
        <v>71</v>
      </c>
      <c r="Y11" s="86">
        <f t="shared" si="9"/>
        <v>0.98611111111111116</v>
      </c>
      <c r="Z11" s="30">
        <f t="shared" si="10"/>
        <v>1</v>
      </c>
      <c r="AA11" s="86">
        <f t="shared" si="11"/>
        <v>1.3888888888888888E-2</v>
      </c>
    </row>
    <row r="12" spans="1:27" ht="16.5" x14ac:dyDescent="0.25">
      <c r="A12" s="66" t="s">
        <v>36</v>
      </c>
      <c r="B12" s="29">
        <f>+'TOTAL JULIO POR REGIÓN'!B12+'TOTAL AGOSTO POR REGIÓN'!B12+'TOTAL SEPTIEMBRE POR REGIÓN'!B12</f>
        <v>141</v>
      </c>
      <c r="C12" s="30">
        <f>+'TOTAL JULIO POR REGIÓN'!C12+'TOTAL AGOSTO POR REGIÓN'!C12+'TOTAL SEPTIEMBRE POR REGIÓN'!C12</f>
        <v>141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>
        <f>+'TOTAL JULIO POR REGIÓN'!I12+'TOTAL AGOSTO POR REGIÓN'!I12+'TOTAL SEPTIEMBRE POR REGIÓN'!I12</f>
        <v>0</v>
      </c>
      <c r="J12" s="29">
        <f>+'TOTAL JULIO POR REGIÓN'!J12+'TOTAL AGOSTO POR REGIÓN'!J12+'TOTAL SEPTIEMBRE POR REGIÓN'!J12</f>
        <v>0</v>
      </c>
      <c r="K12" s="69" t="e">
        <f t="shared" si="3"/>
        <v>#DIV/0!</v>
      </c>
      <c r="L12" s="30">
        <f t="shared" si="4"/>
        <v>0</v>
      </c>
      <c r="M12" s="69" t="e">
        <f t="shared" si="5"/>
        <v>#DIV/0!</v>
      </c>
      <c r="N12" s="26"/>
      <c r="O12" s="66" t="s">
        <v>36</v>
      </c>
      <c r="P12" s="29">
        <f>+'TOTAL JULIO POR REGIÓN'!P12+'TOTAL AGOSTO POR REGIÓN'!P12+'TOTAL SEPTIEMBRE POR REGIÓN'!P12</f>
        <v>93</v>
      </c>
      <c r="Q12" s="29">
        <f>+'TOTAL JULIO POR REGIÓN'!Q12+'TOTAL AGOSTO POR REGIÓN'!Q12+'TOTAL SEPTIEMBRE POR REGIÓN'!Q12</f>
        <v>93</v>
      </c>
      <c r="R12" s="86">
        <f t="shared" si="6"/>
        <v>1</v>
      </c>
      <c r="S12" s="30">
        <f t="shared" si="7"/>
        <v>0</v>
      </c>
      <c r="T12" s="86">
        <f t="shared" si="8"/>
        <v>0</v>
      </c>
      <c r="U12" s="26"/>
      <c r="V12" s="66" t="s">
        <v>36</v>
      </c>
      <c r="W12" s="29">
        <f>+'TOTAL JULIO POR REGIÓN'!W12+'TOTAL AGOSTO POR REGIÓN'!W12+'TOTAL SEPTIEMBRE POR REGIÓN'!W12</f>
        <v>73</v>
      </c>
      <c r="X12" s="29">
        <f>+'TOTAL JULIO POR REGIÓN'!X12+'TOTAL AGOSTO POR REGIÓN'!X12+'TOTAL SEPTIEMBRE POR REGIÓN'!X12</f>
        <v>73</v>
      </c>
      <c r="Y12" s="86">
        <f t="shared" si="9"/>
        <v>1</v>
      </c>
      <c r="Z12" s="30">
        <f t="shared" si="10"/>
        <v>0</v>
      </c>
      <c r="AA12" s="86">
        <f t="shared" si="11"/>
        <v>0</v>
      </c>
    </row>
    <row r="13" spans="1:27" x14ac:dyDescent="0.25">
      <c r="A13" s="66" t="s">
        <v>37</v>
      </c>
      <c r="B13" s="29">
        <f>+'TOTAL JULIO POR REGIÓN'!B13+'TOTAL AGOSTO POR REGIÓN'!B13+'TOTAL SEPTIEMBRE POR REGIÓN'!B13</f>
        <v>49</v>
      </c>
      <c r="C13" s="30">
        <f>+'TOTAL JULIO POR REGIÓN'!C13+'TOTAL AGOSTO POR REGIÓN'!C13+'TOTAL SEPTIEMBRE POR REGIÓN'!C13</f>
        <v>49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37</v>
      </c>
      <c r="I13" s="29">
        <f>+'TOTAL JULIO POR REGIÓN'!I13+'TOTAL AGOSTO POR REGIÓN'!I13+'TOTAL SEPTIEMBRE POR REGIÓN'!I13</f>
        <v>0</v>
      </c>
      <c r="J13" s="29">
        <f>+'TOTAL JULIO POR REGIÓN'!J13+'TOTAL AGOSTO POR REGIÓN'!J13+'TOTAL SEPTIEMBRE POR REGIÓN'!J13</f>
        <v>0</v>
      </c>
      <c r="K13" s="69" t="e">
        <f t="shared" si="3"/>
        <v>#DIV/0!</v>
      </c>
      <c r="L13" s="30">
        <f t="shared" si="4"/>
        <v>0</v>
      </c>
      <c r="M13" s="69" t="e">
        <f t="shared" si="5"/>
        <v>#DIV/0!</v>
      </c>
      <c r="N13" s="26"/>
      <c r="O13" s="66" t="s">
        <v>37</v>
      </c>
      <c r="P13" s="29">
        <f>+'TOTAL JULIO POR REGIÓN'!P13+'TOTAL AGOSTO POR REGIÓN'!P13+'TOTAL SEPTIEMBRE POR REGIÓN'!P13</f>
        <v>55</v>
      </c>
      <c r="Q13" s="29">
        <f>+'TOTAL JULIO POR REGIÓN'!Q13+'TOTAL AGOSTO POR REGIÓN'!Q13+'TOTAL SEPTIEMBRE POR REGIÓN'!Q13</f>
        <v>54</v>
      </c>
      <c r="R13" s="86">
        <f t="shared" si="6"/>
        <v>0.98181818181818181</v>
      </c>
      <c r="S13" s="30">
        <f t="shared" si="7"/>
        <v>1</v>
      </c>
      <c r="T13" s="86">
        <f t="shared" si="8"/>
        <v>1.8181818181818181E-2</v>
      </c>
      <c r="U13" s="26"/>
      <c r="V13" s="66" t="s">
        <v>37</v>
      </c>
      <c r="W13" s="29">
        <f>+'TOTAL JULIO POR REGIÓN'!W13+'TOTAL AGOSTO POR REGIÓN'!W13+'TOTAL SEPTIEMBRE POR REGIÓN'!W13</f>
        <v>68</v>
      </c>
      <c r="X13" s="29">
        <f>+'TOTAL JULIO POR REGIÓN'!X13+'TOTAL AGOSTO POR REGIÓN'!X13+'TOTAL SEPTIEMBRE POR REGIÓN'!X13</f>
        <v>67</v>
      </c>
      <c r="Y13" s="86">
        <f t="shared" si="9"/>
        <v>0.98529411764705888</v>
      </c>
      <c r="Z13" s="30">
        <f t="shared" si="10"/>
        <v>1</v>
      </c>
      <c r="AA13" s="86">
        <f t="shared" si="11"/>
        <v>1.4705882352941176E-2</v>
      </c>
    </row>
    <row r="14" spans="1:27" ht="16.5" x14ac:dyDescent="0.25">
      <c r="A14" s="66" t="s">
        <v>38</v>
      </c>
      <c r="B14" s="29">
        <f>+'TOTAL JULIO POR REGIÓN'!B14+'TOTAL AGOSTO POR REGIÓN'!B14+'TOTAL SEPTIEMBRE POR REGIÓN'!B14</f>
        <v>227</v>
      </c>
      <c r="C14" s="30">
        <f>+'TOTAL JULIO POR REGIÓN'!C14+'TOTAL AGOSTO POR REGIÓN'!C14+'TOTAL SEPTIEMBRE POR REGIÓN'!C14</f>
        <v>226</v>
      </c>
      <c r="D14" s="86">
        <f t="shared" si="0"/>
        <v>0.99559471365638763</v>
      </c>
      <c r="E14" s="68">
        <f t="shared" si="1"/>
        <v>1</v>
      </c>
      <c r="F14" s="86">
        <f t="shared" si="2"/>
        <v>4.4052863436123352E-3</v>
      </c>
      <c r="G14" s="25"/>
      <c r="H14" s="66" t="s">
        <v>38</v>
      </c>
      <c r="I14" s="29">
        <f>+'TOTAL JULIO POR REGIÓN'!I14+'TOTAL AGOSTO POR REGIÓN'!I14+'TOTAL SEPTIEMBRE POR REGIÓN'!I14</f>
        <v>0</v>
      </c>
      <c r="J14" s="29">
        <f>+'TOTAL JULIO POR REGIÓN'!J14+'TOTAL AGOSTO POR REGIÓN'!J14+'TOTAL SEPTIEMBRE POR REGIÓN'!J14</f>
        <v>0</v>
      </c>
      <c r="K14" s="69" t="e">
        <f t="shared" si="3"/>
        <v>#DIV/0!</v>
      </c>
      <c r="L14" s="30">
        <f t="shared" si="4"/>
        <v>0</v>
      </c>
      <c r="M14" s="69" t="e">
        <f t="shared" si="5"/>
        <v>#DIV/0!</v>
      </c>
      <c r="N14" s="26"/>
      <c r="O14" s="66" t="s">
        <v>38</v>
      </c>
      <c r="P14" s="29">
        <f>+'TOTAL JULIO POR REGIÓN'!P14+'TOTAL AGOSTO POR REGIÓN'!P14+'TOTAL SEPTIEMBRE POR REGIÓN'!P14</f>
        <v>204</v>
      </c>
      <c r="Q14" s="29">
        <f>+'TOTAL JULIO POR REGIÓN'!Q14+'TOTAL AGOSTO POR REGIÓN'!Q14+'TOTAL SEPTIEMBRE POR REGIÓN'!Q14</f>
        <v>202</v>
      </c>
      <c r="R14" s="86">
        <f t="shared" si="6"/>
        <v>0.99019607843137258</v>
      </c>
      <c r="S14" s="30">
        <f t="shared" si="7"/>
        <v>2</v>
      </c>
      <c r="T14" s="86">
        <f t="shared" si="8"/>
        <v>9.8039215686274508E-3</v>
      </c>
      <c r="U14" s="26"/>
      <c r="V14" s="66" t="s">
        <v>38</v>
      </c>
      <c r="W14" s="29">
        <f>+'TOTAL JULIO POR REGIÓN'!W14+'TOTAL AGOSTO POR REGIÓN'!W14+'TOTAL SEPTIEMBRE POR REGIÓN'!W14</f>
        <v>55</v>
      </c>
      <c r="X14" s="29">
        <f>+'TOTAL JULIO POR REGIÓN'!X14+'TOTAL AGOSTO POR REGIÓN'!X14+'TOTAL SEPTIEMBRE POR REGIÓN'!X14</f>
        <v>55</v>
      </c>
      <c r="Y14" s="86">
        <f t="shared" si="9"/>
        <v>1</v>
      </c>
      <c r="Z14" s="30">
        <f t="shared" si="10"/>
        <v>0</v>
      </c>
      <c r="AA14" s="86">
        <f t="shared" si="11"/>
        <v>0</v>
      </c>
    </row>
    <row r="15" spans="1:27" ht="16.5" x14ac:dyDescent="0.25">
      <c r="A15" s="66" t="s">
        <v>39</v>
      </c>
      <c r="B15" s="29">
        <f>+'TOTAL JULIO POR REGIÓN'!B15+'TOTAL AGOSTO POR REGIÓN'!B15+'TOTAL SEPTIEMBRE POR REGIÓN'!B15</f>
        <v>267</v>
      </c>
      <c r="C15" s="30">
        <f>+'TOTAL JULIO POR REGIÓN'!C15+'TOTAL AGOSTO POR REGIÓN'!C15+'TOTAL SEPTIEMBRE POR REGIÓN'!C15</f>
        <v>265</v>
      </c>
      <c r="D15" s="86">
        <f t="shared" si="0"/>
        <v>0.99250936329588013</v>
      </c>
      <c r="E15" s="68">
        <f t="shared" si="1"/>
        <v>2</v>
      </c>
      <c r="F15" s="86">
        <f t="shared" si="2"/>
        <v>7.4906367041198503E-3</v>
      </c>
      <c r="G15" s="25"/>
      <c r="H15" s="66" t="s">
        <v>39</v>
      </c>
      <c r="I15" s="29">
        <f>+'TOTAL JULIO POR REGIÓN'!I15+'TOTAL AGOSTO POR REGIÓN'!I15+'TOTAL SEPTIEMBRE POR REGIÓN'!I15</f>
        <v>0</v>
      </c>
      <c r="J15" s="29">
        <f>+'TOTAL JULIO POR REGIÓN'!J15+'TOTAL AGOSTO POR REGIÓN'!J15+'TOTAL SEPTIEMBRE POR REGIÓN'!J15</f>
        <v>0</v>
      </c>
      <c r="K15" s="69" t="e">
        <f t="shared" si="3"/>
        <v>#DIV/0!</v>
      </c>
      <c r="L15" s="30">
        <f t="shared" si="4"/>
        <v>0</v>
      </c>
      <c r="M15" s="69" t="e">
        <f t="shared" si="5"/>
        <v>#DIV/0!</v>
      </c>
      <c r="N15" s="26"/>
      <c r="O15" s="66" t="s">
        <v>39</v>
      </c>
      <c r="P15" s="29">
        <f>+'TOTAL JULIO POR REGIÓN'!P15+'TOTAL AGOSTO POR REGIÓN'!P15+'TOTAL SEPTIEMBRE POR REGIÓN'!P15</f>
        <v>265</v>
      </c>
      <c r="Q15" s="29">
        <f>+'TOTAL JULIO POR REGIÓN'!Q15+'TOTAL AGOSTO POR REGIÓN'!Q15+'TOTAL SEPTIEMBRE POR REGIÓN'!Q15</f>
        <v>261</v>
      </c>
      <c r="R15" s="86">
        <f t="shared" si="6"/>
        <v>0.98490566037735849</v>
      </c>
      <c r="S15" s="30">
        <f t="shared" si="7"/>
        <v>4</v>
      </c>
      <c r="T15" s="86">
        <f t="shared" si="8"/>
        <v>1.509433962264151E-2</v>
      </c>
      <c r="U15" s="26"/>
      <c r="V15" s="66" t="s">
        <v>39</v>
      </c>
      <c r="W15" s="29">
        <f>+'TOTAL JULIO POR REGIÓN'!W15+'TOTAL AGOSTO POR REGIÓN'!W15+'TOTAL SEPTIEMBRE POR REGIÓN'!W15</f>
        <v>119</v>
      </c>
      <c r="X15" s="29">
        <f>+'TOTAL JULIO POR REGIÓN'!X15+'TOTAL AGOSTO POR REGIÓN'!X15+'TOTAL SEPTIEMBRE POR REGIÓN'!X15</f>
        <v>118</v>
      </c>
      <c r="Y15" s="86">
        <f t="shared" si="9"/>
        <v>0.99159663865546221</v>
      </c>
      <c r="Z15" s="30">
        <f t="shared" si="10"/>
        <v>1</v>
      </c>
      <c r="AA15" s="86">
        <f t="shared" si="11"/>
        <v>8.4033613445378148E-3</v>
      </c>
    </row>
    <row r="16" spans="1:27" ht="16.5" x14ac:dyDescent="0.25">
      <c r="A16" s="66" t="s">
        <v>40</v>
      </c>
      <c r="B16" s="29">
        <f>+'TOTAL JULIO POR REGIÓN'!B16+'TOTAL AGOSTO POR REGIÓN'!B16+'TOTAL SEPTIEMBRE POR REGIÓN'!B16</f>
        <v>610</v>
      </c>
      <c r="C16" s="30">
        <f>+'TOTAL JULIO POR REGIÓN'!C16+'TOTAL AGOSTO POR REGIÓN'!C16+'TOTAL SEPTIEMBRE POR REGIÓN'!C16</f>
        <v>609</v>
      </c>
      <c r="D16" s="86">
        <f t="shared" si="0"/>
        <v>0.99836065573770494</v>
      </c>
      <c r="E16" s="68">
        <f t="shared" si="1"/>
        <v>1</v>
      </c>
      <c r="F16" s="86">
        <f t="shared" si="2"/>
        <v>1.639344262295082E-3</v>
      </c>
      <c r="G16" s="25"/>
      <c r="H16" s="66" t="s">
        <v>40</v>
      </c>
      <c r="I16" s="29">
        <f>+'TOTAL JULIO POR REGIÓN'!I16+'TOTAL AGOSTO POR REGIÓN'!I16+'TOTAL SEPTIEMBRE POR REGIÓN'!I16</f>
        <v>0</v>
      </c>
      <c r="J16" s="29">
        <f>+'TOTAL JULIO POR REGIÓN'!J16+'TOTAL AGOSTO POR REGIÓN'!J16+'TOTAL SEPTIEMBRE POR REGIÓN'!J16</f>
        <v>0</v>
      </c>
      <c r="K16" s="69" t="e">
        <f t="shared" si="3"/>
        <v>#DIV/0!</v>
      </c>
      <c r="L16" s="30">
        <f t="shared" si="4"/>
        <v>0</v>
      </c>
      <c r="M16" s="69" t="e">
        <f t="shared" si="5"/>
        <v>#DIV/0!</v>
      </c>
      <c r="N16" s="26"/>
      <c r="O16" s="66" t="s">
        <v>40</v>
      </c>
      <c r="P16" s="29">
        <f>+'TOTAL JULIO POR REGIÓN'!P16+'TOTAL AGOSTO POR REGIÓN'!P16+'TOTAL SEPTIEMBRE POR REGIÓN'!P16</f>
        <v>618</v>
      </c>
      <c r="Q16" s="29">
        <f>+'TOTAL JULIO POR REGIÓN'!Q16+'TOTAL AGOSTO POR REGIÓN'!Q16+'TOTAL SEPTIEMBRE POR REGIÓN'!Q16</f>
        <v>611</v>
      </c>
      <c r="R16" s="86">
        <f t="shared" si="6"/>
        <v>0.98867313915857602</v>
      </c>
      <c r="S16" s="30">
        <f t="shared" si="7"/>
        <v>7</v>
      </c>
      <c r="T16" s="86">
        <f t="shared" si="8"/>
        <v>1.1326860841423949E-2</v>
      </c>
      <c r="U16" s="26"/>
      <c r="V16" s="66" t="s">
        <v>40</v>
      </c>
      <c r="W16" s="29">
        <f>+'TOTAL JULIO POR REGIÓN'!W16+'TOTAL AGOSTO POR REGIÓN'!W16+'TOTAL SEPTIEMBRE POR REGIÓN'!W16</f>
        <v>338</v>
      </c>
      <c r="X16" s="29">
        <f>+'TOTAL JULIO POR REGIÓN'!X16+'TOTAL AGOSTO POR REGIÓN'!X16+'TOTAL SEPTIEMBRE POR REGIÓN'!X16</f>
        <v>331</v>
      </c>
      <c r="Y16" s="86">
        <f t="shared" si="9"/>
        <v>0.97928994082840237</v>
      </c>
      <c r="Z16" s="30">
        <f t="shared" si="10"/>
        <v>7</v>
      </c>
      <c r="AA16" s="86">
        <f t="shared" si="11"/>
        <v>2.0710059171597635E-2</v>
      </c>
    </row>
    <row r="17" spans="1:27" ht="16.5" x14ac:dyDescent="0.25">
      <c r="A17" s="66" t="s">
        <v>41</v>
      </c>
      <c r="B17" s="29">
        <f>+'TOTAL JULIO POR REGIÓN'!B17+'TOTAL AGOSTO POR REGIÓN'!B17+'TOTAL SEPTIEMBRE POR REGIÓN'!B17</f>
        <v>2215</v>
      </c>
      <c r="C17" s="30">
        <f>+'TOTAL JULIO POR REGIÓN'!C17+'TOTAL AGOSTO POR REGIÓN'!C17+'TOTAL SEPTIEMBRE POR REGIÓN'!C17</f>
        <v>2195</v>
      </c>
      <c r="D17" s="86">
        <f t="shared" si="0"/>
        <v>0.99097065462753953</v>
      </c>
      <c r="E17" s="68">
        <f t="shared" si="1"/>
        <v>20</v>
      </c>
      <c r="F17" s="86">
        <f t="shared" si="2"/>
        <v>9.0293453724604959E-3</v>
      </c>
      <c r="G17" s="25"/>
      <c r="H17" s="66" t="s">
        <v>41</v>
      </c>
      <c r="I17" s="29">
        <f>+'TOTAL JULIO POR REGIÓN'!I17+'TOTAL AGOSTO POR REGIÓN'!I17+'TOTAL SEPTIEMBRE POR REGIÓN'!I17</f>
        <v>0</v>
      </c>
      <c r="J17" s="29">
        <f>+'TOTAL JULIO POR REGIÓN'!J17+'TOTAL AGOSTO POR REGIÓN'!J17+'TOTAL SEPTIEMBRE POR REGIÓN'!J17</f>
        <v>0</v>
      </c>
      <c r="K17" s="69" t="e">
        <f t="shared" si="3"/>
        <v>#DIV/0!</v>
      </c>
      <c r="L17" s="30">
        <f t="shared" si="4"/>
        <v>0</v>
      </c>
      <c r="M17" s="69" t="e">
        <f t="shared" si="5"/>
        <v>#DIV/0!</v>
      </c>
      <c r="N17" s="26"/>
      <c r="O17" s="66" t="s">
        <v>41</v>
      </c>
      <c r="P17" s="29">
        <f>+'TOTAL JULIO POR REGIÓN'!P17+'TOTAL AGOSTO POR REGIÓN'!P17+'TOTAL SEPTIEMBRE POR REGIÓN'!P17</f>
        <v>1703</v>
      </c>
      <c r="Q17" s="29">
        <f>+'TOTAL JULIO POR REGIÓN'!Q17+'TOTAL AGOSTO POR REGIÓN'!Q17+'TOTAL SEPTIEMBRE POR REGIÓN'!Q17</f>
        <v>1691</v>
      </c>
      <c r="R17" s="86">
        <f t="shared" si="6"/>
        <v>0.99295361127422199</v>
      </c>
      <c r="S17" s="30">
        <f t="shared" si="7"/>
        <v>12</v>
      </c>
      <c r="T17" s="86">
        <f t="shared" si="8"/>
        <v>7.046388725778039E-3</v>
      </c>
      <c r="U17" s="26"/>
      <c r="V17" s="66" t="s">
        <v>41</v>
      </c>
      <c r="W17" s="29">
        <f>+'TOTAL JULIO POR REGIÓN'!W17+'TOTAL AGOSTO POR REGIÓN'!W17+'TOTAL SEPTIEMBRE POR REGIÓN'!W17</f>
        <v>1127</v>
      </c>
      <c r="X17" s="29">
        <f>+'TOTAL JULIO POR REGIÓN'!X17+'TOTAL AGOSTO POR REGIÓN'!X17+'TOTAL SEPTIEMBRE POR REGIÓN'!X17</f>
        <v>1117</v>
      </c>
      <c r="Y17" s="86">
        <f t="shared" si="9"/>
        <v>0.99112688553682338</v>
      </c>
      <c r="Z17" s="30">
        <f t="shared" si="10"/>
        <v>10</v>
      </c>
      <c r="AA17" s="86">
        <f t="shared" si="11"/>
        <v>8.8731144631765749E-3</v>
      </c>
    </row>
    <row r="18" spans="1:27" ht="16.5" x14ac:dyDescent="0.25">
      <c r="A18" s="66" t="s">
        <v>42</v>
      </c>
      <c r="B18" s="29">
        <f>+'TOTAL JULIO POR REGIÓN'!B18+'TOTAL AGOSTO POR REGIÓN'!B18+'TOTAL SEPTIEMBRE POR REGIÓN'!B18</f>
        <v>664</v>
      </c>
      <c r="C18" s="30">
        <f>+'TOTAL JULIO POR REGIÓN'!C18+'TOTAL AGOSTO POR REGIÓN'!C18+'TOTAL SEPTIEMBRE POR REGIÓN'!C18</f>
        <v>661</v>
      </c>
      <c r="D18" s="86">
        <f t="shared" si="0"/>
        <v>0.99548192771084343</v>
      </c>
      <c r="E18" s="68">
        <f t="shared" si="1"/>
        <v>3</v>
      </c>
      <c r="F18" s="86">
        <f t="shared" si="2"/>
        <v>4.5180722891566263E-3</v>
      </c>
      <c r="G18" s="25"/>
      <c r="H18" s="66" t="s">
        <v>42</v>
      </c>
      <c r="I18" s="29">
        <f>+'TOTAL JULIO POR REGIÓN'!I18+'TOTAL AGOSTO POR REGIÓN'!I18+'TOTAL SEPTIEMBRE POR REGIÓN'!I18</f>
        <v>0</v>
      </c>
      <c r="J18" s="29">
        <f>+'TOTAL JULIO POR REGIÓN'!J18+'TOTAL AGOSTO POR REGIÓN'!J18+'TOTAL SEPTIEMBRE POR REGIÓN'!J18</f>
        <v>0</v>
      </c>
      <c r="K18" s="69" t="e">
        <f t="shared" si="3"/>
        <v>#DIV/0!</v>
      </c>
      <c r="L18" s="30">
        <f t="shared" si="4"/>
        <v>0</v>
      </c>
      <c r="M18" s="69" t="e">
        <f t="shared" si="5"/>
        <v>#DIV/0!</v>
      </c>
      <c r="N18" s="26"/>
      <c r="O18" s="66" t="s">
        <v>42</v>
      </c>
      <c r="P18" s="29">
        <f>+'TOTAL JULIO POR REGIÓN'!P18+'TOTAL AGOSTO POR REGIÓN'!P18+'TOTAL SEPTIEMBRE POR REGIÓN'!P18</f>
        <v>674</v>
      </c>
      <c r="Q18" s="29">
        <f>+'TOTAL JULIO POR REGIÓN'!Q18+'TOTAL AGOSTO POR REGIÓN'!Q18+'TOTAL SEPTIEMBRE POR REGIÓN'!Q18</f>
        <v>658</v>
      </c>
      <c r="R18" s="86">
        <f t="shared" si="6"/>
        <v>0.97626112759643913</v>
      </c>
      <c r="S18" s="30">
        <f t="shared" si="7"/>
        <v>16</v>
      </c>
      <c r="T18" s="86">
        <f t="shared" si="8"/>
        <v>2.3738872403560832E-2</v>
      </c>
      <c r="U18" s="26"/>
      <c r="V18" s="66" t="s">
        <v>42</v>
      </c>
      <c r="W18" s="29">
        <f>+'TOTAL JULIO POR REGIÓN'!W18+'TOTAL AGOSTO POR REGIÓN'!W18+'TOTAL SEPTIEMBRE POR REGIÓN'!W18</f>
        <v>406</v>
      </c>
      <c r="X18" s="29">
        <f>+'TOTAL JULIO POR REGIÓN'!X18+'TOTAL AGOSTO POR REGIÓN'!X18+'TOTAL SEPTIEMBRE POR REGIÓN'!X18</f>
        <v>402</v>
      </c>
      <c r="Y18" s="86">
        <f t="shared" si="9"/>
        <v>0.99014778325123154</v>
      </c>
      <c r="Z18" s="30">
        <f t="shared" si="10"/>
        <v>4</v>
      </c>
      <c r="AA18" s="86">
        <f t="shared" si="11"/>
        <v>9.852216748768473E-3</v>
      </c>
    </row>
    <row r="19" spans="1:27" x14ac:dyDescent="0.25">
      <c r="A19" s="66" t="s">
        <v>43</v>
      </c>
      <c r="B19" s="29">
        <f>+'TOTAL JULIO POR REGIÓN'!B19+'TOTAL AGOSTO POR REGIÓN'!B19+'TOTAL SEPTIEMBRE POR REGIÓN'!B19</f>
        <v>307</v>
      </c>
      <c r="C19" s="30">
        <f>+'TOTAL JULIO POR REGIÓN'!C19+'TOTAL AGOSTO POR REGIÓN'!C19+'TOTAL SEPTIEMBRE POR REGIÓN'!C19</f>
        <v>305</v>
      </c>
      <c r="D19" s="86">
        <f t="shared" si="0"/>
        <v>0.99348534201954397</v>
      </c>
      <c r="E19" s="68">
        <f t="shared" si="1"/>
        <v>2</v>
      </c>
      <c r="F19" s="86">
        <f t="shared" si="2"/>
        <v>6.5146579804560263E-3</v>
      </c>
      <c r="G19" s="25"/>
      <c r="H19" s="66" t="s">
        <v>43</v>
      </c>
      <c r="I19" s="29">
        <f>+'TOTAL JULIO POR REGIÓN'!I19+'TOTAL AGOSTO POR REGIÓN'!I19+'TOTAL SEPTIEMBRE POR REGIÓN'!I19</f>
        <v>0</v>
      </c>
      <c r="J19" s="29">
        <f>+'TOTAL JULIO POR REGIÓN'!J19+'TOTAL AGOSTO POR REGIÓN'!J19+'TOTAL SEPTIEMBRE POR REGIÓN'!J19</f>
        <v>0</v>
      </c>
      <c r="K19" s="69" t="e">
        <f t="shared" si="3"/>
        <v>#DIV/0!</v>
      </c>
      <c r="L19" s="30">
        <f t="shared" si="4"/>
        <v>0</v>
      </c>
      <c r="M19" s="69" t="e">
        <f t="shared" si="5"/>
        <v>#DIV/0!</v>
      </c>
      <c r="N19" s="26"/>
      <c r="O19" s="66" t="s">
        <v>43</v>
      </c>
      <c r="P19" s="29">
        <f>+'TOTAL JULIO POR REGIÓN'!P19+'TOTAL AGOSTO POR REGIÓN'!P19+'TOTAL SEPTIEMBRE POR REGIÓN'!P19</f>
        <v>329</v>
      </c>
      <c r="Q19" s="29">
        <f>+'TOTAL JULIO POR REGIÓN'!Q19+'TOTAL AGOSTO POR REGIÓN'!Q19+'TOTAL SEPTIEMBRE POR REGIÓN'!Q19</f>
        <v>327</v>
      </c>
      <c r="R19" s="86">
        <f t="shared" si="6"/>
        <v>0.99392097264437695</v>
      </c>
      <c r="S19" s="30">
        <f t="shared" si="7"/>
        <v>2</v>
      </c>
      <c r="T19" s="86">
        <f t="shared" si="8"/>
        <v>6.0790273556231003E-3</v>
      </c>
      <c r="U19" s="26"/>
      <c r="V19" s="66" t="s">
        <v>43</v>
      </c>
      <c r="W19" s="29">
        <f>+'TOTAL JULIO POR REGIÓN'!W19+'TOTAL AGOSTO POR REGIÓN'!W19+'TOTAL SEPTIEMBRE POR REGIÓN'!W19</f>
        <v>352</v>
      </c>
      <c r="X19" s="29">
        <f>+'TOTAL JULIO POR REGIÓN'!X19+'TOTAL AGOSTO POR REGIÓN'!X19+'TOTAL SEPTIEMBRE POR REGIÓN'!X19</f>
        <v>351</v>
      </c>
      <c r="Y19" s="86">
        <f t="shared" si="9"/>
        <v>0.99715909090909094</v>
      </c>
      <c r="Z19" s="30">
        <f t="shared" si="10"/>
        <v>1</v>
      </c>
      <c r="AA19" s="86">
        <f t="shared" si="11"/>
        <v>2.840909090909091E-3</v>
      </c>
    </row>
    <row r="20" spans="1:27" x14ac:dyDescent="0.25">
      <c r="A20" s="66" t="s">
        <v>44</v>
      </c>
      <c r="B20" s="29">
        <f>+'TOTAL JULIO POR REGIÓN'!B20+'TOTAL AGOSTO POR REGIÓN'!B20+'TOTAL SEPTIEMBRE POR REGIÓN'!B20</f>
        <v>143</v>
      </c>
      <c r="C20" s="30">
        <f>+'TOTAL JULIO POR REGIÓN'!C20+'TOTAL AGOSTO POR REGIÓN'!C20+'TOTAL SEPTIEMBRE POR REGIÓN'!C20</f>
        <v>143</v>
      </c>
      <c r="D20" s="86">
        <f t="shared" si="0"/>
        <v>1</v>
      </c>
      <c r="E20" s="68">
        <f t="shared" si="1"/>
        <v>0</v>
      </c>
      <c r="F20" s="86">
        <f t="shared" si="2"/>
        <v>0</v>
      </c>
      <c r="G20" s="25"/>
      <c r="H20" s="66" t="s">
        <v>44</v>
      </c>
      <c r="I20" s="29">
        <f>+'TOTAL JULIO POR REGIÓN'!I20+'TOTAL AGOSTO POR REGIÓN'!I20+'TOTAL SEPTIEMBRE POR REGIÓN'!I20</f>
        <v>0</v>
      </c>
      <c r="J20" s="29">
        <f>+'TOTAL JULIO POR REGIÓN'!J20+'TOTAL AGOSTO POR REGIÓN'!J20+'TOTAL SEPTIEMBRE POR REGIÓN'!J20</f>
        <v>0</v>
      </c>
      <c r="K20" s="69" t="e">
        <f t="shared" si="3"/>
        <v>#DIV/0!</v>
      </c>
      <c r="L20" s="30">
        <f t="shared" si="4"/>
        <v>0</v>
      </c>
      <c r="M20" s="69" t="e">
        <f t="shared" si="5"/>
        <v>#DIV/0!</v>
      </c>
      <c r="N20" s="26"/>
      <c r="O20" s="66" t="s">
        <v>44</v>
      </c>
      <c r="P20" s="29">
        <f>+'TOTAL JULIO POR REGIÓN'!P20+'TOTAL AGOSTO POR REGIÓN'!P20+'TOTAL SEPTIEMBRE POR REGIÓN'!P20</f>
        <v>133</v>
      </c>
      <c r="Q20" s="29">
        <f>+'TOTAL JULIO POR REGIÓN'!Q20+'TOTAL AGOSTO POR REGIÓN'!Q20+'TOTAL SEPTIEMBRE POR REGIÓN'!Q20</f>
        <v>132</v>
      </c>
      <c r="R20" s="86">
        <f t="shared" si="6"/>
        <v>0.99248120300751874</v>
      </c>
      <c r="S20" s="30">
        <f t="shared" si="7"/>
        <v>1</v>
      </c>
      <c r="T20" s="86">
        <f t="shared" si="8"/>
        <v>7.5187969924812026E-3</v>
      </c>
      <c r="U20" s="26"/>
      <c r="V20" s="66" t="s">
        <v>44</v>
      </c>
      <c r="W20" s="29">
        <f>+'TOTAL JULIO POR REGIÓN'!W20+'TOTAL AGOSTO POR REGIÓN'!W20+'TOTAL SEPTIEMBRE POR REGIÓN'!W20</f>
        <v>155</v>
      </c>
      <c r="X20" s="29">
        <f>+'TOTAL JULIO POR REGIÓN'!X20+'TOTAL AGOSTO POR REGIÓN'!X20+'TOTAL SEPTIEMBRE POR REGIÓN'!X20</f>
        <v>155</v>
      </c>
      <c r="Y20" s="86">
        <f t="shared" si="9"/>
        <v>1</v>
      </c>
      <c r="Z20" s="30">
        <f t="shared" si="10"/>
        <v>0</v>
      </c>
      <c r="AA20" s="86">
        <f t="shared" si="11"/>
        <v>0</v>
      </c>
    </row>
    <row r="21" spans="1:27" ht="16.5" x14ac:dyDescent="0.25">
      <c r="A21" s="66" t="s">
        <v>15</v>
      </c>
      <c r="B21" s="70">
        <f>SUM(B7:B20)</f>
        <v>5408</v>
      </c>
      <c r="C21" s="70">
        <f>SUM(C7:C20)</f>
        <v>5374</v>
      </c>
      <c r="D21" s="93">
        <f t="shared" si="0"/>
        <v>0.99371301775147924</v>
      </c>
      <c r="E21" s="71">
        <f t="shared" si="1"/>
        <v>34</v>
      </c>
      <c r="F21" s="93">
        <f t="shared" si="2"/>
        <v>6.2869822485207101E-3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3"/>
        <v>#DIV/0!</v>
      </c>
      <c r="L21" s="42">
        <f t="shared" si="4"/>
        <v>0</v>
      </c>
      <c r="M21" s="42" t="e">
        <f t="shared" si="5"/>
        <v>#DIV/0!</v>
      </c>
      <c r="N21" s="26"/>
      <c r="O21" s="66" t="s">
        <v>15</v>
      </c>
      <c r="P21" s="70">
        <f>SUM(P7:P20)</f>
        <v>4816</v>
      </c>
      <c r="Q21" s="70">
        <f>+P21</f>
        <v>4816</v>
      </c>
      <c r="R21" s="96">
        <f t="shared" si="6"/>
        <v>1</v>
      </c>
      <c r="S21" s="95">
        <f>SUM(S7:S20)</f>
        <v>51</v>
      </c>
      <c r="T21" s="93">
        <f t="shared" si="8"/>
        <v>1.0589700996677741E-2</v>
      </c>
      <c r="U21" s="26"/>
      <c r="V21" s="66" t="s">
        <v>15</v>
      </c>
      <c r="W21" s="70">
        <f>SUM(W7:W20)</f>
        <v>3485</v>
      </c>
      <c r="X21" s="70">
        <f>+W21</f>
        <v>3485</v>
      </c>
      <c r="Y21" s="96">
        <f t="shared" si="9"/>
        <v>1</v>
      </c>
      <c r="Z21" s="95">
        <f>SUM(Z7:Z20)</f>
        <v>27</v>
      </c>
      <c r="AA21" s="93">
        <f t="shared" si="11"/>
        <v>7.7474892395982785E-3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0" t="s">
        <v>45</v>
      </c>
      <c r="B23" s="131" t="s">
        <v>26</v>
      </c>
      <c r="C23" s="131" t="s">
        <v>27</v>
      </c>
      <c r="D23" s="128" t="s">
        <v>28</v>
      </c>
      <c r="E23" s="131" t="s">
        <v>29</v>
      </c>
      <c r="F23" s="128" t="s">
        <v>30</v>
      </c>
      <c r="G23" s="25"/>
      <c r="H23" s="130" t="s">
        <v>45</v>
      </c>
      <c r="I23" s="131" t="s">
        <v>26</v>
      </c>
      <c r="J23" s="131" t="s">
        <v>27</v>
      </c>
      <c r="K23" s="128" t="s">
        <v>28</v>
      </c>
      <c r="L23" s="131" t="s">
        <v>29</v>
      </c>
      <c r="M23" s="128" t="s">
        <v>30</v>
      </c>
      <c r="N23" s="26"/>
      <c r="O23" s="130" t="s">
        <v>45</v>
      </c>
      <c r="P23" s="131" t="s">
        <v>26</v>
      </c>
      <c r="Q23" s="131" t="s">
        <v>27</v>
      </c>
      <c r="R23" s="128" t="s">
        <v>28</v>
      </c>
      <c r="S23" s="131" t="s">
        <v>29</v>
      </c>
      <c r="T23" s="128" t="s">
        <v>30</v>
      </c>
      <c r="U23" s="26"/>
      <c r="V23" s="130" t="s">
        <v>45</v>
      </c>
      <c r="W23" s="131" t="s">
        <v>26</v>
      </c>
      <c r="X23" s="131" t="s">
        <v>27</v>
      </c>
      <c r="Y23" s="128" t="s">
        <v>28</v>
      </c>
      <c r="Z23" s="131" t="s">
        <v>29</v>
      </c>
      <c r="AA23" s="128" t="s">
        <v>30</v>
      </c>
    </row>
    <row r="24" spans="1:27" x14ac:dyDescent="0.25">
      <c r="A24" s="130"/>
      <c r="B24" s="131"/>
      <c r="C24" s="131"/>
      <c r="D24" s="128"/>
      <c r="E24" s="131"/>
      <c r="F24" s="128"/>
      <c r="G24" s="25"/>
      <c r="H24" s="130"/>
      <c r="I24" s="131"/>
      <c r="J24" s="131"/>
      <c r="K24" s="128"/>
      <c r="L24" s="131"/>
      <c r="M24" s="128"/>
      <c r="N24" s="26"/>
      <c r="O24" s="130"/>
      <c r="P24" s="131"/>
      <c r="Q24" s="131"/>
      <c r="R24" s="128"/>
      <c r="S24" s="131"/>
      <c r="T24" s="128"/>
      <c r="U24" s="26"/>
      <c r="V24" s="130"/>
      <c r="W24" s="131"/>
      <c r="X24" s="131"/>
      <c r="Y24" s="128"/>
      <c r="Z24" s="131"/>
      <c r="AA24" s="128"/>
    </row>
    <row r="25" spans="1:27" x14ac:dyDescent="0.25">
      <c r="A25" s="63" t="s">
        <v>46</v>
      </c>
      <c r="B25" s="35">
        <f>+'TOTAL JULIO POR REGIÓN'!B25+'TOTAL AGOSTO POR REGIÓN'!B25+'TOTAL SEPTIEMBRE POR REGIÓN'!B25</f>
        <v>191</v>
      </c>
      <c r="C25" s="35">
        <f>+'TOTAL JULIO POR REGIÓN'!C25+'TOTAL AGOSTO POR REGIÓN'!C25+'TOTAL SEPTIEMBRE POR REGIÓN'!C25</f>
        <v>188</v>
      </c>
      <c r="D25" s="91">
        <f t="shared" ref="D25:D35" si="12">+C25/B25</f>
        <v>0.98429319371727753</v>
      </c>
      <c r="E25" s="64">
        <f t="shared" ref="E25:E35" si="13">+B25-C25</f>
        <v>3</v>
      </c>
      <c r="F25" s="91">
        <f t="shared" ref="F25:F35" si="14">+E25/B25</f>
        <v>1.5706806282722512E-2</v>
      </c>
      <c r="G25" s="25"/>
      <c r="H25" s="63" t="s">
        <v>46</v>
      </c>
      <c r="I25" s="35">
        <f>+'TOTAL JULIO POR REGIÓN'!I25+'TOTAL AGOSTO POR REGIÓN'!I25+'TOTAL SEPTIEMBRE POR REGIÓN'!I25</f>
        <v>0</v>
      </c>
      <c r="J25" s="35">
        <f>+'TOTAL JULIO POR REGIÓN'!J25+'TOTAL AGOSTO POR REGIÓN'!J25+'TOTAL SEPTIEMBRE POR REGIÓN'!J25</f>
        <v>0</v>
      </c>
      <c r="K25" s="34" t="e">
        <f t="shared" ref="K25:K35" si="15">+J25/I25</f>
        <v>#DIV/0!</v>
      </c>
      <c r="L25" s="81">
        <f t="shared" ref="L25:L35" si="16">+I25-J25</f>
        <v>0</v>
      </c>
      <c r="M25" s="34" t="e">
        <f t="shared" ref="M25:M35" si="17">+L25/I25</f>
        <v>#DIV/0!</v>
      </c>
      <c r="N25" s="26"/>
      <c r="O25" s="63" t="s">
        <v>46</v>
      </c>
      <c r="P25" s="35">
        <f>+'TOTAL JULIO POR REGIÓN'!P25+'TOTAL AGOSTO POR REGIÓN'!P25+'TOTAL SEPTIEMBRE POR REGIÓN'!P25</f>
        <v>181</v>
      </c>
      <c r="Q25" s="35">
        <f>+'TOTAL JULIO POR REGIÓN'!Q25+'TOTAL AGOSTO POR REGIÓN'!Q25+'TOTAL SEPTIEMBRE POR REGIÓN'!Q25</f>
        <v>181</v>
      </c>
      <c r="R25" s="91">
        <f t="shared" ref="R25:R35" si="18">+Q25/P25</f>
        <v>1</v>
      </c>
      <c r="S25" s="81">
        <f t="shared" ref="S25:S35" si="19">+P25-Q25</f>
        <v>0</v>
      </c>
      <c r="T25" s="91">
        <f t="shared" ref="T25:T35" si="20">+S25/P25</f>
        <v>0</v>
      </c>
      <c r="U25" s="26"/>
      <c r="V25" s="63" t="s">
        <v>46</v>
      </c>
      <c r="W25" s="35">
        <f>+'TOTAL JULIO POR REGIÓN'!W25+'TOTAL AGOSTO POR REGIÓN'!W25+'TOTAL SEPTIEMBRE POR REGIÓN'!W25</f>
        <v>373</v>
      </c>
      <c r="X25" s="81">
        <f>+'TOTAL JULIO POR REGIÓN'!X25+'TOTAL AGOSTO POR REGIÓN'!X25+'TOTAL SEPTIEMBRE POR REGIÓN'!X25</f>
        <v>368</v>
      </c>
      <c r="Y25" s="91">
        <f t="shared" ref="Y25:Y35" si="21">+X25/W25</f>
        <v>0.98659517426273458</v>
      </c>
      <c r="Z25" s="81">
        <f t="shared" ref="Z25:Z35" si="22">+W25-X25</f>
        <v>5</v>
      </c>
      <c r="AA25" s="91">
        <f t="shared" ref="AA25:AA35" si="23">+Z25/W25</f>
        <v>1.3404825737265416E-2</v>
      </c>
    </row>
    <row r="26" spans="1:27" x14ac:dyDescent="0.25">
      <c r="A26" s="63" t="s">
        <v>47</v>
      </c>
      <c r="B26" s="35">
        <f>+'TOTAL JULIO POR REGIÓN'!B26+'TOTAL AGOSTO POR REGIÓN'!B26+'TOTAL SEPTIEMBRE POR REGIÓN'!B26</f>
        <v>649</v>
      </c>
      <c r="C26" s="35">
        <f>+'TOTAL JULIO POR REGIÓN'!C26+'TOTAL AGOSTO POR REGIÓN'!C26+'TOTAL SEPTIEMBRE POR REGIÓN'!C26</f>
        <v>641</v>
      </c>
      <c r="D26" s="91">
        <f t="shared" si="12"/>
        <v>0.98767334360554704</v>
      </c>
      <c r="E26" s="64">
        <f t="shared" si="13"/>
        <v>8</v>
      </c>
      <c r="F26" s="91">
        <f t="shared" si="14"/>
        <v>1.2326656394453005E-2</v>
      </c>
      <c r="G26" s="25"/>
      <c r="H26" s="63" t="s">
        <v>47</v>
      </c>
      <c r="I26" s="35">
        <f>+'TOTAL JULIO POR REGIÓN'!I26+'TOTAL AGOSTO POR REGIÓN'!I26+'TOTAL SEPTIEMBRE POR REGIÓN'!I26</f>
        <v>0</v>
      </c>
      <c r="J26" s="35">
        <f>+'TOTAL JULIO POR REGIÓN'!J26+'TOTAL AGOSTO POR REGIÓN'!J26+'TOTAL SEPTIEMBRE POR REGIÓN'!J26</f>
        <v>0</v>
      </c>
      <c r="K26" s="34" t="e">
        <f t="shared" si="15"/>
        <v>#DIV/0!</v>
      </c>
      <c r="L26" s="81">
        <f t="shared" si="16"/>
        <v>0</v>
      </c>
      <c r="M26" s="34" t="e">
        <f t="shared" si="17"/>
        <v>#DIV/0!</v>
      </c>
      <c r="N26" s="26"/>
      <c r="O26" s="63" t="s">
        <v>47</v>
      </c>
      <c r="P26" s="35">
        <f>+'TOTAL JULIO POR REGIÓN'!P26+'TOTAL AGOSTO POR REGIÓN'!P26+'TOTAL SEPTIEMBRE POR REGIÓN'!P26</f>
        <v>415</v>
      </c>
      <c r="Q26" s="35">
        <f>+'TOTAL JULIO POR REGIÓN'!Q26+'TOTAL AGOSTO POR REGIÓN'!Q26+'TOTAL SEPTIEMBRE POR REGIÓN'!Q26</f>
        <v>408</v>
      </c>
      <c r="R26" s="91">
        <f t="shared" si="18"/>
        <v>0.98313253012048196</v>
      </c>
      <c r="S26" s="81">
        <f t="shared" si="19"/>
        <v>7</v>
      </c>
      <c r="T26" s="91">
        <f t="shared" si="20"/>
        <v>1.6867469879518072E-2</v>
      </c>
      <c r="U26" s="26"/>
      <c r="V26" s="63" t="s">
        <v>47</v>
      </c>
      <c r="W26" s="35">
        <f>+'TOTAL JULIO POR REGIÓN'!W26+'TOTAL AGOSTO POR REGIÓN'!W26+'TOTAL SEPTIEMBRE POR REGIÓN'!W26</f>
        <v>353</v>
      </c>
      <c r="X26" s="81">
        <f>+'TOTAL JULIO POR REGIÓN'!X26+'TOTAL AGOSTO POR REGIÓN'!X26+'TOTAL SEPTIEMBRE POR REGIÓN'!X26</f>
        <v>350</v>
      </c>
      <c r="Y26" s="91">
        <f t="shared" si="21"/>
        <v>0.99150141643059486</v>
      </c>
      <c r="Z26" s="81">
        <f t="shared" si="22"/>
        <v>3</v>
      </c>
      <c r="AA26" s="91">
        <f t="shared" si="23"/>
        <v>8.4985835694051E-3</v>
      </c>
    </row>
    <row r="27" spans="1:27" x14ac:dyDescent="0.25">
      <c r="A27" s="63" t="s">
        <v>48</v>
      </c>
      <c r="B27" s="35">
        <f>+'TOTAL JULIO POR REGIÓN'!B27+'TOTAL AGOSTO POR REGIÓN'!B27+'TOTAL SEPTIEMBRE POR REGIÓN'!B27</f>
        <v>43</v>
      </c>
      <c r="C27" s="35">
        <f>+'TOTAL JULIO POR REGIÓN'!C27+'TOTAL AGOSTO POR REGIÓN'!C27+'TOTAL SEPTIEMBRE POR REGIÓN'!C27</f>
        <v>41</v>
      </c>
      <c r="D27" s="91">
        <f t="shared" si="12"/>
        <v>0.95348837209302328</v>
      </c>
      <c r="E27" s="64">
        <f t="shared" si="13"/>
        <v>2</v>
      </c>
      <c r="F27" s="91">
        <f t="shared" si="14"/>
        <v>4.6511627906976744E-2</v>
      </c>
      <c r="G27" s="25"/>
      <c r="H27" s="63" t="s">
        <v>48</v>
      </c>
      <c r="I27" s="35">
        <f>+'TOTAL JULIO POR REGIÓN'!I27+'TOTAL AGOSTO POR REGIÓN'!I27+'TOTAL SEPTIEMBRE POR REGIÓN'!I27</f>
        <v>0</v>
      </c>
      <c r="J27" s="35">
        <f>+'TOTAL JULIO POR REGIÓN'!J27+'TOTAL AGOSTO POR REGIÓN'!J27+'TOTAL SEPTIEMBRE POR REGIÓN'!J27</f>
        <v>0</v>
      </c>
      <c r="K27" s="34" t="e">
        <f t="shared" si="15"/>
        <v>#DIV/0!</v>
      </c>
      <c r="L27" s="81">
        <f t="shared" si="16"/>
        <v>0</v>
      </c>
      <c r="M27" s="34" t="e">
        <f t="shared" si="17"/>
        <v>#DIV/0!</v>
      </c>
      <c r="N27" s="26"/>
      <c r="O27" s="63" t="s">
        <v>48</v>
      </c>
      <c r="P27" s="35">
        <f>+'TOTAL JULIO POR REGIÓN'!P27+'TOTAL AGOSTO POR REGIÓN'!P27+'TOTAL SEPTIEMBRE POR REGIÓN'!P27</f>
        <v>53</v>
      </c>
      <c r="Q27" s="35">
        <f>+'TOTAL JULIO POR REGIÓN'!Q27+'TOTAL AGOSTO POR REGIÓN'!Q27+'TOTAL SEPTIEMBRE POR REGIÓN'!Q27</f>
        <v>53</v>
      </c>
      <c r="R27" s="91">
        <f t="shared" si="18"/>
        <v>1</v>
      </c>
      <c r="S27" s="81">
        <f t="shared" si="19"/>
        <v>0</v>
      </c>
      <c r="T27" s="91">
        <f t="shared" si="20"/>
        <v>0</v>
      </c>
      <c r="U27" s="26"/>
      <c r="V27" s="63" t="s">
        <v>48</v>
      </c>
      <c r="W27" s="35">
        <f>+'TOTAL JULIO POR REGIÓN'!W27+'TOTAL AGOSTO POR REGIÓN'!W27+'TOTAL SEPTIEMBRE POR REGIÓN'!W27</f>
        <v>115</v>
      </c>
      <c r="X27" s="81">
        <f>+'TOTAL JULIO POR REGIÓN'!X27+'TOTAL AGOSTO POR REGIÓN'!X27+'TOTAL SEPTIEMBRE POR REGIÓN'!X27</f>
        <v>114</v>
      </c>
      <c r="Y27" s="91">
        <f t="shared" si="21"/>
        <v>0.99130434782608701</v>
      </c>
      <c r="Z27" s="81">
        <f t="shared" si="22"/>
        <v>1</v>
      </c>
      <c r="AA27" s="91">
        <f t="shared" si="23"/>
        <v>8.6956521739130436E-3</v>
      </c>
    </row>
    <row r="28" spans="1:27" x14ac:dyDescent="0.25">
      <c r="A28" s="63" t="s">
        <v>49</v>
      </c>
      <c r="B28" s="35">
        <f>+'TOTAL JULIO POR REGIÓN'!B28+'TOTAL AGOSTO POR REGIÓN'!B28+'TOTAL SEPTIEMBRE POR REGIÓN'!B28</f>
        <v>1119</v>
      </c>
      <c r="C28" s="35">
        <f>+'TOTAL JULIO POR REGIÓN'!C28+'TOTAL AGOSTO POR REGIÓN'!C28+'TOTAL SEPTIEMBRE POR REGIÓN'!C28</f>
        <v>1104</v>
      </c>
      <c r="D28" s="91">
        <f t="shared" si="12"/>
        <v>0.98659517426273458</v>
      </c>
      <c r="E28" s="64">
        <f t="shared" si="13"/>
        <v>15</v>
      </c>
      <c r="F28" s="91">
        <f t="shared" si="14"/>
        <v>1.3404825737265416E-2</v>
      </c>
      <c r="G28" s="25"/>
      <c r="H28" s="63" t="s">
        <v>49</v>
      </c>
      <c r="I28" s="35">
        <f>+'TOTAL JULIO POR REGIÓN'!I28+'TOTAL AGOSTO POR REGIÓN'!I28+'TOTAL SEPTIEMBRE POR REGIÓN'!I28</f>
        <v>0</v>
      </c>
      <c r="J28" s="35">
        <f>+'TOTAL JULIO POR REGIÓN'!J28+'TOTAL AGOSTO POR REGIÓN'!J28+'TOTAL SEPTIEMBRE POR REGIÓN'!J28</f>
        <v>0</v>
      </c>
      <c r="K28" s="34" t="e">
        <f t="shared" si="15"/>
        <v>#DIV/0!</v>
      </c>
      <c r="L28" s="81">
        <f t="shared" si="16"/>
        <v>0</v>
      </c>
      <c r="M28" s="34" t="e">
        <f t="shared" si="17"/>
        <v>#DIV/0!</v>
      </c>
      <c r="N28" s="26"/>
      <c r="O28" s="63" t="s">
        <v>49</v>
      </c>
      <c r="P28" s="35">
        <f>+'TOTAL JULIO POR REGIÓN'!P28+'TOTAL AGOSTO POR REGIÓN'!P28+'TOTAL SEPTIEMBRE POR REGIÓN'!P28</f>
        <v>727</v>
      </c>
      <c r="Q28" s="35">
        <f>+'TOTAL JULIO POR REGIÓN'!Q28+'TOTAL AGOSTO POR REGIÓN'!Q28+'TOTAL SEPTIEMBRE POR REGIÓN'!Q28</f>
        <v>715</v>
      </c>
      <c r="R28" s="91">
        <f t="shared" si="18"/>
        <v>0.9834938101788171</v>
      </c>
      <c r="S28" s="81">
        <f t="shared" si="19"/>
        <v>12</v>
      </c>
      <c r="T28" s="91">
        <f t="shared" si="20"/>
        <v>1.6506189821182942E-2</v>
      </c>
      <c r="U28" s="26"/>
      <c r="V28" s="63" t="s">
        <v>49</v>
      </c>
      <c r="W28" s="35">
        <f>+'TOTAL JULIO POR REGIÓN'!W28+'TOTAL AGOSTO POR REGIÓN'!W28+'TOTAL SEPTIEMBRE POR REGIÓN'!W28</f>
        <v>960</v>
      </c>
      <c r="X28" s="81">
        <f>+'TOTAL JULIO POR REGIÓN'!X28+'TOTAL AGOSTO POR REGIÓN'!X28+'TOTAL SEPTIEMBRE POR REGIÓN'!X28</f>
        <v>954</v>
      </c>
      <c r="Y28" s="91">
        <f t="shared" si="21"/>
        <v>0.99375000000000002</v>
      </c>
      <c r="Z28" s="81">
        <f t="shared" si="22"/>
        <v>6</v>
      </c>
      <c r="AA28" s="91">
        <f t="shared" si="23"/>
        <v>6.2500000000000003E-3</v>
      </c>
    </row>
    <row r="29" spans="1:27" x14ac:dyDescent="0.25">
      <c r="A29" s="63" t="s">
        <v>50</v>
      </c>
      <c r="B29" s="35">
        <f>+'TOTAL JULIO POR REGIÓN'!B29+'TOTAL AGOSTO POR REGIÓN'!B29+'TOTAL SEPTIEMBRE POR REGIÓN'!B29</f>
        <v>24</v>
      </c>
      <c r="C29" s="35">
        <f>+'TOTAL JULIO POR REGIÓN'!C29+'TOTAL AGOSTO POR REGIÓN'!C29+'TOTAL SEPTIEMBRE POR REGIÓN'!C29</f>
        <v>23</v>
      </c>
      <c r="D29" s="91">
        <f t="shared" si="12"/>
        <v>0.95833333333333337</v>
      </c>
      <c r="E29" s="64">
        <f t="shared" si="13"/>
        <v>1</v>
      </c>
      <c r="F29" s="91">
        <f t="shared" si="14"/>
        <v>4.1666666666666664E-2</v>
      </c>
      <c r="G29" s="25"/>
      <c r="H29" s="63" t="s">
        <v>50</v>
      </c>
      <c r="I29" s="35">
        <f>+'TOTAL JULIO POR REGIÓN'!I29+'TOTAL AGOSTO POR REGIÓN'!I29+'TOTAL SEPTIEMBRE POR REGIÓN'!I29</f>
        <v>0</v>
      </c>
      <c r="J29" s="35">
        <f>+'TOTAL JULIO POR REGIÓN'!J29+'TOTAL AGOSTO POR REGIÓN'!J29+'TOTAL SEPTIEMBRE POR REGIÓN'!J29</f>
        <v>0</v>
      </c>
      <c r="K29" s="34" t="e">
        <f t="shared" si="15"/>
        <v>#DIV/0!</v>
      </c>
      <c r="L29" s="81">
        <f t="shared" si="16"/>
        <v>0</v>
      </c>
      <c r="M29" s="34" t="e">
        <f t="shared" si="17"/>
        <v>#DIV/0!</v>
      </c>
      <c r="N29" s="26"/>
      <c r="O29" s="63" t="s">
        <v>50</v>
      </c>
      <c r="P29" s="35">
        <f>+'TOTAL JULIO POR REGIÓN'!P29+'TOTAL AGOSTO POR REGIÓN'!P29+'TOTAL SEPTIEMBRE POR REGIÓN'!P29</f>
        <v>14</v>
      </c>
      <c r="Q29" s="35">
        <f>+'TOTAL JULIO POR REGIÓN'!Q29+'TOTAL AGOSTO POR REGIÓN'!Q29+'TOTAL SEPTIEMBRE POR REGIÓN'!Q29</f>
        <v>14</v>
      </c>
      <c r="R29" s="91">
        <f t="shared" si="18"/>
        <v>1</v>
      </c>
      <c r="S29" s="81">
        <f t="shared" si="19"/>
        <v>0</v>
      </c>
      <c r="T29" s="91">
        <f t="shared" si="20"/>
        <v>0</v>
      </c>
      <c r="U29" s="26"/>
      <c r="V29" s="63" t="s">
        <v>50</v>
      </c>
      <c r="W29" s="35">
        <f>+'TOTAL JULIO POR REGIÓN'!W29+'TOTAL AGOSTO POR REGIÓN'!W29+'TOTAL SEPTIEMBRE POR REGIÓN'!W29</f>
        <v>56</v>
      </c>
      <c r="X29" s="81">
        <f>+'TOTAL JULIO POR REGIÓN'!X29+'TOTAL AGOSTO POR REGIÓN'!X29+'TOTAL SEPTIEMBRE POR REGIÓN'!X29</f>
        <v>55</v>
      </c>
      <c r="Y29" s="91">
        <f t="shared" si="21"/>
        <v>0.9821428571428571</v>
      </c>
      <c r="Z29" s="81">
        <f t="shared" si="22"/>
        <v>1</v>
      </c>
      <c r="AA29" s="91">
        <f t="shared" si="23"/>
        <v>1.7857142857142856E-2</v>
      </c>
    </row>
    <row r="30" spans="1:27" x14ac:dyDescent="0.25">
      <c r="A30" s="63" t="s">
        <v>51</v>
      </c>
      <c r="B30" s="35">
        <f>+'TOTAL JULIO POR REGIÓN'!B30+'TOTAL AGOSTO POR REGIÓN'!B30+'TOTAL SEPTIEMBRE POR REGIÓN'!B30</f>
        <v>236</v>
      </c>
      <c r="C30" s="35">
        <f>+'TOTAL JULIO POR REGIÓN'!C30+'TOTAL AGOSTO POR REGIÓN'!C30+'TOTAL SEPTIEMBRE POR REGIÓN'!C30</f>
        <v>233</v>
      </c>
      <c r="D30" s="91">
        <f t="shared" si="12"/>
        <v>0.98728813559322037</v>
      </c>
      <c r="E30" s="64">
        <f t="shared" si="13"/>
        <v>3</v>
      </c>
      <c r="F30" s="91">
        <f t="shared" si="14"/>
        <v>1.2711864406779662E-2</v>
      </c>
      <c r="G30" s="25"/>
      <c r="H30" s="63" t="s">
        <v>51</v>
      </c>
      <c r="I30" s="35">
        <f>+'TOTAL JULIO POR REGIÓN'!I30+'TOTAL AGOSTO POR REGIÓN'!I30+'TOTAL SEPTIEMBRE POR REGIÓN'!I30</f>
        <v>0</v>
      </c>
      <c r="J30" s="35">
        <f>+'TOTAL JULIO POR REGIÓN'!J30+'TOTAL AGOSTO POR REGIÓN'!J30+'TOTAL SEPTIEMBRE POR REGIÓN'!J30</f>
        <v>0</v>
      </c>
      <c r="K30" s="34" t="e">
        <f t="shared" si="15"/>
        <v>#DIV/0!</v>
      </c>
      <c r="L30" s="81">
        <f t="shared" si="16"/>
        <v>0</v>
      </c>
      <c r="M30" s="34" t="e">
        <f t="shared" si="17"/>
        <v>#DIV/0!</v>
      </c>
      <c r="N30" s="26"/>
      <c r="O30" s="63" t="s">
        <v>51</v>
      </c>
      <c r="P30" s="35">
        <f>+'TOTAL JULIO POR REGIÓN'!P30+'TOTAL AGOSTO POR REGIÓN'!P30+'TOTAL SEPTIEMBRE POR REGIÓN'!P30</f>
        <v>148</v>
      </c>
      <c r="Q30" s="35">
        <f>+'TOTAL JULIO POR REGIÓN'!Q30+'TOTAL AGOSTO POR REGIÓN'!Q30+'TOTAL SEPTIEMBRE POR REGIÓN'!Q30</f>
        <v>148</v>
      </c>
      <c r="R30" s="91">
        <f t="shared" si="18"/>
        <v>1</v>
      </c>
      <c r="S30" s="81">
        <f t="shared" si="19"/>
        <v>0</v>
      </c>
      <c r="T30" s="91">
        <f t="shared" si="20"/>
        <v>0</v>
      </c>
      <c r="U30" s="26"/>
      <c r="V30" s="63" t="s">
        <v>51</v>
      </c>
      <c r="W30" s="35">
        <f>+'TOTAL JULIO POR REGIÓN'!W30+'TOTAL AGOSTO POR REGIÓN'!W30+'TOTAL SEPTIEMBRE POR REGIÓN'!W30</f>
        <v>292</v>
      </c>
      <c r="X30" s="81">
        <f>+'TOTAL JULIO POR REGIÓN'!X30+'TOTAL AGOSTO POR REGIÓN'!X30+'TOTAL SEPTIEMBRE POR REGIÓN'!X30</f>
        <v>290</v>
      </c>
      <c r="Y30" s="91">
        <f t="shared" si="21"/>
        <v>0.99315068493150682</v>
      </c>
      <c r="Z30" s="81">
        <f t="shared" si="22"/>
        <v>2</v>
      </c>
      <c r="AA30" s="91">
        <f t="shared" si="23"/>
        <v>6.8493150684931503E-3</v>
      </c>
    </row>
    <row r="31" spans="1:27" x14ac:dyDescent="0.25">
      <c r="A31" s="63" t="s">
        <v>52</v>
      </c>
      <c r="B31" s="35">
        <f>+'TOTAL JULIO POR REGIÓN'!B31+'TOTAL AGOSTO POR REGIÓN'!B31+'TOTAL SEPTIEMBRE POR REGIÓN'!B31</f>
        <v>239</v>
      </c>
      <c r="C31" s="35">
        <f>+'TOTAL JULIO POR REGIÓN'!C31+'TOTAL AGOSTO POR REGIÓN'!C31+'TOTAL SEPTIEMBRE POR REGIÓN'!C31</f>
        <v>238</v>
      </c>
      <c r="D31" s="91">
        <f t="shared" si="12"/>
        <v>0.99581589958159</v>
      </c>
      <c r="E31" s="64">
        <f t="shared" si="13"/>
        <v>1</v>
      </c>
      <c r="F31" s="91">
        <f t="shared" si="14"/>
        <v>4.1841004184100415E-3</v>
      </c>
      <c r="G31" s="25"/>
      <c r="H31" s="63" t="s">
        <v>52</v>
      </c>
      <c r="I31" s="35">
        <f>+'TOTAL JULIO POR REGIÓN'!I31+'TOTAL AGOSTO POR REGIÓN'!I31+'TOTAL SEPTIEMBRE POR REGIÓN'!I31</f>
        <v>0</v>
      </c>
      <c r="J31" s="35">
        <f>+'TOTAL JULIO POR REGIÓN'!J31+'TOTAL AGOSTO POR REGIÓN'!J31+'TOTAL SEPTIEMBRE POR REGIÓN'!J31</f>
        <v>0</v>
      </c>
      <c r="K31" s="34" t="e">
        <f t="shared" si="15"/>
        <v>#DIV/0!</v>
      </c>
      <c r="L31" s="81">
        <f t="shared" si="16"/>
        <v>0</v>
      </c>
      <c r="M31" s="34" t="e">
        <f t="shared" si="17"/>
        <v>#DIV/0!</v>
      </c>
      <c r="N31" s="26"/>
      <c r="O31" s="63" t="s">
        <v>52</v>
      </c>
      <c r="P31" s="35">
        <f>+'TOTAL JULIO POR REGIÓN'!P31+'TOTAL AGOSTO POR REGIÓN'!P31+'TOTAL SEPTIEMBRE POR REGIÓN'!P31</f>
        <v>181</v>
      </c>
      <c r="Q31" s="35">
        <f>+'TOTAL JULIO POR REGIÓN'!Q31+'TOTAL AGOSTO POR REGIÓN'!Q31+'TOTAL SEPTIEMBRE POR REGIÓN'!Q31</f>
        <v>180</v>
      </c>
      <c r="R31" s="91">
        <f t="shared" si="18"/>
        <v>0.99447513812154698</v>
      </c>
      <c r="S31" s="81">
        <f t="shared" si="19"/>
        <v>1</v>
      </c>
      <c r="T31" s="91">
        <f t="shared" si="20"/>
        <v>5.5248618784530384E-3</v>
      </c>
      <c r="U31" s="26"/>
      <c r="V31" s="63" t="s">
        <v>52</v>
      </c>
      <c r="W31" s="35">
        <f>+'TOTAL JULIO POR REGIÓN'!W31+'TOTAL AGOSTO POR REGIÓN'!W31+'TOTAL SEPTIEMBRE POR REGIÓN'!W31</f>
        <v>201</v>
      </c>
      <c r="X31" s="81">
        <f>+'TOTAL JULIO POR REGIÓN'!X31+'TOTAL AGOSTO POR REGIÓN'!X31+'TOTAL SEPTIEMBRE POR REGIÓN'!X31</f>
        <v>201</v>
      </c>
      <c r="Y31" s="91">
        <f t="shared" si="21"/>
        <v>1</v>
      </c>
      <c r="Z31" s="81">
        <f t="shared" si="22"/>
        <v>0</v>
      </c>
      <c r="AA31" s="91">
        <f t="shared" si="23"/>
        <v>0</v>
      </c>
    </row>
    <row r="32" spans="1:27" x14ac:dyDescent="0.25">
      <c r="A32" s="63" t="s">
        <v>53</v>
      </c>
      <c r="B32" s="35">
        <f>+'TOTAL JULIO POR REGIÓN'!B32+'TOTAL AGOSTO POR REGIÓN'!B32+'TOTAL SEPTIEMBRE POR REGIÓN'!B32</f>
        <v>68</v>
      </c>
      <c r="C32" s="35">
        <f>+'TOTAL JULIO POR REGIÓN'!C32+'TOTAL AGOSTO POR REGIÓN'!C32+'TOTAL SEPTIEMBRE POR REGIÓN'!C32</f>
        <v>68</v>
      </c>
      <c r="D32" s="91">
        <f t="shared" si="12"/>
        <v>1</v>
      </c>
      <c r="E32" s="64">
        <f t="shared" si="13"/>
        <v>0</v>
      </c>
      <c r="F32" s="91">
        <f t="shared" si="14"/>
        <v>0</v>
      </c>
      <c r="G32" s="25"/>
      <c r="H32" s="63" t="s">
        <v>53</v>
      </c>
      <c r="I32" s="35">
        <f>+'TOTAL JULIO POR REGIÓN'!I32+'TOTAL AGOSTO POR REGIÓN'!I32+'TOTAL SEPTIEMBRE POR REGIÓN'!I32</f>
        <v>0</v>
      </c>
      <c r="J32" s="35">
        <f>+'TOTAL JULIO POR REGIÓN'!J32+'TOTAL AGOSTO POR REGIÓN'!J32+'TOTAL SEPTIEMBRE POR REGIÓN'!J32</f>
        <v>0</v>
      </c>
      <c r="K32" s="34" t="e">
        <f t="shared" si="15"/>
        <v>#DIV/0!</v>
      </c>
      <c r="L32" s="81">
        <f t="shared" si="16"/>
        <v>0</v>
      </c>
      <c r="M32" s="34" t="e">
        <f t="shared" si="17"/>
        <v>#DIV/0!</v>
      </c>
      <c r="N32" s="26"/>
      <c r="O32" s="63" t="s">
        <v>53</v>
      </c>
      <c r="P32" s="35">
        <f>+'TOTAL JULIO POR REGIÓN'!P32+'TOTAL AGOSTO POR REGIÓN'!P32+'TOTAL SEPTIEMBRE POR REGIÓN'!P32</f>
        <v>23</v>
      </c>
      <c r="Q32" s="35">
        <f>+'TOTAL JULIO POR REGIÓN'!Q32+'TOTAL AGOSTO POR REGIÓN'!Q32+'TOTAL SEPTIEMBRE POR REGIÓN'!Q32</f>
        <v>22</v>
      </c>
      <c r="R32" s="91">
        <f t="shared" si="18"/>
        <v>0.95652173913043481</v>
      </c>
      <c r="S32" s="81">
        <f t="shared" si="19"/>
        <v>1</v>
      </c>
      <c r="T32" s="91">
        <f t="shared" si="20"/>
        <v>4.3478260869565216E-2</v>
      </c>
      <c r="U32" s="26"/>
      <c r="V32" s="63" t="s">
        <v>53</v>
      </c>
      <c r="W32" s="35">
        <f>+'TOTAL JULIO POR REGIÓN'!W32+'TOTAL AGOSTO POR REGIÓN'!W32+'TOTAL SEPTIEMBRE POR REGIÓN'!W32</f>
        <v>73</v>
      </c>
      <c r="X32" s="81">
        <f>+'TOTAL JULIO POR REGIÓN'!X32+'TOTAL AGOSTO POR REGIÓN'!X32+'TOTAL SEPTIEMBRE POR REGIÓN'!X32</f>
        <v>73</v>
      </c>
      <c r="Y32" s="91">
        <f t="shared" si="21"/>
        <v>1</v>
      </c>
      <c r="Z32" s="81">
        <f t="shared" si="22"/>
        <v>0</v>
      </c>
      <c r="AA32" s="91">
        <f t="shared" si="23"/>
        <v>0</v>
      </c>
    </row>
    <row r="33" spans="1:27" x14ac:dyDescent="0.25">
      <c r="A33" s="63" t="s">
        <v>54</v>
      </c>
      <c r="B33" s="35">
        <f>+'TOTAL JULIO POR REGIÓN'!B33+'TOTAL AGOSTO POR REGIÓN'!B33+'TOTAL SEPTIEMBRE POR REGIÓN'!B33</f>
        <v>21</v>
      </c>
      <c r="C33" s="35">
        <f>+'TOTAL JULIO POR REGIÓN'!C33+'TOTAL AGOSTO POR REGIÓN'!C33+'TOTAL SEPTIEMBRE POR REGIÓN'!C33</f>
        <v>21</v>
      </c>
      <c r="D33" s="91">
        <f t="shared" si="12"/>
        <v>1</v>
      </c>
      <c r="E33" s="64">
        <f t="shared" si="13"/>
        <v>0</v>
      </c>
      <c r="F33" s="91">
        <f t="shared" si="14"/>
        <v>0</v>
      </c>
      <c r="G33" s="25"/>
      <c r="H33" s="63" t="s">
        <v>54</v>
      </c>
      <c r="I33" s="35">
        <f>+'TOTAL JULIO POR REGIÓN'!I33+'TOTAL AGOSTO POR REGIÓN'!I33+'TOTAL SEPTIEMBRE POR REGIÓN'!I33</f>
        <v>0</v>
      </c>
      <c r="J33" s="35">
        <f>+'TOTAL JULIO POR REGIÓN'!J33+'TOTAL AGOSTO POR REGIÓN'!J33+'TOTAL SEPTIEMBRE POR REGIÓN'!J33</f>
        <v>0</v>
      </c>
      <c r="K33" s="34" t="e">
        <f t="shared" si="15"/>
        <v>#DIV/0!</v>
      </c>
      <c r="L33" s="81">
        <f t="shared" si="16"/>
        <v>0</v>
      </c>
      <c r="M33" s="34" t="e">
        <f t="shared" si="17"/>
        <v>#DIV/0!</v>
      </c>
      <c r="N33" s="26"/>
      <c r="O33" s="63" t="s">
        <v>54</v>
      </c>
      <c r="P33" s="35">
        <f>+'TOTAL JULIO POR REGIÓN'!P33+'TOTAL AGOSTO POR REGIÓN'!P33+'TOTAL SEPTIEMBRE POR REGIÓN'!P33</f>
        <v>19</v>
      </c>
      <c r="Q33" s="35">
        <f>+'TOTAL JULIO POR REGIÓN'!Q33+'TOTAL AGOSTO POR REGIÓN'!Q33+'TOTAL SEPTIEMBRE POR REGIÓN'!Q33</f>
        <v>19</v>
      </c>
      <c r="R33" s="91">
        <f t="shared" si="18"/>
        <v>1</v>
      </c>
      <c r="S33" s="81">
        <f t="shared" si="19"/>
        <v>0</v>
      </c>
      <c r="T33" s="91">
        <f t="shared" si="20"/>
        <v>0</v>
      </c>
      <c r="U33" s="26"/>
      <c r="V33" s="63" t="s">
        <v>54</v>
      </c>
      <c r="W33" s="35">
        <f>+'TOTAL JULIO POR REGIÓN'!W33+'TOTAL AGOSTO POR REGIÓN'!W33+'TOTAL SEPTIEMBRE POR REGIÓN'!W33</f>
        <v>38</v>
      </c>
      <c r="X33" s="81">
        <f>+'TOTAL JULIO POR REGIÓN'!X33+'TOTAL AGOSTO POR REGIÓN'!X33+'TOTAL SEPTIEMBRE POR REGIÓN'!X33</f>
        <v>38</v>
      </c>
      <c r="Y33" s="91">
        <f t="shared" si="21"/>
        <v>1</v>
      </c>
      <c r="Z33" s="81">
        <f t="shared" si="22"/>
        <v>0</v>
      </c>
      <c r="AA33" s="91">
        <f t="shared" si="23"/>
        <v>0</v>
      </c>
    </row>
    <row r="34" spans="1:27" x14ac:dyDescent="0.25">
      <c r="A34" s="63" t="s">
        <v>55</v>
      </c>
      <c r="B34" s="35">
        <f>+'TOTAL JULIO POR REGIÓN'!B34+'TOTAL AGOSTO POR REGIÓN'!B34+'TOTAL SEPTIEMBRE POR REGIÓN'!B34</f>
        <v>11</v>
      </c>
      <c r="C34" s="35">
        <f>+'TOTAL JULIO POR REGIÓN'!C34+'TOTAL AGOSTO POR REGIÓN'!C34+'TOTAL SEPTIEMBRE POR REGIÓN'!C34</f>
        <v>11</v>
      </c>
      <c r="D34" s="91">
        <f t="shared" si="12"/>
        <v>1</v>
      </c>
      <c r="E34" s="64">
        <f t="shared" si="13"/>
        <v>0</v>
      </c>
      <c r="F34" s="91">
        <f t="shared" si="14"/>
        <v>0</v>
      </c>
      <c r="G34" s="25"/>
      <c r="H34" s="63" t="s">
        <v>55</v>
      </c>
      <c r="I34" s="35">
        <f>+'TOTAL JULIO POR REGIÓN'!I34+'TOTAL AGOSTO POR REGIÓN'!I34+'TOTAL SEPTIEMBRE POR REGIÓN'!I34</f>
        <v>0</v>
      </c>
      <c r="J34" s="35">
        <f>+'TOTAL JULIO POR REGIÓN'!J34+'TOTAL AGOSTO POR REGIÓN'!J34+'TOTAL SEPTIEMBRE POR REGIÓN'!J34</f>
        <v>0</v>
      </c>
      <c r="K34" s="34" t="e">
        <f t="shared" si="15"/>
        <v>#DIV/0!</v>
      </c>
      <c r="L34" s="81">
        <f t="shared" si="16"/>
        <v>0</v>
      </c>
      <c r="M34" s="34" t="e">
        <f t="shared" si="17"/>
        <v>#DIV/0!</v>
      </c>
      <c r="N34" s="26"/>
      <c r="O34" s="63" t="s">
        <v>55</v>
      </c>
      <c r="P34" s="35">
        <f>+'TOTAL JULIO POR REGIÓN'!P34+'TOTAL AGOSTO POR REGIÓN'!P34+'TOTAL SEPTIEMBRE POR REGIÓN'!P34</f>
        <v>9</v>
      </c>
      <c r="Q34" s="35">
        <f>+'TOTAL JULIO POR REGIÓN'!Q34+'TOTAL AGOSTO POR REGIÓN'!Q34+'TOTAL SEPTIEMBRE POR REGIÓN'!Q34</f>
        <v>9</v>
      </c>
      <c r="R34" s="91">
        <f t="shared" si="18"/>
        <v>1</v>
      </c>
      <c r="S34" s="81">
        <f t="shared" si="19"/>
        <v>0</v>
      </c>
      <c r="T34" s="91">
        <f t="shared" si="20"/>
        <v>0</v>
      </c>
      <c r="U34" s="26"/>
      <c r="V34" s="63" t="s">
        <v>55</v>
      </c>
      <c r="W34" s="35">
        <f>+'TOTAL JULIO POR REGIÓN'!W34+'TOTAL AGOSTO POR REGIÓN'!W34+'TOTAL SEPTIEMBRE POR REGIÓN'!W34</f>
        <v>12</v>
      </c>
      <c r="X34" s="81">
        <f>+'TOTAL JULIO POR REGIÓN'!X34+'TOTAL AGOSTO POR REGIÓN'!X34+'TOTAL SEPTIEMBRE POR REGIÓN'!X34</f>
        <v>12</v>
      </c>
      <c r="Y34" s="91">
        <f t="shared" si="21"/>
        <v>1</v>
      </c>
      <c r="Z34" s="81">
        <f t="shared" si="22"/>
        <v>0</v>
      </c>
      <c r="AA34" s="91">
        <f t="shared" si="23"/>
        <v>0</v>
      </c>
    </row>
    <row r="35" spans="1:27" x14ac:dyDescent="0.25">
      <c r="A35" s="63" t="s">
        <v>15</v>
      </c>
      <c r="B35" s="65">
        <f>SUM(B25:B34)</f>
        <v>2601</v>
      </c>
      <c r="C35" s="65">
        <f>SUM(C25:C34)</f>
        <v>2568</v>
      </c>
      <c r="D35" s="92">
        <f t="shared" si="12"/>
        <v>0.98731257208765855</v>
      </c>
      <c r="E35" s="76">
        <f t="shared" si="13"/>
        <v>33</v>
      </c>
      <c r="F35" s="92">
        <f t="shared" si="14"/>
        <v>1.2687427912341407E-2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15"/>
        <v>#DIV/0!</v>
      </c>
      <c r="L35" s="36">
        <f t="shared" si="16"/>
        <v>0</v>
      </c>
      <c r="M35" s="36" t="e">
        <f t="shared" si="17"/>
        <v>#DIV/0!</v>
      </c>
      <c r="N35" s="26"/>
      <c r="O35" s="63" t="s">
        <v>15</v>
      </c>
      <c r="P35" s="65">
        <f>SUM(P25:P34)</f>
        <v>1770</v>
      </c>
      <c r="Q35" s="85">
        <f>SUM(Q25:Q34)</f>
        <v>1749</v>
      </c>
      <c r="R35" s="92">
        <f t="shared" si="18"/>
        <v>0.98813559322033895</v>
      </c>
      <c r="S35" s="94">
        <f t="shared" si="19"/>
        <v>21</v>
      </c>
      <c r="T35" s="92">
        <f t="shared" si="20"/>
        <v>1.1864406779661017E-2</v>
      </c>
      <c r="U35" s="26"/>
      <c r="V35" s="63" t="s">
        <v>15</v>
      </c>
      <c r="W35" s="65">
        <f>SUM(W25:W34)</f>
        <v>2473</v>
      </c>
      <c r="X35" s="65">
        <f>SUM(X25:X34)</f>
        <v>2455</v>
      </c>
      <c r="Y35" s="92">
        <f t="shared" si="21"/>
        <v>0.9927213910230489</v>
      </c>
      <c r="Z35" s="94">
        <f t="shared" si="22"/>
        <v>18</v>
      </c>
      <c r="AA35" s="92">
        <f t="shared" si="23"/>
        <v>7.2786089769510719E-3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29" t="s">
        <v>56</v>
      </c>
      <c r="B37" s="129" t="s">
        <v>26</v>
      </c>
      <c r="C37" s="129" t="s">
        <v>27</v>
      </c>
      <c r="D37" s="128" t="s">
        <v>28</v>
      </c>
      <c r="E37" s="129" t="s">
        <v>29</v>
      </c>
      <c r="F37" s="128" t="s">
        <v>30</v>
      </c>
      <c r="G37" s="25"/>
      <c r="H37" s="129" t="s">
        <v>56</v>
      </c>
      <c r="I37" s="129" t="s">
        <v>26</v>
      </c>
      <c r="J37" s="129" t="s">
        <v>27</v>
      </c>
      <c r="K37" s="128" t="s">
        <v>28</v>
      </c>
      <c r="L37" s="129" t="s">
        <v>29</v>
      </c>
      <c r="M37" s="128" t="s">
        <v>30</v>
      </c>
      <c r="N37" s="26"/>
      <c r="O37" s="129" t="s">
        <v>56</v>
      </c>
      <c r="P37" s="129" t="s">
        <v>26</v>
      </c>
      <c r="Q37" s="129" t="s">
        <v>27</v>
      </c>
      <c r="R37" s="128" t="s">
        <v>28</v>
      </c>
      <c r="S37" s="129" t="s">
        <v>29</v>
      </c>
      <c r="T37" s="128" t="s">
        <v>30</v>
      </c>
      <c r="U37" s="26"/>
      <c r="V37" s="129" t="s">
        <v>56</v>
      </c>
      <c r="W37" s="129" t="s">
        <v>26</v>
      </c>
      <c r="X37" s="129" t="s">
        <v>27</v>
      </c>
      <c r="Y37" s="128" t="s">
        <v>28</v>
      </c>
      <c r="Z37" s="129" t="s">
        <v>29</v>
      </c>
      <c r="AA37" s="128" t="s">
        <v>30</v>
      </c>
    </row>
    <row r="38" spans="1:27" x14ac:dyDescent="0.25">
      <c r="A38" s="129"/>
      <c r="B38" s="129"/>
      <c r="C38" s="129"/>
      <c r="D38" s="128"/>
      <c r="E38" s="129"/>
      <c r="F38" s="128"/>
      <c r="G38" s="25"/>
      <c r="H38" s="129"/>
      <c r="I38" s="129"/>
      <c r="J38" s="129"/>
      <c r="K38" s="128"/>
      <c r="L38" s="129"/>
      <c r="M38" s="128"/>
      <c r="N38" s="26"/>
      <c r="O38" s="129"/>
      <c r="P38" s="129"/>
      <c r="Q38" s="129"/>
      <c r="R38" s="128"/>
      <c r="S38" s="129"/>
      <c r="T38" s="128"/>
      <c r="U38" s="26"/>
      <c r="V38" s="129"/>
      <c r="W38" s="129"/>
      <c r="X38" s="129"/>
      <c r="Y38" s="128"/>
      <c r="Z38" s="129"/>
      <c r="AA38" s="128"/>
    </row>
    <row r="39" spans="1:27" x14ac:dyDescent="0.25">
      <c r="A39" s="72" t="s">
        <v>57</v>
      </c>
      <c r="B39" s="38">
        <f>+'TOTAL JULIO POR REGIÓN'!B39+'TOTAL AGOSTO POR REGIÓN'!B39+'TOTAL SEPTIEMBRE POR REGIÓN'!B39</f>
        <v>5934</v>
      </c>
      <c r="C39" s="38">
        <f>+'TOTAL JULIO POR REGIÓN'!C39+'TOTAL AGOSTO POR REGIÓN'!C39+'TOTAL SEPTIEMBRE POR REGIÓN'!C39</f>
        <v>5903</v>
      </c>
      <c r="D39" s="87">
        <f>+C39/B39</f>
        <v>0.99477586788001349</v>
      </c>
      <c r="E39" s="73">
        <f>+B39-C39</f>
        <v>31</v>
      </c>
      <c r="F39" s="87">
        <f>+E39/B39</f>
        <v>5.2241321199865184E-3</v>
      </c>
      <c r="G39" s="25"/>
      <c r="H39" s="72" t="s">
        <v>57</v>
      </c>
      <c r="I39" s="38">
        <f>+'TOTAL JULIO POR REGIÓN'!I39+'TOTAL AGOSTO POR REGIÓN'!I39+'TOTAL SEPTIEMBRE POR REGIÓN'!I39</f>
        <v>0</v>
      </c>
      <c r="J39" s="38">
        <f>+'TOTAL JULIO POR REGIÓN'!J39+'TOTAL AGOSTO POR REGIÓN'!J39+'TOTAL SEPTIEMBRE POR REGIÓN'!J39</f>
        <v>0</v>
      </c>
      <c r="K39" s="39" t="e">
        <f>+J39/I39</f>
        <v>#DIV/0!</v>
      </c>
      <c r="L39" s="40">
        <f>+I39-J39</f>
        <v>0</v>
      </c>
      <c r="M39" s="39" t="e">
        <f>+L39/I39</f>
        <v>#DIV/0!</v>
      </c>
      <c r="N39" s="26"/>
      <c r="O39" s="72" t="s">
        <v>57</v>
      </c>
      <c r="P39" s="38">
        <f>+'TOTAL JULIO POR REGIÓN'!P39+'TOTAL AGOSTO POR REGIÓN'!P39+'TOTAL SEPTIEMBRE POR REGIÓN'!P39</f>
        <v>2744</v>
      </c>
      <c r="Q39" s="38">
        <f>+'TOTAL JULIO POR REGIÓN'!Q39+'TOTAL AGOSTO POR REGIÓN'!Q39+'TOTAL SEPTIEMBRE POR REGIÓN'!Q39</f>
        <v>2703</v>
      </c>
      <c r="R39" s="87">
        <f>+Q39/P39</f>
        <v>0.98505830903790093</v>
      </c>
      <c r="S39" s="40">
        <f>+P39-Q39</f>
        <v>41</v>
      </c>
      <c r="T39" s="87">
        <f>+S39/P39</f>
        <v>1.4941690962099125E-2</v>
      </c>
      <c r="U39" s="26"/>
      <c r="V39" s="72" t="s">
        <v>57</v>
      </c>
      <c r="W39" s="38">
        <f>+'TOTAL JULIO POR REGIÓN'!W39+'TOTAL AGOSTO POR REGIÓN'!W39+'TOTAL SEPTIEMBRE POR REGIÓN'!W39</f>
        <v>4661</v>
      </c>
      <c r="X39" s="40">
        <f>+'TOTAL JULIO POR REGIÓN'!X39+'TOTAL AGOSTO POR REGIÓN'!X39+'TOTAL SEPTIEMBRE POR REGIÓN'!X39</f>
        <v>4604</v>
      </c>
      <c r="Y39" s="87">
        <f>+X39/W39</f>
        <v>0.98777086462132591</v>
      </c>
      <c r="Z39" s="40">
        <f>+W39-X39</f>
        <v>57</v>
      </c>
      <c r="AA39" s="87">
        <f>+Z39/W39</f>
        <v>1.2229135378674105E-2</v>
      </c>
    </row>
    <row r="40" spans="1:27" x14ac:dyDescent="0.25">
      <c r="A40" s="72" t="s">
        <v>58</v>
      </c>
      <c r="B40" s="38">
        <f>+'TOTAL JULIO POR REGIÓN'!B40+'TOTAL AGOSTO POR REGIÓN'!B40+'TOTAL SEPTIEMBRE POR REGIÓN'!B40</f>
        <v>12690</v>
      </c>
      <c r="C40" s="38">
        <f>+'TOTAL JULIO POR REGIÓN'!C40+'TOTAL AGOSTO POR REGIÓN'!C40+'TOTAL SEPTIEMBRE POR REGIÓN'!C40</f>
        <v>12551</v>
      </c>
      <c r="D40" s="87">
        <f t="shared" ref="D40:D49" si="24">+C40/B40</f>
        <v>0.98904649330181249</v>
      </c>
      <c r="E40" s="73">
        <f t="shared" ref="E40:E49" si="25">+B40-C40</f>
        <v>139</v>
      </c>
      <c r="F40" s="87">
        <f t="shared" ref="F40:F49" si="26">+E40/B40</f>
        <v>1.0953506698187549E-2</v>
      </c>
      <c r="G40" s="25"/>
      <c r="H40" s="72" t="s">
        <v>58</v>
      </c>
      <c r="I40" s="38">
        <f>+'TOTAL JULIO POR REGIÓN'!I40+'TOTAL AGOSTO POR REGIÓN'!I40+'TOTAL SEPTIEMBRE POR REGIÓN'!I40</f>
        <v>0</v>
      </c>
      <c r="J40" s="38">
        <f>+'TOTAL JULIO POR REGIÓN'!J40+'TOTAL AGOSTO POR REGIÓN'!J40+'TOTAL SEPTIEMBRE POR REGIÓN'!J40</f>
        <v>0</v>
      </c>
      <c r="K40" s="39" t="e">
        <f t="shared" ref="K40:K47" si="27">+J40/I40</f>
        <v>#DIV/0!</v>
      </c>
      <c r="L40" s="40">
        <f t="shared" ref="L40:L47" si="28">+I40-J40</f>
        <v>0</v>
      </c>
      <c r="M40" s="39" t="e">
        <f t="shared" ref="M40:M47" si="29">+L40/I40</f>
        <v>#DIV/0!</v>
      </c>
      <c r="N40" s="26"/>
      <c r="O40" s="72" t="s">
        <v>58</v>
      </c>
      <c r="P40" s="38">
        <f>+'TOTAL JULIO POR REGIÓN'!P40+'TOTAL AGOSTO POR REGIÓN'!P40+'TOTAL SEPTIEMBRE POR REGIÓN'!P40</f>
        <v>9856</v>
      </c>
      <c r="Q40" s="38">
        <f>+'TOTAL JULIO POR REGIÓN'!Q40+'TOTAL AGOSTO POR REGIÓN'!Q40+'TOTAL SEPTIEMBRE POR REGIÓN'!Q40</f>
        <v>9773</v>
      </c>
      <c r="R40" s="87">
        <f t="shared" ref="R40:R47" si="30">+Q40/P40</f>
        <v>0.99157873376623373</v>
      </c>
      <c r="S40" s="40">
        <f t="shared" ref="S40:S47" si="31">+P40-Q40</f>
        <v>83</v>
      </c>
      <c r="T40" s="87">
        <f t="shared" ref="T40:T47" si="32">+S40/P40</f>
        <v>8.421266233766234E-3</v>
      </c>
      <c r="U40" s="26"/>
      <c r="V40" s="72" t="s">
        <v>58</v>
      </c>
      <c r="W40" s="38">
        <f>+'TOTAL JULIO POR REGIÓN'!W40+'TOTAL AGOSTO POR REGIÓN'!W40+'TOTAL SEPTIEMBRE POR REGIÓN'!W40</f>
        <v>11302</v>
      </c>
      <c r="X40" s="40">
        <f>+'TOTAL JULIO POR REGIÓN'!X40+'TOTAL AGOSTO POR REGIÓN'!X40+'TOTAL SEPTIEMBRE POR REGIÓN'!X40</f>
        <v>11210</v>
      </c>
      <c r="Y40" s="87">
        <f t="shared" ref="Y40:Y47" si="33">+X40/W40</f>
        <v>0.99185984781454606</v>
      </c>
      <c r="Z40" s="40">
        <f t="shared" ref="Z40:Z46" si="34">+W40-X40</f>
        <v>92</v>
      </c>
      <c r="AA40" s="87">
        <f t="shared" ref="AA40:AA47" si="35">+Z40/W40</f>
        <v>8.1401521854539017E-3</v>
      </c>
    </row>
    <row r="41" spans="1:27" x14ac:dyDescent="0.25">
      <c r="A41" s="72" t="s">
        <v>59</v>
      </c>
      <c r="B41" s="38">
        <f>+'TOTAL JULIO POR REGIÓN'!B41+'TOTAL AGOSTO POR REGIÓN'!B41+'TOTAL SEPTIEMBRE POR REGIÓN'!B41</f>
        <v>128</v>
      </c>
      <c r="C41" s="38">
        <f>+'TOTAL JULIO POR REGIÓN'!C41+'TOTAL AGOSTO POR REGIÓN'!C41+'TOTAL SEPTIEMBRE POR REGIÓN'!C41</f>
        <v>126</v>
      </c>
      <c r="D41" s="87">
        <f t="shared" si="24"/>
        <v>0.984375</v>
      </c>
      <c r="E41" s="73">
        <f t="shared" si="25"/>
        <v>2</v>
      </c>
      <c r="F41" s="87">
        <f t="shared" si="26"/>
        <v>1.5625E-2</v>
      </c>
      <c r="G41" s="25"/>
      <c r="H41" s="72" t="s">
        <v>59</v>
      </c>
      <c r="I41" s="38">
        <f>+'TOTAL JULIO POR REGIÓN'!I41+'TOTAL AGOSTO POR REGIÓN'!I41+'TOTAL SEPTIEMBRE POR REGIÓN'!I41</f>
        <v>0</v>
      </c>
      <c r="J41" s="38">
        <f>+'TOTAL JULIO POR REGIÓN'!J41+'TOTAL AGOSTO POR REGIÓN'!J41+'TOTAL SEPTIEMBRE POR REGIÓN'!J41</f>
        <v>0</v>
      </c>
      <c r="K41" s="39" t="e">
        <f t="shared" si="27"/>
        <v>#DIV/0!</v>
      </c>
      <c r="L41" s="40">
        <f t="shared" si="28"/>
        <v>0</v>
      </c>
      <c r="M41" s="39" t="e">
        <f t="shared" si="29"/>
        <v>#DIV/0!</v>
      </c>
      <c r="N41" s="26"/>
      <c r="O41" s="72" t="s">
        <v>59</v>
      </c>
      <c r="P41" s="38">
        <f>+'TOTAL JULIO POR REGIÓN'!P41+'TOTAL AGOSTO POR REGIÓN'!P41+'TOTAL SEPTIEMBRE POR REGIÓN'!P41</f>
        <v>111</v>
      </c>
      <c r="Q41" s="38">
        <f>+'TOTAL JULIO POR REGIÓN'!Q41+'TOTAL AGOSTO POR REGIÓN'!Q41+'TOTAL SEPTIEMBRE POR REGIÓN'!Q41</f>
        <v>105</v>
      </c>
      <c r="R41" s="87">
        <f t="shared" si="30"/>
        <v>0.94594594594594594</v>
      </c>
      <c r="S41" s="40">
        <f t="shared" si="31"/>
        <v>6</v>
      </c>
      <c r="T41" s="87">
        <f t="shared" si="32"/>
        <v>5.4054054054054057E-2</v>
      </c>
      <c r="U41" s="26"/>
      <c r="V41" s="72" t="s">
        <v>59</v>
      </c>
      <c r="W41" s="38">
        <f>+'TOTAL JULIO POR REGIÓN'!W41+'TOTAL AGOSTO POR REGIÓN'!W41+'TOTAL SEPTIEMBRE POR REGIÓN'!W41</f>
        <v>194</v>
      </c>
      <c r="X41" s="40">
        <f>+'TOTAL JULIO POR REGIÓN'!X41+'TOTAL AGOSTO POR REGIÓN'!X41+'TOTAL SEPTIEMBRE POR REGIÓN'!X41</f>
        <v>192</v>
      </c>
      <c r="Y41" s="87">
        <f t="shared" si="33"/>
        <v>0.98969072164948457</v>
      </c>
      <c r="Z41" s="40">
        <f t="shared" si="34"/>
        <v>2</v>
      </c>
      <c r="AA41" s="87">
        <f t="shared" si="35"/>
        <v>1.0309278350515464E-2</v>
      </c>
    </row>
    <row r="42" spans="1:27" x14ac:dyDescent="0.25">
      <c r="A42" s="72" t="s">
        <v>60</v>
      </c>
      <c r="B42" s="38">
        <f>+'TOTAL JULIO POR REGIÓN'!B42+'TOTAL AGOSTO POR REGIÓN'!B42+'TOTAL SEPTIEMBRE POR REGIÓN'!B42</f>
        <v>135</v>
      </c>
      <c r="C42" s="38">
        <f>+'TOTAL JULIO POR REGIÓN'!C42+'TOTAL AGOSTO POR REGIÓN'!C42+'TOTAL SEPTIEMBRE POR REGIÓN'!C42</f>
        <v>133</v>
      </c>
      <c r="D42" s="87">
        <f t="shared" si="24"/>
        <v>0.98518518518518516</v>
      </c>
      <c r="E42" s="73">
        <f t="shared" si="25"/>
        <v>2</v>
      </c>
      <c r="F42" s="87">
        <f t="shared" si="26"/>
        <v>1.4814814814814815E-2</v>
      </c>
      <c r="G42" s="25"/>
      <c r="H42" s="72" t="s">
        <v>60</v>
      </c>
      <c r="I42" s="38">
        <f>+'TOTAL JULIO POR REGIÓN'!I42+'TOTAL AGOSTO POR REGIÓN'!I42+'TOTAL SEPTIEMBRE POR REGIÓN'!I42</f>
        <v>0</v>
      </c>
      <c r="J42" s="38">
        <f>+'TOTAL JULIO POR REGIÓN'!J42+'TOTAL AGOSTO POR REGIÓN'!J42+'TOTAL SEPTIEMBRE POR REGIÓN'!J42</f>
        <v>0</v>
      </c>
      <c r="K42" s="39" t="e">
        <f t="shared" si="27"/>
        <v>#DIV/0!</v>
      </c>
      <c r="L42" s="40">
        <f t="shared" si="28"/>
        <v>0</v>
      </c>
      <c r="M42" s="39" t="e">
        <f t="shared" si="29"/>
        <v>#DIV/0!</v>
      </c>
      <c r="N42" s="26"/>
      <c r="O42" s="72" t="s">
        <v>60</v>
      </c>
      <c r="P42" s="38">
        <f>+'TOTAL JULIO POR REGIÓN'!P42+'TOTAL AGOSTO POR REGIÓN'!P42+'TOTAL SEPTIEMBRE POR REGIÓN'!P42</f>
        <v>87</v>
      </c>
      <c r="Q42" s="38">
        <f>+'TOTAL JULIO POR REGIÓN'!Q42+'TOTAL AGOSTO POR REGIÓN'!Q42+'TOTAL SEPTIEMBRE POR REGIÓN'!Q42</f>
        <v>87</v>
      </c>
      <c r="R42" s="87">
        <f t="shared" si="30"/>
        <v>1</v>
      </c>
      <c r="S42" s="40">
        <f t="shared" si="31"/>
        <v>0</v>
      </c>
      <c r="T42" s="87">
        <f t="shared" si="32"/>
        <v>0</v>
      </c>
      <c r="U42" s="26"/>
      <c r="V42" s="72" t="s">
        <v>60</v>
      </c>
      <c r="W42" s="38">
        <f>+'TOTAL JULIO POR REGIÓN'!W42+'TOTAL AGOSTO POR REGIÓN'!W42+'TOTAL SEPTIEMBRE POR REGIÓN'!W42</f>
        <v>244</v>
      </c>
      <c r="X42" s="40">
        <f>+'TOTAL JULIO POR REGIÓN'!X42+'TOTAL AGOSTO POR REGIÓN'!X42+'TOTAL SEPTIEMBRE POR REGIÓN'!X42</f>
        <v>242</v>
      </c>
      <c r="Y42" s="87">
        <f t="shared" si="33"/>
        <v>0.99180327868852458</v>
      </c>
      <c r="Z42" s="40">
        <f t="shared" si="34"/>
        <v>2</v>
      </c>
      <c r="AA42" s="87">
        <f t="shared" si="35"/>
        <v>8.1967213114754103E-3</v>
      </c>
    </row>
    <row r="43" spans="1:27" x14ac:dyDescent="0.25">
      <c r="A43" s="72" t="s">
        <v>61</v>
      </c>
      <c r="B43" s="38">
        <f>+'TOTAL JULIO POR REGIÓN'!B43+'TOTAL AGOSTO POR REGIÓN'!B43+'TOTAL SEPTIEMBRE POR REGIÓN'!B43</f>
        <v>722</v>
      </c>
      <c r="C43" s="38">
        <f>+'TOTAL JULIO POR REGIÓN'!C43+'TOTAL AGOSTO POR REGIÓN'!C43+'TOTAL SEPTIEMBRE POR REGIÓN'!C43</f>
        <v>719</v>
      </c>
      <c r="D43" s="87">
        <f t="shared" si="24"/>
        <v>0.99584487534626043</v>
      </c>
      <c r="E43" s="73">
        <f t="shared" si="25"/>
        <v>3</v>
      </c>
      <c r="F43" s="87">
        <f t="shared" si="26"/>
        <v>4.1551246537396124E-3</v>
      </c>
      <c r="G43" s="25"/>
      <c r="H43" s="72" t="s">
        <v>61</v>
      </c>
      <c r="I43" s="38">
        <f>+'TOTAL JULIO POR REGIÓN'!I43+'TOTAL AGOSTO POR REGIÓN'!I43+'TOTAL SEPTIEMBRE POR REGIÓN'!I43</f>
        <v>0</v>
      </c>
      <c r="J43" s="38">
        <f>+'TOTAL JULIO POR REGIÓN'!J43+'TOTAL AGOSTO POR REGIÓN'!J43+'TOTAL SEPTIEMBRE POR REGIÓN'!J43</f>
        <v>0</v>
      </c>
      <c r="K43" s="39" t="e">
        <f t="shared" si="27"/>
        <v>#DIV/0!</v>
      </c>
      <c r="L43" s="40">
        <f t="shared" si="28"/>
        <v>0</v>
      </c>
      <c r="M43" s="39" t="e">
        <f t="shared" si="29"/>
        <v>#DIV/0!</v>
      </c>
      <c r="N43" s="26"/>
      <c r="O43" s="72" t="s">
        <v>61</v>
      </c>
      <c r="P43" s="38">
        <f>+'TOTAL JULIO POR REGIÓN'!P43+'TOTAL AGOSTO POR REGIÓN'!P43+'TOTAL SEPTIEMBRE POR REGIÓN'!P43</f>
        <v>479</v>
      </c>
      <c r="Q43" s="38">
        <f>+'TOTAL JULIO POR REGIÓN'!Q43+'TOTAL AGOSTO POR REGIÓN'!Q43+'TOTAL SEPTIEMBRE POR REGIÓN'!Q43</f>
        <v>472</v>
      </c>
      <c r="R43" s="87">
        <f t="shared" si="30"/>
        <v>0.98538622129436326</v>
      </c>
      <c r="S43" s="40">
        <f t="shared" si="31"/>
        <v>7</v>
      </c>
      <c r="T43" s="87">
        <f t="shared" si="32"/>
        <v>1.4613778705636743E-2</v>
      </c>
      <c r="U43" s="26"/>
      <c r="V43" s="72" t="s">
        <v>61</v>
      </c>
      <c r="W43" s="38">
        <f>+'TOTAL JULIO POR REGIÓN'!W43+'TOTAL AGOSTO POR REGIÓN'!W43+'TOTAL SEPTIEMBRE POR REGIÓN'!W43</f>
        <v>597</v>
      </c>
      <c r="X43" s="40">
        <f>+'TOTAL JULIO POR REGIÓN'!X43+'TOTAL AGOSTO POR REGIÓN'!X43+'TOTAL SEPTIEMBRE POR REGIÓN'!X43</f>
        <v>590</v>
      </c>
      <c r="Y43" s="87">
        <f t="shared" si="33"/>
        <v>0.98827470686767172</v>
      </c>
      <c r="Z43" s="40">
        <f t="shared" si="34"/>
        <v>7</v>
      </c>
      <c r="AA43" s="87">
        <f t="shared" si="35"/>
        <v>1.1725293132328308E-2</v>
      </c>
    </row>
    <row r="44" spans="1:27" x14ac:dyDescent="0.25">
      <c r="A44" s="72" t="s">
        <v>62</v>
      </c>
      <c r="B44" s="38">
        <f>+'TOTAL JULIO POR REGIÓN'!B44+'TOTAL AGOSTO POR REGIÓN'!B44+'TOTAL SEPTIEMBRE POR REGIÓN'!B44</f>
        <v>41</v>
      </c>
      <c r="C44" s="38">
        <f>+'TOTAL JULIO POR REGIÓN'!C44+'TOTAL AGOSTO POR REGIÓN'!C44+'TOTAL SEPTIEMBRE POR REGIÓN'!C44</f>
        <v>40</v>
      </c>
      <c r="D44" s="87">
        <f t="shared" si="24"/>
        <v>0.97560975609756095</v>
      </c>
      <c r="E44" s="73">
        <f t="shared" si="25"/>
        <v>1</v>
      </c>
      <c r="F44" s="87">
        <f t="shared" si="26"/>
        <v>2.4390243902439025E-2</v>
      </c>
      <c r="G44" s="25"/>
      <c r="H44" s="72" t="s">
        <v>62</v>
      </c>
      <c r="I44" s="38">
        <f>+'TOTAL JULIO POR REGIÓN'!I44+'TOTAL AGOSTO POR REGIÓN'!I44+'TOTAL SEPTIEMBRE POR REGIÓN'!I44</f>
        <v>0</v>
      </c>
      <c r="J44" s="38">
        <f>+'TOTAL JULIO POR REGIÓN'!J44+'TOTAL AGOSTO POR REGIÓN'!J44+'TOTAL SEPTIEMBRE POR REGIÓN'!J44</f>
        <v>0</v>
      </c>
      <c r="K44" s="39" t="e">
        <f t="shared" si="27"/>
        <v>#DIV/0!</v>
      </c>
      <c r="L44" s="40">
        <f t="shared" si="28"/>
        <v>0</v>
      </c>
      <c r="M44" s="39" t="e">
        <f t="shared" si="29"/>
        <v>#DIV/0!</v>
      </c>
      <c r="N44" s="26"/>
      <c r="O44" s="72" t="s">
        <v>62</v>
      </c>
      <c r="P44" s="38">
        <f>+'TOTAL JULIO POR REGIÓN'!P44+'TOTAL AGOSTO POR REGIÓN'!P44+'TOTAL SEPTIEMBRE POR REGIÓN'!P44</f>
        <v>50</v>
      </c>
      <c r="Q44" s="38">
        <f>+'TOTAL JULIO POR REGIÓN'!Q44+'TOTAL AGOSTO POR REGIÓN'!Q44+'TOTAL SEPTIEMBRE POR REGIÓN'!Q44</f>
        <v>49</v>
      </c>
      <c r="R44" s="87">
        <f t="shared" si="30"/>
        <v>0.98</v>
      </c>
      <c r="S44" s="40">
        <f t="shared" si="31"/>
        <v>1</v>
      </c>
      <c r="T44" s="87">
        <f t="shared" si="32"/>
        <v>0.02</v>
      </c>
      <c r="U44" s="26"/>
      <c r="V44" s="72" t="s">
        <v>62</v>
      </c>
      <c r="W44" s="38">
        <f>+'TOTAL JULIO POR REGIÓN'!W44+'TOTAL AGOSTO POR REGIÓN'!W44+'TOTAL SEPTIEMBRE POR REGIÓN'!W44</f>
        <v>148</v>
      </c>
      <c r="X44" s="40">
        <f>+'TOTAL JULIO POR REGIÓN'!X44+'TOTAL AGOSTO POR REGIÓN'!X44+'TOTAL SEPTIEMBRE POR REGIÓN'!X44</f>
        <v>147</v>
      </c>
      <c r="Y44" s="87">
        <f t="shared" si="33"/>
        <v>0.9932432432432432</v>
      </c>
      <c r="Z44" s="40">
        <f t="shared" si="34"/>
        <v>1</v>
      </c>
      <c r="AA44" s="87">
        <f t="shared" si="35"/>
        <v>6.7567567567567571E-3</v>
      </c>
    </row>
    <row r="45" spans="1:27" x14ac:dyDescent="0.25">
      <c r="A45" s="72" t="s">
        <v>63</v>
      </c>
      <c r="B45" s="38">
        <f>+'TOTAL JULIO POR REGIÓN'!B45+'TOTAL AGOSTO POR REGIÓN'!B45+'TOTAL SEPTIEMBRE POR REGIÓN'!B45</f>
        <v>593</v>
      </c>
      <c r="C45" s="38">
        <f>+'TOTAL JULIO POR REGIÓN'!C45+'TOTAL AGOSTO POR REGIÓN'!C45+'TOTAL SEPTIEMBRE POR REGIÓN'!C45</f>
        <v>590</v>
      </c>
      <c r="D45" s="87">
        <f t="shared" si="24"/>
        <v>0.99494097807757165</v>
      </c>
      <c r="E45" s="73">
        <f t="shared" si="25"/>
        <v>3</v>
      </c>
      <c r="F45" s="87">
        <f t="shared" si="26"/>
        <v>5.0590219224283303E-3</v>
      </c>
      <c r="G45" s="25"/>
      <c r="H45" s="72" t="s">
        <v>63</v>
      </c>
      <c r="I45" s="38">
        <f>+'TOTAL JULIO POR REGIÓN'!I45+'TOTAL AGOSTO POR REGIÓN'!I45+'TOTAL SEPTIEMBRE POR REGIÓN'!I45</f>
        <v>0</v>
      </c>
      <c r="J45" s="38">
        <f>+'TOTAL JULIO POR REGIÓN'!J45+'TOTAL AGOSTO POR REGIÓN'!J45+'TOTAL SEPTIEMBRE POR REGIÓN'!J45</f>
        <v>0</v>
      </c>
      <c r="K45" s="39" t="e">
        <f t="shared" si="27"/>
        <v>#DIV/0!</v>
      </c>
      <c r="L45" s="40">
        <f t="shared" si="28"/>
        <v>0</v>
      </c>
      <c r="M45" s="39" t="e">
        <f t="shared" si="29"/>
        <v>#DIV/0!</v>
      </c>
      <c r="N45" s="26"/>
      <c r="O45" s="72" t="s">
        <v>63</v>
      </c>
      <c r="P45" s="38">
        <f>+'TOTAL JULIO POR REGIÓN'!P45+'TOTAL AGOSTO POR REGIÓN'!P45+'TOTAL SEPTIEMBRE POR REGIÓN'!P45</f>
        <v>406</v>
      </c>
      <c r="Q45" s="38">
        <f>+'TOTAL JULIO POR REGIÓN'!Q45+'TOTAL AGOSTO POR REGIÓN'!Q45+'TOTAL SEPTIEMBRE POR REGIÓN'!Q45</f>
        <v>402</v>
      </c>
      <c r="R45" s="87">
        <f t="shared" si="30"/>
        <v>0.99014778325123154</v>
      </c>
      <c r="S45" s="40">
        <f t="shared" si="31"/>
        <v>4</v>
      </c>
      <c r="T45" s="87">
        <f t="shared" si="32"/>
        <v>9.852216748768473E-3</v>
      </c>
      <c r="U45" s="26"/>
      <c r="V45" s="72" t="s">
        <v>63</v>
      </c>
      <c r="W45" s="38">
        <f>+'TOTAL JULIO POR REGIÓN'!W45+'TOTAL AGOSTO POR REGIÓN'!W45+'TOTAL SEPTIEMBRE POR REGIÓN'!W45</f>
        <v>501</v>
      </c>
      <c r="X45" s="40">
        <f>+'TOTAL JULIO POR REGIÓN'!X45+'TOTAL AGOSTO POR REGIÓN'!X45+'TOTAL SEPTIEMBRE POR REGIÓN'!X45</f>
        <v>496</v>
      </c>
      <c r="Y45" s="87">
        <f t="shared" si="33"/>
        <v>0.99001996007984028</v>
      </c>
      <c r="Z45" s="40">
        <f t="shared" si="34"/>
        <v>5</v>
      </c>
      <c r="AA45" s="87">
        <f t="shared" si="35"/>
        <v>9.9800399201596807E-3</v>
      </c>
    </row>
    <row r="46" spans="1:27" x14ac:dyDescent="0.25">
      <c r="A46" s="72" t="s">
        <v>64</v>
      </c>
      <c r="B46" s="38">
        <f>+'TOTAL JULIO POR REGIÓN'!B46+'TOTAL AGOSTO POR REGIÓN'!B46+'TOTAL SEPTIEMBRE POR REGIÓN'!B46</f>
        <v>955</v>
      </c>
      <c r="C46" s="38">
        <f>+'TOTAL JULIO POR REGIÓN'!C46+'TOTAL AGOSTO POR REGIÓN'!C46+'TOTAL SEPTIEMBRE POR REGIÓN'!C46</f>
        <v>953</v>
      </c>
      <c r="D46" s="87">
        <f t="shared" si="24"/>
        <v>0.99790575916230362</v>
      </c>
      <c r="E46" s="73">
        <f t="shared" si="25"/>
        <v>2</v>
      </c>
      <c r="F46" s="87">
        <f t="shared" si="26"/>
        <v>2.0942408376963353E-3</v>
      </c>
      <c r="G46" s="25"/>
      <c r="H46" s="72" t="s">
        <v>64</v>
      </c>
      <c r="I46" s="38">
        <f>+'TOTAL JULIO POR REGIÓN'!I46+'TOTAL AGOSTO POR REGIÓN'!I46+'TOTAL SEPTIEMBRE POR REGIÓN'!I46</f>
        <v>0</v>
      </c>
      <c r="J46" s="38">
        <f>+'TOTAL JULIO POR REGIÓN'!J46+'TOTAL AGOSTO POR REGIÓN'!J46+'TOTAL SEPTIEMBRE POR REGIÓN'!J46</f>
        <v>0</v>
      </c>
      <c r="K46" s="39" t="e">
        <f t="shared" si="27"/>
        <v>#DIV/0!</v>
      </c>
      <c r="L46" s="40">
        <f t="shared" si="28"/>
        <v>0</v>
      </c>
      <c r="M46" s="39" t="e">
        <f t="shared" si="29"/>
        <v>#DIV/0!</v>
      </c>
      <c r="N46" s="26"/>
      <c r="O46" s="72" t="s">
        <v>64</v>
      </c>
      <c r="P46" s="38">
        <f>+'TOTAL JULIO POR REGIÓN'!P46+'TOTAL AGOSTO POR REGIÓN'!P46+'TOTAL SEPTIEMBRE POR REGIÓN'!P46</f>
        <v>689</v>
      </c>
      <c r="Q46" s="38">
        <f>+'TOTAL JULIO POR REGIÓN'!Q46+'TOTAL AGOSTO POR REGIÓN'!Q46+'TOTAL SEPTIEMBRE POR REGIÓN'!Q46</f>
        <v>685</v>
      </c>
      <c r="R46" s="87">
        <f t="shared" si="30"/>
        <v>0.99419448476052252</v>
      </c>
      <c r="S46" s="40">
        <f t="shared" si="31"/>
        <v>4</v>
      </c>
      <c r="T46" s="87">
        <f t="shared" si="32"/>
        <v>5.8055152394775036E-3</v>
      </c>
      <c r="U46" s="26"/>
      <c r="V46" s="72" t="s">
        <v>64</v>
      </c>
      <c r="W46" s="38">
        <f>+'TOTAL JULIO POR REGIÓN'!W46+'TOTAL AGOSTO POR REGIÓN'!W46+'TOTAL SEPTIEMBRE POR REGIÓN'!W46</f>
        <v>891</v>
      </c>
      <c r="X46" s="40">
        <f>+'TOTAL JULIO POR REGIÓN'!X46+'TOTAL AGOSTO POR REGIÓN'!X46+'TOTAL SEPTIEMBRE POR REGIÓN'!X46</f>
        <v>879</v>
      </c>
      <c r="Y46" s="87">
        <f t="shared" si="33"/>
        <v>0.98653198653198648</v>
      </c>
      <c r="Z46" s="40">
        <f t="shared" si="34"/>
        <v>12</v>
      </c>
      <c r="AA46" s="87">
        <f t="shared" si="35"/>
        <v>1.3468013468013467E-2</v>
      </c>
    </row>
    <row r="47" spans="1:27" x14ac:dyDescent="0.25">
      <c r="A47" s="72" t="s">
        <v>15</v>
      </c>
      <c r="B47" s="74">
        <f>SUM(B39:B46)</f>
        <v>21198</v>
      </c>
      <c r="C47" s="74">
        <f>SUM(C39:C46)</f>
        <v>21015</v>
      </c>
      <c r="D47" s="88">
        <f t="shared" si="24"/>
        <v>0.99136711010472689</v>
      </c>
      <c r="E47" s="75">
        <f t="shared" si="25"/>
        <v>183</v>
      </c>
      <c r="F47" s="88">
        <f t="shared" si="26"/>
        <v>8.6328898952731398E-3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27"/>
        <v>#DIV/0!</v>
      </c>
      <c r="L47" s="41">
        <f t="shared" si="28"/>
        <v>0</v>
      </c>
      <c r="M47" s="41" t="e">
        <f t="shared" si="29"/>
        <v>#DIV/0!</v>
      </c>
      <c r="N47" s="26"/>
      <c r="O47" s="72" t="s">
        <v>15</v>
      </c>
      <c r="P47" s="74">
        <f>SUM(P39:P46)</f>
        <v>14422</v>
      </c>
      <c r="Q47" s="74">
        <f>SUM(Q39:Q46)</f>
        <v>14276</v>
      </c>
      <c r="R47" s="88">
        <f t="shared" si="30"/>
        <v>0.98987657745111635</v>
      </c>
      <c r="S47" s="84">
        <f t="shared" si="31"/>
        <v>146</v>
      </c>
      <c r="T47" s="88">
        <f t="shared" si="32"/>
        <v>1.012342254888365E-2</v>
      </c>
      <c r="U47" s="26"/>
      <c r="V47" s="72" t="s">
        <v>15</v>
      </c>
      <c r="W47" s="74">
        <f>SUM(W39:W46)</f>
        <v>18538</v>
      </c>
      <c r="X47" s="74">
        <f>+W47</f>
        <v>18538</v>
      </c>
      <c r="Y47" s="88">
        <f t="shared" si="33"/>
        <v>1</v>
      </c>
      <c r="Z47" s="84">
        <f>SUM(Z39:Z46)</f>
        <v>178</v>
      </c>
      <c r="AA47" s="88">
        <f t="shared" si="35"/>
        <v>9.6018988024598115E-3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29207</v>
      </c>
      <c r="C49" s="44">
        <f t="shared" ref="C49" si="36">SUM(C47,C35,C21)</f>
        <v>28957</v>
      </c>
      <c r="D49" s="58">
        <f t="shared" si="24"/>
        <v>0.99144040812134082</v>
      </c>
      <c r="E49" s="79">
        <f t="shared" si="25"/>
        <v>250</v>
      </c>
      <c r="F49" s="59">
        <f t="shared" si="26"/>
        <v>8.5595918786592253E-3</v>
      </c>
      <c r="G49" s="25"/>
      <c r="H49" s="43" t="s">
        <v>15</v>
      </c>
      <c r="I49" s="44">
        <f>+'TOTAL JULIO POR REGIÓN'!I49+'TOTAL AGOSTO POR REGIÓN'!I49+'TOTAL SEPTIEMBRE POR REGIÓN'!I49</f>
        <v>126074</v>
      </c>
      <c r="J49" s="44">
        <f>+'TOTAL JULIO POR REGIÓN'!J49+'TOTAL AGOSTO POR REGIÓN'!J49+'TOTAL SEPTIEMBRE POR REGIÓN'!J49</f>
        <v>126058</v>
      </c>
      <c r="K49" s="58">
        <f t="shared" ref="K49" si="37">+J49/I49</f>
        <v>0.99987309040722117</v>
      </c>
      <c r="L49" s="44">
        <f>+I49-J49</f>
        <v>16</v>
      </c>
      <c r="M49" s="59">
        <f t="shared" ref="M49" si="38">+L49/I49</f>
        <v>1.2690959277884416E-4</v>
      </c>
      <c r="N49" s="26"/>
      <c r="O49" s="43" t="s">
        <v>15</v>
      </c>
      <c r="P49" s="47">
        <f>SUM(P47,P35,P21)</f>
        <v>21008</v>
      </c>
      <c r="Q49" s="47">
        <f t="shared" ref="Q49:S49" si="39">SUM(Q47,Q35,Q21)</f>
        <v>20841</v>
      </c>
      <c r="R49" s="77">
        <f t="shared" ref="R49" si="40">+Q49/P49</f>
        <v>0.99205064737242954</v>
      </c>
      <c r="S49" s="79">
        <f t="shared" si="39"/>
        <v>218</v>
      </c>
      <c r="T49" s="78">
        <f t="shared" ref="T49" si="41">+S49/P49</f>
        <v>1.0376999238385377E-2</v>
      </c>
      <c r="U49" s="26"/>
      <c r="V49" s="43" t="s">
        <v>15</v>
      </c>
      <c r="W49" s="47">
        <f>SUM(W47,W35,W21)</f>
        <v>24496</v>
      </c>
      <c r="X49" s="47">
        <f t="shared" ref="X49:Z49" si="42">SUM(X47,X35,X21)</f>
        <v>24478</v>
      </c>
      <c r="Y49" s="58">
        <f t="shared" ref="Y49" si="43">+X49/W49</f>
        <v>0.99926518615284132</v>
      </c>
      <c r="Z49" s="79">
        <f t="shared" si="42"/>
        <v>223</v>
      </c>
      <c r="AA49" s="59">
        <f t="shared" ref="AA49" si="44">+Z49/W49</f>
        <v>9.1035271064663619E-3</v>
      </c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5"/>
  <sheetViews>
    <sheetView showGridLines="0" topLeftCell="A25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3" t="s">
        <v>70</v>
      </c>
      <c r="C2" s="104"/>
      <c r="D2" s="18"/>
    </row>
    <row r="3" spans="1:4" ht="15.75" thickBot="1" x14ac:dyDescent="0.3">
      <c r="A3" s="18"/>
      <c r="B3" s="105" t="s">
        <v>65</v>
      </c>
      <c r="C3" s="106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07" t="s">
        <v>71</v>
      </c>
      <c r="B6" s="108"/>
      <c r="C6" s="15"/>
      <c r="D6" s="18"/>
    </row>
    <row r="7" spans="1:4" x14ac:dyDescent="0.25">
      <c r="A7" s="109"/>
      <c r="B7" s="110"/>
      <c r="C7" s="16"/>
      <c r="D7" s="18"/>
    </row>
    <row r="8" spans="1:4" ht="15.75" thickBot="1" x14ac:dyDescent="0.3">
      <c r="A8" s="111"/>
      <c r="B8" s="112"/>
      <c r="C8" s="17"/>
      <c r="D8" s="18"/>
    </row>
    <row r="9" spans="1:4" ht="15" customHeight="1" x14ac:dyDescent="0.25">
      <c r="A9" s="113" t="s">
        <v>19</v>
      </c>
      <c r="B9" s="116" t="s">
        <v>69</v>
      </c>
      <c r="C9" s="119" t="s">
        <v>20</v>
      </c>
      <c r="D9" s="18"/>
    </row>
    <row r="10" spans="1:4" ht="15" customHeight="1" x14ac:dyDescent="0.25">
      <c r="A10" s="114"/>
      <c r="B10" s="117"/>
      <c r="C10" s="120"/>
      <c r="D10" s="18"/>
    </row>
    <row r="11" spans="1:4" ht="15.75" customHeight="1" thickBot="1" x14ac:dyDescent="0.3">
      <c r="A11" s="115"/>
      <c r="B11" s="118"/>
      <c r="C11" s="121"/>
      <c r="D11" s="18"/>
    </row>
    <row r="12" spans="1:4" x14ac:dyDescent="0.25">
      <c r="A12" s="5" t="s">
        <v>21</v>
      </c>
      <c r="B12" s="20">
        <f>+B34</f>
        <v>9846</v>
      </c>
      <c r="C12" s="21">
        <f>+B12/B16</f>
        <v>0.14589044140526605</v>
      </c>
      <c r="D12" s="18"/>
    </row>
    <row r="13" spans="1:4" x14ac:dyDescent="0.25">
      <c r="A13" s="19" t="s">
        <v>22</v>
      </c>
      <c r="B13" s="20">
        <f>+B51</f>
        <v>44112</v>
      </c>
      <c r="C13" s="22">
        <f>+B13/B16</f>
        <v>0.65361762657618283</v>
      </c>
      <c r="D13" s="18"/>
    </row>
    <row r="14" spans="1:4" x14ac:dyDescent="0.25">
      <c r="A14" s="19" t="s">
        <v>23</v>
      </c>
      <c r="B14" s="20">
        <f>+B68</f>
        <v>6815</v>
      </c>
      <c r="C14" s="22">
        <f>+B14/B16</f>
        <v>0.10097941886826001</v>
      </c>
      <c r="D14" s="18"/>
    </row>
    <row r="15" spans="1:4" x14ac:dyDescent="0.25">
      <c r="A15" s="23" t="s">
        <v>18</v>
      </c>
      <c r="B15" s="24">
        <f>+B85</f>
        <v>6716</v>
      </c>
      <c r="C15" s="22">
        <f>+B15/B16</f>
        <v>9.9512513150291165E-2</v>
      </c>
      <c r="D15" s="18"/>
    </row>
    <row r="16" spans="1:4" x14ac:dyDescent="0.25">
      <c r="A16" s="122" t="s">
        <v>24</v>
      </c>
      <c r="B16" s="124">
        <f>SUM(B12:B15)</f>
        <v>67489</v>
      </c>
      <c r="C16" s="126">
        <f>SUM(C12:C15)</f>
        <v>1</v>
      </c>
      <c r="D16" s="18"/>
    </row>
    <row r="17" spans="1:4" ht="15.75" thickBot="1" x14ac:dyDescent="0.3">
      <c r="A17" s="123"/>
      <c r="B17" s="125"/>
      <c r="C17" s="127"/>
      <c r="D17" s="18"/>
    </row>
    <row r="18" spans="1:4" x14ac:dyDescent="0.25">
      <c r="A18" s="97" t="s">
        <v>0</v>
      </c>
      <c r="B18" s="98"/>
      <c r="C18" s="98"/>
      <c r="D18" s="99"/>
    </row>
    <row r="19" spans="1:4" ht="15.75" thickBot="1" x14ac:dyDescent="0.3">
      <c r="A19" s="100"/>
      <c r="B19" s="101"/>
      <c r="C19" s="101"/>
      <c r="D19" s="102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554</v>
      </c>
      <c r="C21" s="2">
        <v>554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15</v>
      </c>
      <c r="C23" s="51">
        <v>15</v>
      </c>
      <c r="D23" s="3">
        <f t="shared" si="0"/>
        <v>0</v>
      </c>
    </row>
    <row r="24" spans="1:4" x14ac:dyDescent="0.25">
      <c r="A24" s="4" t="s">
        <v>8</v>
      </c>
      <c r="B24" s="50">
        <v>391</v>
      </c>
      <c r="C24" s="51">
        <v>391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2127</v>
      </c>
      <c r="C26" s="50">
        <v>2127</v>
      </c>
      <c r="D26" s="3">
        <f t="shared" si="0"/>
        <v>0</v>
      </c>
    </row>
    <row r="27" spans="1:4" x14ac:dyDescent="0.25">
      <c r="A27" s="4" t="s">
        <v>11</v>
      </c>
      <c r="B27" s="50">
        <v>153</v>
      </c>
      <c r="C27" s="51">
        <v>153</v>
      </c>
      <c r="D27" s="3">
        <f t="shared" si="0"/>
        <v>0</v>
      </c>
    </row>
    <row r="28" spans="1:4" x14ac:dyDescent="0.25">
      <c r="A28" s="4" t="s">
        <v>12</v>
      </c>
      <c r="B28" s="50">
        <v>4280</v>
      </c>
      <c r="C28" s="51">
        <v>4280</v>
      </c>
      <c r="D28" s="3">
        <f t="shared" si="0"/>
        <v>0</v>
      </c>
    </row>
    <row r="29" spans="1:4" x14ac:dyDescent="0.25">
      <c r="A29" s="4" t="s">
        <v>13</v>
      </c>
      <c r="B29" s="50">
        <v>1643</v>
      </c>
      <c r="C29" s="51">
        <v>1643</v>
      </c>
      <c r="D29" s="3">
        <f t="shared" si="0"/>
        <v>0</v>
      </c>
    </row>
    <row r="30" spans="1:4" x14ac:dyDescent="0.25">
      <c r="A30" s="4" t="s">
        <v>14</v>
      </c>
      <c r="B30" s="50">
        <v>683</v>
      </c>
      <c r="C30" s="51">
        <v>683</v>
      </c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9846</v>
      </c>
      <c r="C34" s="8">
        <f>SUM(C21:C33)</f>
        <v>9846</v>
      </c>
      <c r="D34" s="10">
        <f t="shared" si="0"/>
        <v>0</v>
      </c>
    </row>
    <row r="35" spans="1:4" x14ac:dyDescent="0.25">
      <c r="A35" s="97" t="s">
        <v>16</v>
      </c>
      <c r="B35" s="98"/>
      <c r="C35" s="98"/>
      <c r="D35" s="99"/>
    </row>
    <row r="36" spans="1:4" ht="15.75" thickBot="1" x14ac:dyDescent="0.3">
      <c r="A36" s="100"/>
      <c r="B36" s="101"/>
      <c r="C36" s="101"/>
      <c r="D36" s="102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6984</v>
      </c>
      <c r="C38" s="2">
        <v>6984</v>
      </c>
      <c r="D38" s="49">
        <f t="shared" ref="D38:D51" si="1">+B38-C38</f>
        <v>0</v>
      </c>
    </row>
    <row r="39" spans="1:4" x14ac:dyDescent="0.25">
      <c r="A39" s="4" t="s">
        <v>6</v>
      </c>
      <c r="B39" s="50">
        <v>75</v>
      </c>
      <c r="C39" s="51">
        <v>75</v>
      </c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23978</v>
      </c>
      <c r="C43" s="2">
        <v>23978</v>
      </c>
      <c r="D43" s="3">
        <f t="shared" si="1"/>
        <v>0</v>
      </c>
    </row>
    <row r="44" spans="1:4" x14ac:dyDescent="0.25">
      <c r="A44" s="4" t="s">
        <v>11</v>
      </c>
      <c r="B44" s="50">
        <v>52</v>
      </c>
      <c r="C44" s="51">
        <v>52</v>
      </c>
      <c r="D44" s="3">
        <f t="shared" si="1"/>
        <v>0</v>
      </c>
    </row>
    <row r="45" spans="1:4" x14ac:dyDescent="0.25">
      <c r="A45" s="4" t="s">
        <v>12</v>
      </c>
      <c r="B45" s="50">
        <f>3551+6538</f>
        <v>10089</v>
      </c>
      <c r="C45" s="51">
        <f>3551+6538</f>
        <v>10089</v>
      </c>
      <c r="D45" s="3">
        <f t="shared" si="1"/>
        <v>0</v>
      </c>
    </row>
    <row r="46" spans="1:4" x14ac:dyDescent="0.25">
      <c r="A46" s="4" t="s">
        <v>13</v>
      </c>
      <c r="B46" s="50">
        <v>2710</v>
      </c>
      <c r="C46" s="51">
        <v>2710</v>
      </c>
      <c r="D46" s="3">
        <f t="shared" si="1"/>
        <v>0</v>
      </c>
    </row>
    <row r="47" spans="1:4" x14ac:dyDescent="0.25">
      <c r="A47" s="4" t="s">
        <v>14</v>
      </c>
      <c r="B47" s="1">
        <v>224</v>
      </c>
      <c r="C47" s="2">
        <v>224</v>
      </c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44112</v>
      </c>
      <c r="C51" s="9">
        <f>SUM(C38:C50)</f>
        <v>44112</v>
      </c>
      <c r="D51" s="10">
        <f t="shared" si="1"/>
        <v>0</v>
      </c>
    </row>
    <row r="52" spans="1:4" x14ac:dyDescent="0.25">
      <c r="A52" s="97" t="s">
        <v>17</v>
      </c>
      <c r="B52" s="98"/>
      <c r="C52" s="98"/>
      <c r="D52" s="99"/>
    </row>
    <row r="53" spans="1:4" ht="15.75" thickBot="1" x14ac:dyDescent="0.3">
      <c r="A53" s="100"/>
      <c r="B53" s="101"/>
      <c r="C53" s="101"/>
      <c r="D53" s="102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553</v>
      </c>
      <c r="C55" s="2">
        <v>553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>
        <v>12</v>
      </c>
      <c r="C57" s="51">
        <v>12</v>
      </c>
      <c r="D57" s="3">
        <f t="shared" si="2"/>
        <v>0</v>
      </c>
    </row>
    <row r="58" spans="1:4" x14ac:dyDescent="0.25">
      <c r="A58" s="4" t="s">
        <v>8</v>
      </c>
      <c r="B58" s="50">
        <v>174</v>
      </c>
      <c r="C58" s="51">
        <v>174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2505</v>
      </c>
      <c r="C60" s="51">
        <v>2505</v>
      </c>
      <c r="D60" s="3">
        <f t="shared" si="2"/>
        <v>0</v>
      </c>
    </row>
    <row r="61" spans="1:4" x14ac:dyDescent="0.25">
      <c r="A61" s="4" t="s">
        <v>11</v>
      </c>
      <c r="B61" s="50">
        <v>7</v>
      </c>
      <c r="C61" s="51">
        <v>7</v>
      </c>
      <c r="D61" s="3">
        <f t="shared" si="2"/>
        <v>0</v>
      </c>
    </row>
    <row r="62" spans="1:4" x14ac:dyDescent="0.25">
      <c r="A62" s="4" t="s">
        <v>12</v>
      </c>
      <c r="B62" s="50">
        <v>633</v>
      </c>
      <c r="C62" s="51">
        <v>633</v>
      </c>
      <c r="D62" s="3">
        <f t="shared" si="2"/>
        <v>0</v>
      </c>
    </row>
    <row r="63" spans="1:4" x14ac:dyDescent="0.25">
      <c r="A63" s="4" t="s">
        <v>13</v>
      </c>
      <c r="B63" s="50">
        <v>1835</v>
      </c>
      <c r="C63" s="51">
        <v>1835</v>
      </c>
      <c r="D63" s="3">
        <f t="shared" si="2"/>
        <v>0</v>
      </c>
    </row>
    <row r="64" spans="1:4" x14ac:dyDescent="0.25">
      <c r="A64" s="4" t="s">
        <v>14</v>
      </c>
      <c r="B64" s="50">
        <v>1096</v>
      </c>
      <c r="C64" s="51">
        <v>1096</v>
      </c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6815</v>
      </c>
      <c r="C68" s="9">
        <f>SUM(C55:C67)</f>
        <v>6815</v>
      </c>
      <c r="D68" s="10">
        <f t="shared" si="2"/>
        <v>0</v>
      </c>
    </row>
    <row r="69" spans="1:4" x14ac:dyDescent="0.25">
      <c r="A69" s="97" t="s">
        <v>18</v>
      </c>
      <c r="B69" s="98"/>
      <c r="C69" s="98"/>
      <c r="D69" s="99"/>
    </row>
    <row r="70" spans="1:4" ht="15.75" thickBot="1" x14ac:dyDescent="0.3">
      <c r="A70" s="100"/>
      <c r="B70" s="101"/>
      <c r="C70" s="101"/>
      <c r="D70" s="102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549</v>
      </c>
      <c r="C72" s="2">
        <v>549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9</v>
      </c>
      <c r="C74" s="51">
        <v>9</v>
      </c>
      <c r="D74" s="3">
        <f t="shared" si="3"/>
        <v>0</v>
      </c>
    </row>
    <row r="75" spans="1:4" x14ac:dyDescent="0.25">
      <c r="A75" s="4" t="s">
        <v>8</v>
      </c>
      <c r="B75" s="50">
        <v>180</v>
      </c>
      <c r="C75" s="51">
        <v>180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2410</v>
      </c>
      <c r="C77" s="51">
        <v>2410</v>
      </c>
      <c r="D77" s="3">
        <f t="shared" si="3"/>
        <v>0</v>
      </c>
    </row>
    <row r="78" spans="1:4" x14ac:dyDescent="0.25">
      <c r="A78" s="4" t="s">
        <v>11</v>
      </c>
      <c r="B78" s="50">
        <v>3</v>
      </c>
      <c r="C78" s="51">
        <v>3</v>
      </c>
      <c r="D78" s="3">
        <f t="shared" si="3"/>
        <v>0</v>
      </c>
    </row>
    <row r="79" spans="1:4" x14ac:dyDescent="0.25">
      <c r="A79" s="4" t="s">
        <v>12</v>
      </c>
      <c r="B79" s="50">
        <v>909</v>
      </c>
      <c r="C79" s="51">
        <v>909</v>
      </c>
      <c r="D79" s="3">
        <f t="shared" si="3"/>
        <v>0</v>
      </c>
    </row>
    <row r="80" spans="1:4" x14ac:dyDescent="0.25">
      <c r="A80" s="4" t="s">
        <v>13</v>
      </c>
      <c r="B80" s="50">
        <v>1697</v>
      </c>
      <c r="C80" s="51">
        <v>1697</v>
      </c>
      <c r="D80" s="3">
        <f t="shared" si="3"/>
        <v>0</v>
      </c>
    </row>
    <row r="81" spans="1:4" x14ac:dyDescent="0.25">
      <c r="A81" s="4" t="s">
        <v>14</v>
      </c>
      <c r="B81" s="50">
        <v>959</v>
      </c>
      <c r="C81" s="51">
        <v>959</v>
      </c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6716</v>
      </c>
      <c r="C85" s="13">
        <f>SUM(C72:C84)</f>
        <v>6716</v>
      </c>
      <c r="D85" s="14">
        <f t="shared" si="3"/>
        <v>0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5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3" t="s">
        <v>70</v>
      </c>
      <c r="C2" s="104"/>
      <c r="D2" s="18"/>
    </row>
    <row r="3" spans="1:4" ht="15.75" thickBot="1" x14ac:dyDescent="0.3">
      <c r="A3" s="18"/>
      <c r="B3" s="105" t="s">
        <v>66</v>
      </c>
      <c r="C3" s="106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07" t="s">
        <v>71</v>
      </c>
      <c r="B6" s="108"/>
      <c r="C6" s="15"/>
      <c r="D6" s="18"/>
    </row>
    <row r="7" spans="1:4" x14ac:dyDescent="0.25">
      <c r="A7" s="109"/>
      <c r="B7" s="110"/>
      <c r="C7" s="16"/>
      <c r="D7" s="18"/>
    </row>
    <row r="8" spans="1:4" ht="15.75" thickBot="1" x14ac:dyDescent="0.3">
      <c r="A8" s="111"/>
      <c r="B8" s="112"/>
      <c r="C8" s="17"/>
      <c r="D8" s="18"/>
    </row>
    <row r="9" spans="1:4" ht="15" customHeight="1" x14ac:dyDescent="0.25">
      <c r="A9" s="113" t="s">
        <v>19</v>
      </c>
      <c r="B9" s="116" t="s">
        <v>69</v>
      </c>
      <c r="C9" s="119" t="s">
        <v>20</v>
      </c>
      <c r="D9" s="18"/>
    </row>
    <row r="10" spans="1:4" ht="15" customHeight="1" x14ac:dyDescent="0.25">
      <c r="A10" s="114"/>
      <c r="B10" s="117"/>
      <c r="C10" s="120"/>
      <c r="D10" s="18"/>
    </row>
    <row r="11" spans="1:4" ht="15.75" customHeight="1" thickBot="1" x14ac:dyDescent="0.3">
      <c r="A11" s="137"/>
      <c r="B11" s="118"/>
      <c r="C11" s="121"/>
      <c r="D11" s="18"/>
    </row>
    <row r="12" spans="1:4" x14ac:dyDescent="0.25">
      <c r="A12" s="19" t="s">
        <v>21</v>
      </c>
      <c r="B12" s="20">
        <f>+B34</f>
        <v>9826</v>
      </c>
      <c r="C12" s="21">
        <f>+B12/B16</f>
        <v>0.14641633139621518</v>
      </c>
      <c r="D12" s="18"/>
    </row>
    <row r="13" spans="1:4" x14ac:dyDescent="0.25">
      <c r="A13" s="19" t="s">
        <v>22</v>
      </c>
      <c r="B13" s="20">
        <f>+B51</f>
        <v>41193</v>
      </c>
      <c r="C13" s="22">
        <f>+B13/B16</f>
        <v>0.61381314260169872</v>
      </c>
      <c r="D13" s="18"/>
    </row>
    <row r="14" spans="1:4" x14ac:dyDescent="0.25">
      <c r="A14" s="19" t="s">
        <v>23</v>
      </c>
      <c r="B14" s="20">
        <f>+B68</f>
        <v>7239</v>
      </c>
      <c r="C14" s="22">
        <f>+B14/B16</f>
        <v>0.10786767992847564</v>
      </c>
      <c r="D14" s="18"/>
    </row>
    <row r="15" spans="1:4" x14ac:dyDescent="0.25">
      <c r="A15" s="48" t="s">
        <v>18</v>
      </c>
      <c r="B15" s="24">
        <f>+B85</f>
        <v>8852</v>
      </c>
      <c r="C15" s="22">
        <f>+B15/B16</f>
        <v>0.1319028460736105</v>
      </c>
      <c r="D15" s="18"/>
    </row>
    <row r="16" spans="1:4" x14ac:dyDescent="0.25">
      <c r="A16" s="122" t="s">
        <v>24</v>
      </c>
      <c r="B16" s="124">
        <f>SUM(B12:B15)</f>
        <v>67110</v>
      </c>
      <c r="C16" s="126">
        <f>SUM(C12:C15)</f>
        <v>1</v>
      </c>
      <c r="D16" s="18"/>
    </row>
    <row r="17" spans="1:4" ht="15.75" thickBot="1" x14ac:dyDescent="0.3">
      <c r="A17" s="123"/>
      <c r="B17" s="125"/>
      <c r="C17" s="127"/>
      <c r="D17" s="18"/>
    </row>
    <row r="18" spans="1:4" x14ac:dyDescent="0.25">
      <c r="A18" s="97" t="s">
        <v>0</v>
      </c>
      <c r="B18" s="98"/>
      <c r="C18" s="98"/>
      <c r="D18" s="99"/>
    </row>
    <row r="19" spans="1:4" ht="15.75" thickBot="1" x14ac:dyDescent="0.3">
      <c r="A19" s="100"/>
      <c r="B19" s="101"/>
      <c r="C19" s="101"/>
      <c r="D19" s="102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335</v>
      </c>
      <c r="C21" s="2">
        <v>335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7</v>
      </c>
      <c r="C23" s="51">
        <v>7</v>
      </c>
      <c r="D23" s="3">
        <f t="shared" si="0"/>
        <v>0</v>
      </c>
    </row>
    <row r="24" spans="1:4" x14ac:dyDescent="0.25">
      <c r="A24" s="4" t="s">
        <v>8</v>
      </c>
      <c r="B24" s="50">
        <v>191</v>
      </c>
      <c r="C24" s="51">
        <v>191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1753</v>
      </c>
      <c r="C26" s="51">
        <v>1753</v>
      </c>
      <c r="D26" s="3">
        <f t="shared" si="0"/>
        <v>0</v>
      </c>
    </row>
    <row r="27" spans="1:4" x14ac:dyDescent="0.25">
      <c r="A27" s="4" t="s">
        <v>11</v>
      </c>
      <c r="B27" s="50">
        <v>145</v>
      </c>
      <c r="C27" s="51">
        <v>145</v>
      </c>
      <c r="D27" s="3">
        <f t="shared" si="0"/>
        <v>0</v>
      </c>
    </row>
    <row r="28" spans="1:4" x14ac:dyDescent="0.25">
      <c r="A28" s="4" t="s">
        <v>12</v>
      </c>
      <c r="B28" s="50">
        <v>4277</v>
      </c>
      <c r="C28" s="51">
        <v>4277</v>
      </c>
      <c r="D28" s="3">
        <f t="shared" si="0"/>
        <v>0</v>
      </c>
    </row>
    <row r="29" spans="1:4" x14ac:dyDescent="0.25">
      <c r="A29" s="4" t="s">
        <v>13</v>
      </c>
      <c r="B29" s="50">
        <v>2618</v>
      </c>
      <c r="C29" s="51">
        <v>2618</v>
      </c>
      <c r="D29" s="3">
        <f t="shared" si="0"/>
        <v>0</v>
      </c>
    </row>
    <row r="30" spans="1:4" x14ac:dyDescent="0.25">
      <c r="A30" s="4" t="s">
        <v>14</v>
      </c>
      <c r="B30" s="50">
        <v>500</v>
      </c>
      <c r="C30" s="51">
        <v>500</v>
      </c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9826</v>
      </c>
      <c r="C34" s="9">
        <f>SUM(C21:C33)</f>
        <v>9826</v>
      </c>
      <c r="D34" s="10">
        <f t="shared" si="0"/>
        <v>0</v>
      </c>
    </row>
    <row r="35" spans="1:4" x14ac:dyDescent="0.25">
      <c r="A35" s="97" t="s">
        <v>16</v>
      </c>
      <c r="B35" s="98"/>
      <c r="C35" s="98"/>
      <c r="D35" s="99"/>
    </row>
    <row r="36" spans="1:4" ht="15.75" thickBot="1" x14ac:dyDescent="0.3">
      <c r="A36" s="100"/>
      <c r="B36" s="101"/>
      <c r="C36" s="101"/>
      <c r="D36" s="102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6199</v>
      </c>
      <c r="C38" s="2">
        <v>6199</v>
      </c>
      <c r="D38" s="49">
        <f t="shared" ref="D38:D51" si="1">+B38-C38</f>
        <v>0</v>
      </c>
    </row>
    <row r="39" spans="1:4" x14ac:dyDescent="0.25">
      <c r="A39" s="4" t="s">
        <v>6</v>
      </c>
      <c r="B39" s="50">
        <v>120</v>
      </c>
      <c r="C39" s="51">
        <v>120</v>
      </c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25545</v>
      </c>
      <c r="C43" s="2">
        <v>25545</v>
      </c>
      <c r="D43" s="3">
        <f t="shared" si="1"/>
        <v>0</v>
      </c>
    </row>
    <row r="44" spans="1:4" x14ac:dyDescent="0.25">
      <c r="A44" s="4" t="s">
        <v>11</v>
      </c>
      <c r="B44" s="50"/>
      <c r="C44" s="51"/>
      <c r="D44" s="3">
        <f t="shared" si="1"/>
        <v>0</v>
      </c>
    </row>
    <row r="45" spans="1:4" x14ac:dyDescent="0.25">
      <c r="A45" s="4" t="s">
        <v>12</v>
      </c>
      <c r="B45" s="50">
        <v>5971</v>
      </c>
      <c r="C45" s="51">
        <v>5971</v>
      </c>
      <c r="D45" s="3">
        <f t="shared" si="1"/>
        <v>0</v>
      </c>
    </row>
    <row r="46" spans="1:4" x14ac:dyDescent="0.25">
      <c r="A46" s="4" t="s">
        <v>13</v>
      </c>
      <c r="B46" s="50">
        <v>3088</v>
      </c>
      <c r="C46" s="51">
        <v>3088</v>
      </c>
      <c r="D46" s="3">
        <f t="shared" si="1"/>
        <v>0</v>
      </c>
    </row>
    <row r="47" spans="1:4" x14ac:dyDescent="0.25">
      <c r="A47" s="4" t="s">
        <v>14</v>
      </c>
      <c r="B47" s="1">
        <v>270</v>
      </c>
      <c r="C47" s="2">
        <v>270</v>
      </c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41193</v>
      </c>
      <c r="C51" s="9">
        <f>SUM(C38:C50)</f>
        <v>41193</v>
      </c>
      <c r="D51" s="10">
        <f t="shared" si="1"/>
        <v>0</v>
      </c>
    </row>
    <row r="52" spans="1:4" x14ac:dyDescent="0.25">
      <c r="A52" s="97" t="s">
        <v>17</v>
      </c>
      <c r="B52" s="98"/>
      <c r="C52" s="98"/>
      <c r="D52" s="99"/>
    </row>
    <row r="53" spans="1:4" ht="15.75" thickBot="1" x14ac:dyDescent="0.3">
      <c r="A53" s="100"/>
      <c r="B53" s="101"/>
      <c r="C53" s="101"/>
      <c r="D53" s="102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145</v>
      </c>
      <c r="C55" s="2">
        <v>145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46</v>
      </c>
      <c r="C58" s="51">
        <v>46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2196</v>
      </c>
      <c r="C60" s="51">
        <v>2196</v>
      </c>
      <c r="D60" s="3">
        <f t="shared" si="2"/>
        <v>0</v>
      </c>
    </row>
    <row r="61" spans="1:4" x14ac:dyDescent="0.25">
      <c r="A61" s="4" t="s">
        <v>11</v>
      </c>
      <c r="B61" s="50">
        <v>6</v>
      </c>
      <c r="C61" s="51">
        <v>6</v>
      </c>
      <c r="D61" s="3">
        <f t="shared" si="2"/>
        <v>0</v>
      </c>
    </row>
    <row r="62" spans="1:4" x14ac:dyDescent="0.25">
      <c r="A62" s="4" t="s">
        <v>12</v>
      </c>
      <c r="B62" s="50">
        <v>537</v>
      </c>
      <c r="C62" s="51">
        <v>537</v>
      </c>
      <c r="D62" s="3">
        <f t="shared" si="2"/>
        <v>0</v>
      </c>
    </row>
    <row r="63" spans="1:4" x14ac:dyDescent="0.25">
      <c r="A63" s="4" t="s">
        <v>13</v>
      </c>
      <c r="B63" s="50">
        <v>4083</v>
      </c>
      <c r="C63" s="51">
        <v>4083</v>
      </c>
      <c r="D63" s="3">
        <f t="shared" si="2"/>
        <v>0</v>
      </c>
    </row>
    <row r="64" spans="1:4" x14ac:dyDescent="0.25">
      <c r="A64" s="4" t="s">
        <v>14</v>
      </c>
      <c r="B64" s="50">
        <v>226</v>
      </c>
      <c r="C64" s="51">
        <v>226</v>
      </c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7239</v>
      </c>
      <c r="C68" s="9">
        <f>SUM(C55:C67)</f>
        <v>7239</v>
      </c>
      <c r="D68" s="10">
        <f t="shared" si="2"/>
        <v>0</v>
      </c>
    </row>
    <row r="69" spans="1:4" x14ac:dyDescent="0.25">
      <c r="A69" s="97" t="s">
        <v>18</v>
      </c>
      <c r="B69" s="98"/>
      <c r="C69" s="98"/>
      <c r="D69" s="99"/>
    </row>
    <row r="70" spans="1:4" ht="15.75" thickBot="1" x14ac:dyDescent="0.3">
      <c r="A70" s="100"/>
      <c r="B70" s="101"/>
      <c r="C70" s="101"/>
      <c r="D70" s="102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209</v>
      </c>
      <c r="C72" s="2">
        <v>209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5</v>
      </c>
      <c r="C74" s="51">
        <v>5</v>
      </c>
      <c r="D74" s="3">
        <f t="shared" si="3"/>
        <v>0</v>
      </c>
    </row>
    <row r="75" spans="1:4" x14ac:dyDescent="0.25">
      <c r="A75" s="4" t="s">
        <v>8</v>
      </c>
      <c r="B75" s="50">
        <v>75</v>
      </c>
      <c r="C75" s="51">
        <v>75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2597</v>
      </c>
      <c r="C77" s="51">
        <v>2597</v>
      </c>
      <c r="D77" s="3">
        <f t="shared" si="3"/>
        <v>0</v>
      </c>
    </row>
    <row r="78" spans="1:4" x14ac:dyDescent="0.25">
      <c r="A78" s="4" t="s">
        <v>11</v>
      </c>
      <c r="B78" s="50">
        <v>3</v>
      </c>
      <c r="C78" s="51">
        <v>3</v>
      </c>
      <c r="D78" s="3">
        <f t="shared" si="3"/>
        <v>0</v>
      </c>
    </row>
    <row r="79" spans="1:4" x14ac:dyDescent="0.25">
      <c r="A79" s="4" t="s">
        <v>12</v>
      </c>
      <c r="B79" s="50">
        <v>879</v>
      </c>
      <c r="C79" s="51">
        <v>879</v>
      </c>
      <c r="D79" s="3">
        <f t="shared" si="3"/>
        <v>0</v>
      </c>
    </row>
    <row r="80" spans="1:4" x14ac:dyDescent="0.25">
      <c r="A80" s="4" t="s">
        <v>13</v>
      </c>
      <c r="B80" s="50">
        <v>4655</v>
      </c>
      <c r="C80" s="51">
        <v>4655</v>
      </c>
      <c r="D80" s="3">
        <f t="shared" si="3"/>
        <v>0</v>
      </c>
    </row>
    <row r="81" spans="1:4" x14ac:dyDescent="0.25">
      <c r="A81" s="4" t="s">
        <v>14</v>
      </c>
      <c r="B81" s="50">
        <v>429</v>
      </c>
      <c r="C81" s="51">
        <v>429</v>
      </c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8852</v>
      </c>
      <c r="C85" s="13">
        <f>SUM(C72:C84)</f>
        <v>8852</v>
      </c>
      <c r="D85" s="14">
        <f t="shared" si="3"/>
        <v>0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5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3" t="s">
        <v>70</v>
      </c>
      <c r="C2" s="104"/>
      <c r="D2" s="18"/>
    </row>
    <row r="3" spans="1:4" ht="15.75" thickBot="1" x14ac:dyDescent="0.3">
      <c r="A3" s="18"/>
      <c r="B3" s="105" t="s">
        <v>67</v>
      </c>
      <c r="C3" s="106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07" t="s">
        <v>71</v>
      </c>
      <c r="B6" s="108"/>
      <c r="C6" s="15"/>
      <c r="D6" s="18"/>
    </row>
    <row r="7" spans="1:4" x14ac:dyDescent="0.25">
      <c r="A7" s="109"/>
      <c r="B7" s="110"/>
      <c r="C7" s="16"/>
      <c r="D7" s="18"/>
    </row>
    <row r="8" spans="1:4" ht="15.75" thickBot="1" x14ac:dyDescent="0.3">
      <c r="A8" s="111"/>
      <c r="B8" s="112"/>
      <c r="C8" s="17"/>
      <c r="D8" s="18"/>
    </row>
    <row r="9" spans="1:4" ht="15" customHeight="1" x14ac:dyDescent="0.25">
      <c r="A9" s="113" t="s">
        <v>19</v>
      </c>
      <c r="B9" s="116" t="s">
        <v>69</v>
      </c>
      <c r="C9" s="119" t="s">
        <v>20</v>
      </c>
      <c r="D9" s="18"/>
    </row>
    <row r="10" spans="1:4" ht="15" customHeight="1" x14ac:dyDescent="0.25">
      <c r="A10" s="114"/>
      <c r="B10" s="117"/>
      <c r="C10" s="120"/>
      <c r="D10" s="18"/>
    </row>
    <row r="11" spans="1:4" ht="15.75" customHeight="1" thickBot="1" x14ac:dyDescent="0.3">
      <c r="A11" s="137"/>
      <c r="B11" s="118"/>
      <c r="C11" s="121"/>
      <c r="D11" s="18"/>
    </row>
    <row r="12" spans="1:4" x14ac:dyDescent="0.25">
      <c r="A12" s="19" t="s">
        <v>21</v>
      </c>
      <c r="B12" s="20">
        <f>+B34</f>
        <v>9535</v>
      </c>
      <c r="C12" s="21">
        <f>+B12/B16</f>
        <v>0.14406369927174931</v>
      </c>
      <c r="D12" s="18"/>
    </row>
    <row r="13" spans="1:4" x14ac:dyDescent="0.25">
      <c r="A13" s="19" t="s">
        <v>22</v>
      </c>
      <c r="B13" s="20">
        <f>+B51</f>
        <v>40769</v>
      </c>
      <c r="C13" s="22">
        <f>+B13/B16</f>
        <v>0.61597618831777112</v>
      </c>
      <c r="D13" s="18"/>
    </row>
    <row r="14" spans="1:4" x14ac:dyDescent="0.25">
      <c r="A14" s="19" t="s">
        <v>23</v>
      </c>
      <c r="B14" s="20">
        <f>+B68</f>
        <v>6954</v>
      </c>
      <c r="C14" s="22">
        <f>+B14/B16</f>
        <v>0.10506753694134711</v>
      </c>
      <c r="D14" s="18"/>
    </row>
    <row r="15" spans="1:4" x14ac:dyDescent="0.25">
      <c r="A15" s="48" t="s">
        <v>18</v>
      </c>
      <c r="B15" s="24">
        <f>+B85</f>
        <v>8928</v>
      </c>
      <c r="C15" s="22">
        <f>+B15/B16</f>
        <v>0.13489257546913244</v>
      </c>
      <c r="D15" s="18"/>
    </row>
    <row r="16" spans="1:4" x14ac:dyDescent="0.25">
      <c r="A16" s="122" t="s">
        <v>24</v>
      </c>
      <c r="B16" s="124">
        <f>SUM(B12:B15)</f>
        <v>66186</v>
      </c>
      <c r="C16" s="126">
        <f>SUM(C12:C15)</f>
        <v>1</v>
      </c>
      <c r="D16" s="18"/>
    </row>
    <row r="17" spans="1:4" ht="15.75" thickBot="1" x14ac:dyDescent="0.3">
      <c r="A17" s="123"/>
      <c r="B17" s="125"/>
      <c r="C17" s="127"/>
      <c r="D17" s="18"/>
    </row>
    <row r="18" spans="1:4" x14ac:dyDescent="0.25">
      <c r="A18" s="97" t="s">
        <v>0</v>
      </c>
      <c r="B18" s="98"/>
      <c r="C18" s="98"/>
      <c r="D18" s="99"/>
    </row>
    <row r="19" spans="1:4" ht="15.75" thickBot="1" x14ac:dyDescent="0.3">
      <c r="A19" s="100"/>
      <c r="B19" s="101"/>
      <c r="C19" s="101"/>
      <c r="D19" s="102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331</v>
      </c>
      <c r="C21" s="2">
        <v>293</v>
      </c>
      <c r="D21" s="3">
        <f t="shared" ref="D21:D34" si="0">+B21-C21</f>
        <v>38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6</v>
      </c>
      <c r="C23" s="51">
        <v>5</v>
      </c>
      <c r="D23" s="3">
        <f t="shared" si="0"/>
        <v>1</v>
      </c>
    </row>
    <row r="24" spans="1:4" x14ac:dyDescent="0.25">
      <c r="A24" s="4" t="s">
        <v>8</v>
      </c>
      <c r="B24" s="50">
        <v>209</v>
      </c>
      <c r="C24" s="51">
        <v>192</v>
      </c>
      <c r="D24" s="3">
        <f t="shared" si="0"/>
        <v>17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1966</v>
      </c>
      <c r="C26" s="51">
        <v>1850</v>
      </c>
      <c r="D26" s="3">
        <f t="shared" si="0"/>
        <v>116</v>
      </c>
    </row>
    <row r="27" spans="1:4" x14ac:dyDescent="0.25">
      <c r="A27" s="4" t="s">
        <v>11</v>
      </c>
      <c r="B27" s="50">
        <v>107</v>
      </c>
      <c r="C27" s="51">
        <v>107</v>
      </c>
      <c r="D27" s="3">
        <f t="shared" si="0"/>
        <v>0</v>
      </c>
    </row>
    <row r="28" spans="1:4" x14ac:dyDescent="0.25">
      <c r="A28" s="4" t="s">
        <v>12</v>
      </c>
      <c r="B28" s="50">
        <v>3944</v>
      </c>
      <c r="C28" s="51">
        <v>3940</v>
      </c>
      <c r="D28" s="3">
        <f t="shared" si="0"/>
        <v>4</v>
      </c>
    </row>
    <row r="29" spans="1:4" x14ac:dyDescent="0.25">
      <c r="A29" s="4" t="s">
        <v>13</v>
      </c>
      <c r="B29" s="50">
        <v>2436</v>
      </c>
      <c r="C29" s="51">
        <v>2411</v>
      </c>
      <c r="D29" s="3">
        <f t="shared" si="0"/>
        <v>25</v>
      </c>
    </row>
    <row r="30" spans="1:4" x14ac:dyDescent="0.25">
      <c r="A30" s="4" t="s">
        <v>14</v>
      </c>
      <c r="B30" s="50">
        <v>536</v>
      </c>
      <c r="C30" s="51">
        <v>487</v>
      </c>
      <c r="D30" s="3">
        <f t="shared" si="0"/>
        <v>49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9535</v>
      </c>
      <c r="C34" s="9">
        <f>SUM(C21:C33)</f>
        <v>9285</v>
      </c>
      <c r="D34" s="10">
        <f t="shared" si="0"/>
        <v>250</v>
      </c>
    </row>
    <row r="35" spans="1:4" x14ac:dyDescent="0.25">
      <c r="A35" s="97" t="s">
        <v>16</v>
      </c>
      <c r="B35" s="98"/>
      <c r="C35" s="98"/>
      <c r="D35" s="99"/>
    </row>
    <row r="36" spans="1:4" ht="15.75" thickBot="1" x14ac:dyDescent="0.3">
      <c r="A36" s="100"/>
      <c r="B36" s="101"/>
      <c r="C36" s="101"/>
      <c r="D36" s="102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6532</v>
      </c>
      <c r="C38" s="2">
        <v>6531</v>
      </c>
      <c r="D38" s="49">
        <f t="shared" ref="D38:D51" si="1">+B38-C38</f>
        <v>1</v>
      </c>
    </row>
    <row r="39" spans="1:4" x14ac:dyDescent="0.25">
      <c r="A39" s="4" t="s">
        <v>6</v>
      </c>
      <c r="B39" s="50">
        <v>159</v>
      </c>
      <c r="C39" s="51">
        <v>158</v>
      </c>
      <c r="D39" s="3">
        <f t="shared" si="1"/>
        <v>1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22669</v>
      </c>
      <c r="C43" s="2">
        <v>22665</v>
      </c>
      <c r="D43" s="3">
        <f t="shared" si="1"/>
        <v>4</v>
      </c>
    </row>
    <row r="44" spans="1:4" x14ac:dyDescent="0.25">
      <c r="A44" s="4" t="s">
        <v>11</v>
      </c>
      <c r="B44" s="50">
        <v>17</v>
      </c>
      <c r="C44" s="51">
        <v>17</v>
      </c>
      <c r="D44" s="3">
        <f t="shared" si="1"/>
        <v>0</v>
      </c>
    </row>
    <row r="45" spans="1:4" x14ac:dyDescent="0.25">
      <c r="A45" s="4" t="s">
        <v>12</v>
      </c>
      <c r="B45" s="50">
        <v>8839</v>
      </c>
      <c r="C45" s="51">
        <v>8838</v>
      </c>
      <c r="D45" s="3">
        <f t="shared" si="1"/>
        <v>1</v>
      </c>
    </row>
    <row r="46" spans="1:4" x14ac:dyDescent="0.25">
      <c r="A46" s="4" t="s">
        <v>13</v>
      </c>
      <c r="B46" s="50">
        <v>2265</v>
      </c>
      <c r="C46" s="51">
        <v>2262</v>
      </c>
      <c r="D46" s="3">
        <f t="shared" si="1"/>
        <v>3</v>
      </c>
    </row>
    <row r="47" spans="1:4" x14ac:dyDescent="0.25">
      <c r="A47" s="4" t="s">
        <v>14</v>
      </c>
      <c r="B47" s="1">
        <v>288</v>
      </c>
      <c r="C47" s="2">
        <v>282</v>
      </c>
      <c r="D47" s="3">
        <f t="shared" si="1"/>
        <v>6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40769</v>
      </c>
      <c r="C51" s="9">
        <f>SUM(C38:C50)</f>
        <v>40753</v>
      </c>
      <c r="D51" s="10">
        <f t="shared" si="1"/>
        <v>16</v>
      </c>
    </row>
    <row r="52" spans="1:4" x14ac:dyDescent="0.25">
      <c r="A52" s="97" t="s">
        <v>17</v>
      </c>
      <c r="B52" s="98"/>
      <c r="C52" s="98"/>
      <c r="D52" s="99"/>
    </row>
    <row r="53" spans="1:4" ht="15.75" thickBot="1" x14ac:dyDescent="0.3">
      <c r="A53" s="100"/>
      <c r="B53" s="101"/>
      <c r="C53" s="101"/>
      <c r="D53" s="102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185</v>
      </c>
      <c r="C55" s="2">
        <v>162</v>
      </c>
      <c r="D55" s="3">
        <f t="shared" ref="D55:D68" si="2">+B55-C55</f>
        <v>23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68</v>
      </c>
      <c r="C58" s="51">
        <v>65</v>
      </c>
      <c r="D58" s="3">
        <f t="shared" si="2"/>
        <v>3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2184</v>
      </c>
      <c r="C60" s="51">
        <v>2072</v>
      </c>
      <c r="D60" s="3">
        <f t="shared" si="2"/>
        <v>112</v>
      </c>
    </row>
    <row r="61" spans="1:4" x14ac:dyDescent="0.25">
      <c r="A61" s="4" t="s">
        <v>11</v>
      </c>
      <c r="B61" s="50">
        <v>6</v>
      </c>
      <c r="C61" s="51">
        <v>6</v>
      </c>
      <c r="D61" s="3">
        <f t="shared" si="2"/>
        <v>0</v>
      </c>
    </row>
    <row r="62" spans="1:4" x14ac:dyDescent="0.25">
      <c r="A62" s="4" t="s">
        <v>12</v>
      </c>
      <c r="B62" s="50">
        <v>387</v>
      </c>
      <c r="C62" s="51">
        <v>387</v>
      </c>
      <c r="D62" s="3">
        <f t="shared" si="2"/>
        <v>0</v>
      </c>
    </row>
    <row r="63" spans="1:4" x14ac:dyDescent="0.25">
      <c r="A63" s="4" t="s">
        <v>13</v>
      </c>
      <c r="B63" s="50">
        <v>3857</v>
      </c>
      <c r="C63" s="51">
        <v>3824</v>
      </c>
      <c r="D63" s="3">
        <f t="shared" si="2"/>
        <v>33</v>
      </c>
    </row>
    <row r="64" spans="1:4" x14ac:dyDescent="0.25">
      <c r="A64" s="4" t="s">
        <v>14</v>
      </c>
      <c r="B64" s="50">
        <v>267</v>
      </c>
      <c r="C64" s="51">
        <v>220</v>
      </c>
      <c r="D64" s="3">
        <f t="shared" si="2"/>
        <v>47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6954</v>
      </c>
      <c r="C68" s="9">
        <f>SUM(C55:C67)</f>
        <v>6736</v>
      </c>
      <c r="D68" s="10">
        <f t="shared" si="2"/>
        <v>218</v>
      </c>
    </row>
    <row r="69" spans="1:4" x14ac:dyDescent="0.25">
      <c r="A69" s="97" t="s">
        <v>18</v>
      </c>
      <c r="B69" s="98"/>
      <c r="C69" s="98"/>
      <c r="D69" s="99"/>
    </row>
    <row r="70" spans="1:4" ht="15.75" thickBot="1" x14ac:dyDescent="0.3">
      <c r="A70" s="100"/>
      <c r="B70" s="101"/>
      <c r="C70" s="101"/>
      <c r="D70" s="102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231</v>
      </c>
      <c r="C72" s="2">
        <v>215</v>
      </c>
      <c r="D72" s="3">
        <f t="shared" ref="D72:D85" si="3">+B72-C72</f>
        <v>16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3</v>
      </c>
      <c r="C74" s="51">
        <v>2</v>
      </c>
      <c r="D74" s="3">
        <f t="shared" si="3"/>
        <v>1</v>
      </c>
    </row>
    <row r="75" spans="1:4" x14ac:dyDescent="0.25">
      <c r="A75" s="4" t="s">
        <v>8</v>
      </c>
      <c r="B75" s="50">
        <v>107</v>
      </c>
      <c r="C75" s="51">
        <v>96</v>
      </c>
      <c r="D75" s="3">
        <f t="shared" si="3"/>
        <v>11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2655</v>
      </c>
      <c r="C77" s="51">
        <v>2527</v>
      </c>
      <c r="D77" s="3">
        <f t="shared" si="3"/>
        <v>128</v>
      </c>
    </row>
    <row r="78" spans="1:4" x14ac:dyDescent="0.25">
      <c r="A78" s="4" t="s">
        <v>11</v>
      </c>
      <c r="B78" s="50">
        <v>5</v>
      </c>
      <c r="C78" s="51">
        <v>5</v>
      </c>
      <c r="D78" s="3">
        <f t="shared" si="3"/>
        <v>0</v>
      </c>
    </row>
    <row r="79" spans="1:4" x14ac:dyDescent="0.25">
      <c r="A79" s="4" t="s">
        <v>12</v>
      </c>
      <c r="B79" s="50">
        <v>714</v>
      </c>
      <c r="C79" s="51">
        <v>714</v>
      </c>
      <c r="D79" s="3">
        <f t="shared" si="3"/>
        <v>0</v>
      </c>
    </row>
    <row r="80" spans="1:4" x14ac:dyDescent="0.25">
      <c r="A80" s="4" t="s">
        <v>13</v>
      </c>
      <c r="B80" s="50">
        <v>4746</v>
      </c>
      <c r="C80" s="51">
        <v>4721</v>
      </c>
      <c r="D80" s="3">
        <f t="shared" si="3"/>
        <v>25</v>
      </c>
    </row>
    <row r="81" spans="1:4" x14ac:dyDescent="0.25">
      <c r="A81" s="4" t="s">
        <v>14</v>
      </c>
      <c r="B81" s="50">
        <v>467</v>
      </c>
      <c r="C81" s="51">
        <v>425</v>
      </c>
      <c r="D81" s="3">
        <f t="shared" si="3"/>
        <v>42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8928</v>
      </c>
      <c r="C85" s="13">
        <f>SUM(C72:C84)</f>
        <v>8705</v>
      </c>
      <c r="D85" s="14">
        <f t="shared" si="3"/>
        <v>223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1"/>
  <sheetViews>
    <sheetView showGridLines="0" topLeftCell="O1" workbookViewId="0">
      <selection activeCell="V4" sqref="V4:AA4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03" t="s">
        <v>70</v>
      </c>
      <c r="C1" s="135"/>
      <c r="D1" s="104"/>
    </row>
    <row r="2" spans="1:27" ht="17.25" thickBot="1" x14ac:dyDescent="0.3">
      <c r="B2" s="105" t="s">
        <v>65</v>
      </c>
      <c r="C2" s="136"/>
      <c r="D2" s="106"/>
    </row>
    <row r="3" spans="1:27" ht="15.75" thickBot="1" x14ac:dyDescent="0.3"/>
    <row r="4" spans="1:27" x14ac:dyDescent="0.25">
      <c r="A4" s="25"/>
      <c r="B4" s="132" t="s">
        <v>76</v>
      </c>
      <c r="C4" s="133"/>
      <c r="D4" s="134"/>
      <c r="E4" s="25"/>
      <c r="F4" s="25"/>
      <c r="G4" s="25"/>
      <c r="H4" s="25"/>
      <c r="I4" s="132" t="s">
        <v>73</v>
      </c>
      <c r="J4" s="133"/>
      <c r="K4" s="134"/>
      <c r="L4" s="25"/>
      <c r="M4" s="25"/>
      <c r="N4" s="26"/>
      <c r="O4" s="25"/>
      <c r="P4" s="132" t="s">
        <v>74</v>
      </c>
      <c r="Q4" s="133"/>
      <c r="R4" s="134"/>
      <c r="S4" s="25"/>
      <c r="T4" s="25"/>
      <c r="U4" s="26"/>
      <c r="V4" s="25"/>
      <c r="W4" s="132" t="s">
        <v>77</v>
      </c>
      <c r="X4" s="133"/>
      <c r="Y4" s="134"/>
      <c r="Z4" s="25"/>
      <c r="AA4" s="25"/>
    </row>
    <row r="5" spans="1:27" x14ac:dyDescent="0.25">
      <c r="A5" s="130" t="s">
        <v>25</v>
      </c>
      <c r="B5" s="131" t="s">
        <v>26</v>
      </c>
      <c r="C5" s="131" t="s">
        <v>27</v>
      </c>
      <c r="D5" s="128" t="s">
        <v>28</v>
      </c>
      <c r="E5" s="131" t="s">
        <v>29</v>
      </c>
      <c r="F5" s="128" t="s">
        <v>30</v>
      </c>
      <c r="G5" s="27"/>
      <c r="H5" s="130" t="s">
        <v>25</v>
      </c>
      <c r="I5" s="131" t="s">
        <v>26</v>
      </c>
      <c r="J5" s="131" t="s">
        <v>27</v>
      </c>
      <c r="K5" s="128" t="s">
        <v>28</v>
      </c>
      <c r="L5" s="131" t="s">
        <v>29</v>
      </c>
      <c r="M5" s="128" t="s">
        <v>30</v>
      </c>
      <c r="N5" s="26"/>
      <c r="O5" s="130" t="s">
        <v>25</v>
      </c>
      <c r="P5" s="131" t="s">
        <v>26</v>
      </c>
      <c r="Q5" s="131" t="s">
        <v>27</v>
      </c>
      <c r="R5" s="128" t="s">
        <v>28</v>
      </c>
      <c r="S5" s="131" t="s">
        <v>29</v>
      </c>
      <c r="T5" s="128" t="s">
        <v>30</v>
      </c>
      <c r="U5" s="26"/>
      <c r="V5" s="130" t="s">
        <v>25</v>
      </c>
      <c r="W5" s="131" t="s">
        <v>26</v>
      </c>
      <c r="X5" s="131" t="s">
        <v>27</v>
      </c>
      <c r="Y5" s="128" t="s">
        <v>28</v>
      </c>
      <c r="Z5" s="131" t="s">
        <v>29</v>
      </c>
      <c r="AA5" s="128" t="s">
        <v>30</v>
      </c>
    </row>
    <row r="6" spans="1:27" x14ac:dyDescent="0.25">
      <c r="A6" s="130"/>
      <c r="B6" s="131"/>
      <c r="C6" s="131"/>
      <c r="D6" s="128"/>
      <c r="E6" s="131"/>
      <c r="F6" s="128"/>
      <c r="G6" s="28"/>
      <c r="H6" s="130"/>
      <c r="I6" s="131"/>
      <c r="J6" s="131"/>
      <c r="K6" s="128"/>
      <c r="L6" s="131"/>
      <c r="M6" s="128"/>
      <c r="N6" s="26"/>
      <c r="O6" s="130"/>
      <c r="P6" s="131"/>
      <c r="Q6" s="131"/>
      <c r="R6" s="128"/>
      <c r="S6" s="131"/>
      <c r="T6" s="128"/>
      <c r="U6" s="26"/>
      <c r="V6" s="130"/>
      <c r="W6" s="131"/>
      <c r="X6" s="131"/>
      <c r="Y6" s="128"/>
      <c r="Z6" s="131"/>
      <c r="AA6" s="128"/>
    </row>
    <row r="7" spans="1:27" ht="16.5" x14ac:dyDescent="0.25">
      <c r="A7" s="66" t="s">
        <v>31</v>
      </c>
      <c r="B7" s="29">
        <v>123</v>
      </c>
      <c r="C7" s="30">
        <v>123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 t="e">
        <f>+J7/I7</f>
        <v>#DIV/0!</v>
      </c>
      <c r="L7" s="30">
        <f>+I7-J7</f>
        <v>0</v>
      </c>
      <c r="M7" s="69" t="e">
        <f>+L7/I7</f>
        <v>#DIV/0!</v>
      </c>
      <c r="N7" s="26"/>
      <c r="O7" s="66" t="s">
        <v>31</v>
      </c>
      <c r="P7" s="29">
        <v>121</v>
      </c>
      <c r="Q7" s="29">
        <v>121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62</v>
      </c>
      <c r="X7" s="29">
        <v>62</v>
      </c>
      <c r="Y7" s="67">
        <f>+X7/W7</f>
        <v>1</v>
      </c>
      <c r="Z7" s="30">
        <f>+W7-X7</f>
        <v>0</v>
      </c>
      <c r="AA7" s="69">
        <f>+Z7/W7</f>
        <v>0</v>
      </c>
    </row>
    <row r="8" spans="1:27" ht="16.5" x14ac:dyDescent="0.25">
      <c r="A8" s="66" t="s">
        <v>32</v>
      </c>
      <c r="B8" s="29">
        <v>37</v>
      </c>
      <c r="C8" s="30">
        <v>37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9" t="e">
        <f t="shared" ref="K8:K21" si="3">+J8/I8</f>
        <v>#DIV/0!</v>
      </c>
      <c r="L8" s="30">
        <f t="shared" ref="L8:L21" si="4">+I8-J8</f>
        <v>0</v>
      </c>
      <c r="M8" s="69" t="e">
        <f t="shared" ref="M8:M21" si="5">+L8/I8</f>
        <v>#DIV/0!</v>
      </c>
      <c r="N8" s="26"/>
      <c r="O8" s="66" t="s">
        <v>32</v>
      </c>
      <c r="P8" s="29">
        <v>65</v>
      </c>
      <c r="Q8" s="29">
        <v>65</v>
      </c>
      <c r="R8" s="67">
        <f t="shared" ref="R8:R21" si="6">+Q8/P8</f>
        <v>1</v>
      </c>
      <c r="S8" s="30">
        <f t="shared" ref="S8:S21" si="7">+P8-Q8</f>
        <v>0</v>
      </c>
      <c r="T8" s="69">
        <f t="shared" ref="T8:T21" si="8">+S8/P8</f>
        <v>0</v>
      </c>
      <c r="U8" s="26"/>
      <c r="V8" s="66" t="s">
        <v>32</v>
      </c>
      <c r="W8" s="29">
        <v>18</v>
      </c>
      <c r="X8" s="29">
        <v>18</v>
      </c>
      <c r="Y8" s="67">
        <f t="shared" ref="Y8:Y21" si="9">+X8/W8</f>
        <v>1</v>
      </c>
      <c r="Z8" s="30">
        <f t="shared" ref="Z8:Z21" si="10">+W8-X8</f>
        <v>0</v>
      </c>
      <c r="AA8" s="69">
        <f t="shared" ref="AA8:AA21" si="11">+Z8/W8</f>
        <v>0</v>
      </c>
    </row>
    <row r="9" spans="1:27" ht="16.5" x14ac:dyDescent="0.25">
      <c r="A9" s="66" t="s">
        <v>78</v>
      </c>
      <c r="B9" s="29">
        <v>58</v>
      </c>
      <c r="C9" s="30">
        <v>58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78</v>
      </c>
      <c r="I9" s="29"/>
      <c r="J9" s="29"/>
      <c r="K9" s="69" t="e">
        <f t="shared" si="3"/>
        <v>#DIV/0!</v>
      </c>
      <c r="L9" s="30">
        <f t="shared" si="4"/>
        <v>0</v>
      </c>
      <c r="M9" s="69" t="e">
        <f t="shared" si="5"/>
        <v>#DIV/0!</v>
      </c>
      <c r="N9" s="26"/>
      <c r="O9" s="66" t="s">
        <v>78</v>
      </c>
      <c r="P9" s="29">
        <v>53</v>
      </c>
      <c r="Q9" s="29">
        <v>53</v>
      </c>
      <c r="R9" s="67">
        <f t="shared" si="6"/>
        <v>1</v>
      </c>
      <c r="S9" s="30">
        <f t="shared" si="7"/>
        <v>0</v>
      </c>
      <c r="T9" s="69">
        <f t="shared" si="8"/>
        <v>0</v>
      </c>
      <c r="U9" s="26"/>
      <c r="V9" s="66" t="s">
        <v>78</v>
      </c>
      <c r="W9" s="29">
        <v>83</v>
      </c>
      <c r="X9" s="29">
        <v>83</v>
      </c>
      <c r="Y9" s="67">
        <f t="shared" si="9"/>
        <v>1</v>
      </c>
      <c r="Z9" s="30">
        <f t="shared" si="10"/>
        <v>0</v>
      </c>
      <c r="AA9" s="69">
        <f t="shared" si="11"/>
        <v>0</v>
      </c>
    </row>
    <row r="10" spans="1:27" ht="16.5" x14ac:dyDescent="0.25">
      <c r="A10" s="66" t="s">
        <v>79</v>
      </c>
      <c r="B10" s="29">
        <v>42</v>
      </c>
      <c r="C10" s="30">
        <v>42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79</v>
      </c>
      <c r="I10" s="29"/>
      <c r="J10" s="29"/>
      <c r="K10" s="69" t="e">
        <f t="shared" si="3"/>
        <v>#DIV/0!</v>
      </c>
      <c r="L10" s="30">
        <f t="shared" si="4"/>
        <v>0</v>
      </c>
      <c r="M10" s="69" t="e">
        <f t="shared" si="5"/>
        <v>#DIV/0!</v>
      </c>
      <c r="N10" s="26"/>
      <c r="O10" s="66" t="s">
        <v>79</v>
      </c>
      <c r="P10" s="29">
        <v>37</v>
      </c>
      <c r="Q10" s="29">
        <v>37</v>
      </c>
      <c r="R10" s="67">
        <f t="shared" si="6"/>
        <v>1</v>
      </c>
      <c r="S10" s="30">
        <f t="shared" si="7"/>
        <v>0</v>
      </c>
      <c r="T10" s="69">
        <f t="shared" si="8"/>
        <v>0</v>
      </c>
      <c r="U10" s="26"/>
      <c r="V10" s="66" t="s">
        <v>79</v>
      </c>
      <c r="W10" s="29">
        <v>71</v>
      </c>
      <c r="X10" s="29">
        <v>71</v>
      </c>
      <c r="Y10" s="67">
        <f t="shared" si="9"/>
        <v>1</v>
      </c>
      <c r="Z10" s="30">
        <f t="shared" si="10"/>
        <v>0</v>
      </c>
      <c r="AA10" s="69">
        <f t="shared" si="11"/>
        <v>0</v>
      </c>
    </row>
    <row r="11" spans="1:27" ht="16.5" x14ac:dyDescent="0.25">
      <c r="A11" s="66" t="s">
        <v>80</v>
      </c>
      <c r="B11" s="29">
        <v>16</v>
      </c>
      <c r="C11" s="30">
        <v>16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80</v>
      </c>
      <c r="I11" s="29"/>
      <c r="J11" s="29"/>
      <c r="K11" s="69" t="e">
        <f t="shared" si="3"/>
        <v>#DIV/0!</v>
      </c>
      <c r="L11" s="30">
        <f t="shared" si="4"/>
        <v>0</v>
      </c>
      <c r="M11" s="69" t="e">
        <f t="shared" si="5"/>
        <v>#DIV/0!</v>
      </c>
      <c r="N11" s="26"/>
      <c r="O11" s="66" t="s">
        <v>80</v>
      </c>
      <c r="P11" s="29">
        <v>17</v>
      </c>
      <c r="Q11" s="29">
        <v>17</v>
      </c>
      <c r="R11" s="67">
        <f t="shared" si="6"/>
        <v>1</v>
      </c>
      <c r="S11" s="30">
        <f t="shared" si="7"/>
        <v>0</v>
      </c>
      <c r="T11" s="69">
        <f t="shared" si="8"/>
        <v>0</v>
      </c>
      <c r="U11" s="26"/>
      <c r="V11" s="66" t="s">
        <v>80</v>
      </c>
      <c r="W11" s="29">
        <v>21</v>
      </c>
      <c r="X11" s="29">
        <v>21</v>
      </c>
      <c r="Y11" s="67">
        <f t="shared" si="9"/>
        <v>1</v>
      </c>
      <c r="Z11" s="30">
        <f t="shared" si="10"/>
        <v>0</v>
      </c>
      <c r="AA11" s="69">
        <f t="shared" si="11"/>
        <v>0</v>
      </c>
    </row>
    <row r="12" spans="1:27" ht="16.5" x14ac:dyDescent="0.25">
      <c r="A12" s="66" t="s">
        <v>36</v>
      </c>
      <c r="B12" s="29">
        <v>38</v>
      </c>
      <c r="C12" s="30">
        <v>38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9" t="e">
        <f t="shared" si="3"/>
        <v>#DIV/0!</v>
      </c>
      <c r="L12" s="30">
        <f t="shared" si="4"/>
        <v>0</v>
      </c>
      <c r="M12" s="69" t="e">
        <f t="shared" si="5"/>
        <v>#DIV/0!</v>
      </c>
      <c r="N12" s="26"/>
      <c r="O12" s="66" t="s">
        <v>36</v>
      </c>
      <c r="P12" s="29">
        <v>30</v>
      </c>
      <c r="Q12" s="29">
        <v>30</v>
      </c>
      <c r="R12" s="67">
        <f t="shared" si="6"/>
        <v>1</v>
      </c>
      <c r="S12" s="30">
        <f t="shared" si="7"/>
        <v>0</v>
      </c>
      <c r="T12" s="69">
        <f t="shared" si="8"/>
        <v>0</v>
      </c>
      <c r="U12" s="26"/>
      <c r="V12" s="66" t="s">
        <v>36</v>
      </c>
      <c r="W12" s="29">
        <v>27</v>
      </c>
      <c r="X12" s="29">
        <v>27</v>
      </c>
      <c r="Y12" s="67">
        <f t="shared" si="9"/>
        <v>1</v>
      </c>
      <c r="Z12" s="30">
        <f t="shared" si="10"/>
        <v>0</v>
      </c>
      <c r="AA12" s="69">
        <f t="shared" si="11"/>
        <v>0</v>
      </c>
    </row>
    <row r="13" spans="1:27" ht="16.5" x14ac:dyDescent="0.25">
      <c r="A13" s="66" t="s">
        <v>81</v>
      </c>
      <c r="B13" s="29">
        <v>12</v>
      </c>
      <c r="C13" s="30">
        <v>12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81</v>
      </c>
      <c r="I13" s="29"/>
      <c r="J13" s="29"/>
      <c r="K13" s="69" t="e">
        <f t="shared" si="3"/>
        <v>#DIV/0!</v>
      </c>
      <c r="L13" s="30">
        <f t="shared" si="4"/>
        <v>0</v>
      </c>
      <c r="M13" s="69" t="e">
        <f t="shared" si="5"/>
        <v>#DIV/0!</v>
      </c>
      <c r="N13" s="26"/>
      <c r="O13" s="66" t="s">
        <v>81</v>
      </c>
      <c r="P13" s="29">
        <v>16</v>
      </c>
      <c r="Q13" s="29">
        <v>16</v>
      </c>
      <c r="R13" s="67">
        <f t="shared" si="6"/>
        <v>1</v>
      </c>
      <c r="S13" s="30">
        <f t="shared" si="7"/>
        <v>0</v>
      </c>
      <c r="T13" s="69">
        <f t="shared" si="8"/>
        <v>0</v>
      </c>
      <c r="U13" s="26"/>
      <c r="V13" s="66" t="s">
        <v>81</v>
      </c>
      <c r="W13" s="29">
        <v>14</v>
      </c>
      <c r="X13" s="29">
        <v>14</v>
      </c>
      <c r="Y13" s="67">
        <f t="shared" si="9"/>
        <v>1</v>
      </c>
      <c r="Z13" s="30">
        <f t="shared" si="10"/>
        <v>0</v>
      </c>
      <c r="AA13" s="69">
        <f t="shared" si="11"/>
        <v>0</v>
      </c>
    </row>
    <row r="14" spans="1:27" ht="16.5" x14ac:dyDescent="0.25">
      <c r="A14" s="66" t="s">
        <v>38</v>
      </c>
      <c r="B14" s="29">
        <v>80</v>
      </c>
      <c r="C14" s="30">
        <v>80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69" t="e">
        <f t="shared" si="3"/>
        <v>#DIV/0!</v>
      </c>
      <c r="L14" s="30">
        <f t="shared" si="4"/>
        <v>0</v>
      </c>
      <c r="M14" s="69" t="e">
        <f t="shared" si="5"/>
        <v>#DIV/0!</v>
      </c>
      <c r="N14" s="26"/>
      <c r="O14" s="66" t="s">
        <v>38</v>
      </c>
      <c r="P14" s="29">
        <v>84</v>
      </c>
      <c r="Q14" s="29">
        <v>84</v>
      </c>
      <c r="R14" s="67">
        <f t="shared" si="6"/>
        <v>1</v>
      </c>
      <c r="S14" s="30">
        <f t="shared" si="7"/>
        <v>0</v>
      </c>
      <c r="T14" s="69">
        <f t="shared" si="8"/>
        <v>0</v>
      </c>
      <c r="U14" s="26"/>
      <c r="V14" s="66" t="s">
        <v>38</v>
      </c>
      <c r="W14" s="29">
        <v>19</v>
      </c>
      <c r="X14" s="29">
        <v>19</v>
      </c>
      <c r="Y14" s="67">
        <f t="shared" si="9"/>
        <v>1</v>
      </c>
      <c r="Z14" s="30">
        <f t="shared" si="10"/>
        <v>0</v>
      </c>
      <c r="AA14" s="69">
        <f t="shared" si="11"/>
        <v>0</v>
      </c>
    </row>
    <row r="15" spans="1:27" ht="16.5" x14ac:dyDescent="0.25">
      <c r="A15" s="66" t="s">
        <v>39</v>
      </c>
      <c r="B15" s="29">
        <v>100</v>
      </c>
      <c r="C15" s="30">
        <v>100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9" t="e">
        <f t="shared" si="3"/>
        <v>#DIV/0!</v>
      </c>
      <c r="L15" s="30">
        <f t="shared" si="4"/>
        <v>0</v>
      </c>
      <c r="M15" s="69" t="e">
        <f t="shared" si="5"/>
        <v>#DIV/0!</v>
      </c>
      <c r="N15" s="26"/>
      <c r="O15" s="66" t="s">
        <v>39</v>
      </c>
      <c r="P15" s="29">
        <v>98</v>
      </c>
      <c r="Q15" s="29">
        <v>98</v>
      </c>
      <c r="R15" s="67">
        <f t="shared" si="6"/>
        <v>1</v>
      </c>
      <c r="S15" s="30">
        <f t="shared" si="7"/>
        <v>0</v>
      </c>
      <c r="T15" s="69">
        <f t="shared" si="8"/>
        <v>0</v>
      </c>
      <c r="U15" s="26"/>
      <c r="V15" s="66" t="s">
        <v>39</v>
      </c>
      <c r="W15" s="29">
        <v>39</v>
      </c>
      <c r="X15" s="29">
        <v>39</v>
      </c>
      <c r="Y15" s="67">
        <f t="shared" si="9"/>
        <v>1</v>
      </c>
      <c r="Z15" s="30">
        <f t="shared" si="10"/>
        <v>0</v>
      </c>
      <c r="AA15" s="69">
        <f t="shared" si="11"/>
        <v>0</v>
      </c>
    </row>
    <row r="16" spans="1:27" ht="16.5" x14ac:dyDescent="0.25">
      <c r="A16" s="66" t="s">
        <v>40</v>
      </c>
      <c r="B16" s="29">
        <v>222</v>
      </c>
      <c r="C16" s="30">
        <v>222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9" t="e">
        <f t="shared" si="3"/>
        <v>#DIV/0!</v>
      </c>
      <c r="L16" s="30">
        <f t="shared" si="4"/>
        <v>0</v>
      </c>
      <c r="M16" s="69" t="e">
        <f t="shared" si="5"/>
        <v>#DIV/0!</v>
      </c>
      <c r="N16" s="26"/>
      <c r="O16" s="66" t="s">
        <v>40</v>
      </c>
      <c r="P16" s="29">
        <v>228</v>
      </c>
      <c r="Q16" s="29">
        <v>228</v>
      </c>
      <c r="R16" s="67">
        <f t="shared" si="6"/>
        <v>1</v>
      </c>
      <c r="S16" s="30">
        <f t="shared" si="7"/>
        <v>0</v>
      </c>
      <c r="T16" s="69">
        <f t="shared" si="8"/>
        <v>0</v>
      </c>
      <c r="U16" s="26"/>
      <c r="V16" s="66" t="s">
        <v>40</v>
      </c>
      <c r="W16" s="29">
        <v>119</v>
      </c>
      <c r="X16" s="29">
        <v>119</v>
      </c>
      <c r="Y16" s="67">
        <f t="shared" si="9"/>
        <v>1</v>
      </c>
      <c r="Z16" s="30">
        <f t="shared" si="10"/>
        <v>0</v>
      </c>
      <c r="AA16" s="69">
        <f t="shared" si="11"/>
        <v>0</v>
      </c>
    </row>
    <row r="17" spans="1:27" ht="16.5" x14ac:dyDescent="0.25">
      <c r="A17" s="66" t="s">
        <v>41</v>
      </c>
      <c r="B17" s="29">
        <v>758</v>
      </c>
      <c r="C17" s="30">
        <v>758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/>
      <c r="J17" s="29"/>
      <c r="K17" s="69" t="e">
        <f t="shared" si="3"/>
        <v>#DIV/0!</v>
      </c>
      <c r="L17" s="30">
        <f t="shared" si="4"/>
        <v>0</v>
      </c>
      <c r="M17" s="69" t="e">
        <f t="shared" si="5"/>
        <v>#DIV/0!</v>
      </c>
      <c r="N17" s="26"/>
      <c r="O17" s="66" t="s">
        <v>41</v>
      </c>
      <c r="P17" s="29">
        <v>624</v>
      </c>
      <c r="Q17" s="29">
        <v>624</v>
      </c>
      <c r="R17" s="67">
        <f t="shared" si="6"/>
        <v>1</v>
      </c>
      <c r="S17" s="30">
        <f t="shared" si="7"/>
        <v>0</v>
      </c>
      <c r="T17" s="69">
        <f t="shared" si="8"/>
        <v>0</v>
      </c>
      <c r="U17" s="26"/>
      <c r="V17" s="66" t="s">
        <v>41</v>
      </c>
      <c r="W17" s="29">
        <v>378</v>
      </c>
      <c r="X17" s="29">
        <v>378</v>
      </c>
      <c r="Y17" s="67">
        <f t="shared" si="9"/>
        <v>1</v>
      </c>
      <c r="Z17" s="30">
        <f t="shared" si="10"/>
        <v>0</v>
      </c>
      <c r="AA17" s="69">
        <f t="shared" si="11"/>
        <v>0</v>
      </c>
    </row>
    <row r="18" spans="1:27" ht="16.5" x14ac:dyDescent="0.25">
      <c r="A18" s="66" t="s">
        <v>42</v>
      </c>
      <c r="B18" s="29">
        <v>241</v>
      </c>
      <c r="C18" s="30">
        <v>241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69" t="e">
        <f t="shared" si="3"/>
        <v>#DIV/0!</v>
      </c>
      <c r="L18" s="30">
        <f t="shared" si="4"/>
        <v>0</v>
      </c>
      <c r="M18" s="69" t="e">
        <f t="shared" si="5"/>
        <v>#DIV/0!</v>
      </c>
      <c r="N18" s="26"/>
      <c r="O18" s="66" t="s">
        <v>42</v>
      </c>
      <c r="P18" s="29">
        <v>231</v>
      </c>
      <c r="Q18" s="29">
        <v>231</v>
      </c>
      <c r="R18" s="67">
        <f t="shared" si="6"/>
        <v>1</v>
      </c>
      <c r="S18" s="30">
        <f t="shared" si="7"/>
        <v>0</v>
      </c>
      <c r="T18" s="69">
        <f t="shared" si="8"/>
        <v>0</v>
      </c>
      <c r="U18" s="26"/>
      <c r="V18" s="66" t="s">
        <v>42</v>
      </c>
      <c r="W18" s="29">
        <v>127</v>
      </c>
      <c r="X18" s="29">
        <v>127</v>
      </c>
      <c r="Y18" s="67">
        <f t="shared" si="9"/>
        <v>1</v>
      </c>
      <c r="Z18" s="30">
        <f t="shared" si="10"/>
        <v>0</v>
      </c>
      <c r="AA18" s="69">
        <f t="shared" si="11"/>
        <v>0</v>
      </c>
    </row>
    <row r="19" spans="1:27" x14ac:dyDescent="0.25">
      <c r="A19" s="66" t="s">
        <v>43</v>
      </c>
      <c r="B19" s="29">
        <v>84</v>
      </c>
      <c r="C19" s="30">
        <v>84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43</v>
      </c>
      <c r="I19" s="29"/>
      <c r="J19" s="29"/>
      <c r="K19" s="69" t="e">
        <f t="shared" si="3"/>
        <v>#DIV/0!</v>
      </c>
      <c r="L19" s="30">
        <f t="shared" si="4"/>
        <v>0</v>
      </c>
      <c r="M19" s="69" t="e">
        <f t="shared" si="5"/>
        <v>#DIV/0!</v>
      </c>
      <c r="N19" s="26"/>
      <c r="O19" s="66" t="s">
        <v>43</v>
      </c>
      <c r="P19" s="29">
        <v>112</v>
      </c>
      <c r="Q19" s="29">
        <v>112</v>
      </c>
      <c r="R19" s="67">
        <f t="shared" si="6"/>
        <v>1</v>
      </c>
      <c r="S19" s="30">
        <f t="shared" si="7"/>
        <v>0</v>
      </c>
      <c r="T19" s="69">
        <f t="shared" si="8"/>
        <v>0</v>
      </c>
      <c r="U19" s="26"/>
      <c r="V19" s="66" t="s">
        <v>43</v>
      </c>
      <c r="W19" s="29">
        <v>106</v>
      </c>
      <c r="X19" s="29">
        <v>106</v>
      </c>
      <c r="Y19" s="67">
        <f t="shared" si="9"/>
        <v>1</v>
      </c>
      <c r="Z19" s="30">
        <f t="shared" si="10"/>
        <v>0</v>
      </c>
      <c r="AA19" s="69">
        <f t="shared" si="11"/>
        <v>0</v>
      </c>
    </row>
    <row r="20" spans="1:27" ht="16.5" x14ac:dyDescent="0.25">
      <c r="A20" s="66" t="s">
        <v>82</v>
      </c>
      <c r="B20" s="29">
        <v>57</v>
      </c>
      <c r="C20" s="30">
        <v>57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82</v>
      </c>
      <c r="I20" s="29"/>
      <c r="J20" s="29"/>
      <c r="K20" s="69" t="e">
        <f t="shared" si="3"/>
        <v>#DIV/0!</v>
      </c>
      <c r="L20" s="30">
        <f t="shared" si="4"/>
        <v>0</v>
      </c>
      <c r="M20" s="69" t="e">
        <f t="shared" si="5"/>
        <v>#DIV/0!</v>
      </c>
      <c r="N20" s="26"/>
      <c r="O20" s="66" t="s">
        <v>82</v>
      </c>
      <c r="P20" s="29">
        <v>44</v>
      </c>
      <c r="Q20" s="29">
        <v>44</v>
      </c>
      <c r="R20" s="67">
        <f t="shared" si="6"/>
        <v>1</v>
      </c>
      <c r="S20" s="30">
        <f t="shared" si="7"/>
        <v>0</v>
      </c>
      <c r="T20" s="69">
        <f t="shared" si="8"/>
        <v>0</v>
      </c>
      <c r="U20" s="26"/>
      <c r="V20" s="66" t="s">
        <v>82</v>
      </c>
      <c r="W20" s="29">
        <v>51</v>
      </c>
      <c r="X20" s="29">
        <v>51</v>
      </c>
      <c r="Y20" s="67">
        <f t="shared" si="9"/>
        <v>1</v>
      </c>
      <c r="Z20" s="30">
        <f t="shared" si="10"/>
        <v>0</v>
      </c>
      <c r="AA20" s="69">
        <f t="shared" si="11"/>
        <v>0</v>
      </c>
    </row>
    <row r="21" spans="1:27" ht="16.5" x14ac:dyDescent="0.25">
      <c r="A21" s="66" t="s">
        <v>15</v>
      </c>
      <c r="B21" s="70">
        <f>SUM(B7:B20)</f>
        <v>1868</v>
      </c>
      <c r="C21" s="70">
        <f>SUM(C7:C20)</f>
        <v>1868</v>
      </c>
      <c r="D21" s="67">
        <f t="shared" si="0"/>
        <v>1</v>
      </c>
      <c r="E21" s="71">
        <f t="shared" si="1"/>
        <v>0</v>
      </c>
      <c r="F21" s="69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3"/>
        <v>#DIV/0!</v>
      </c>
      <c r="L21" s="42">
        <f t="shared" si="4"/>
        <v>0</v>
      </c>
      <c r="M21" s="42" t="e">
        <f t="shared" si="5"/>
        <v>#DIV/0!</v>
      </c>
      <c r="N21" s="26"/>
      <c r="O21" s="66" t="s">
        <v>15</v>
      </c>
      <c r="P21" s="70">
        <f>SUM(P7:P20)</f>
        <v>1760</v>
      </c>
      <c r="Q21" s="70">
        <f>SUM(Q7:Q20)</f>
        <v>1760</v>
      </c>
      <c r="R21" s="80">
        <f t="shared" si="6"/>
        <v>1</v>
      </c>
      <c r="S21" s="42">
        <f t="shared" si="7"/>
        <v>0</v>
      </c>
      <c r="T21" s="42">
        <f t="shared" si="8"/>
        <v>0</v>
      </c>
      <c r="U21" s="26"/>
      <c r="V21" s="66" t="s">
        <v>15</v>
      </c>
      <c r="W21" s="70">
        <f>SUM(W7:W20)</f>
        <v>1135</v>
      </c>
      <c r="X21" s="70">
        <f>SUM(X7:X20)</f>
        <v>1135</v>
      </c>
      <c r="Y21" s="80">
        <f t="shared" si="9"/>
        <v>1</v>
      </c>
      <c r="Z21" s="42">
        <f t="shared" si="10"/>
        <v>0</v>
      </c>
      <c r="AA21" s="42">
        <f t="shared" si="11"/>
        <v>0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0" t="s">
        <v>45</v>
      </c>
      <c r="B23" s="131" t="s">
        <v>26</v>
      </c>
      <c r="C23" s="131" t="s">
        <v>27</v>
      </c>
      <c r="D23" s="128" t="s">
        <v>28</v>
      </c>
      <c r="E23" s="131" t="s">
        <v>29</v>
      </c>
      <c r="F23" s="128" t="s">
        <v>30</v>
      </c>
      <c r="G23" s="25"/>
      <c r="H23" s="130" t="s">
        <v>45</v>
      </c>
      <c r="I23" s="131" t="s">
        <v>26</v>
      </c>
      <c r="J23" s="131" t="s">
        <v>27</v>
      </c>
      <c r="K23" s="128" t="s">
        <v>28</v>
      </c>
      <c r="L23" s="131" t="s">
        <v>29</v>
      </c>
      <c r="M23" s="128" t="s">
        <v>30</v>
      </c>
      <c r="N23" s="26"/>
      <c r="O23" s="130" t="s">
        <v>45</v>
      </c>
      <c r="P23" s="131" t="s">
        <v>26</v>
      </c>
      <c r="Q23" s="131" t="s">
        <v>27</v>
      </c>
      <c r="R23" s="128" t="s">
        <v>28</v>
      </c>
      <c r="S23" s="131" t="s">
        <v>29</v>
      </c>
      <c r="T23" s="128" t="s">
        <v>30</v>
      </c>
      <c r="U23" s="26"/>
      <c r="V23" s="130" t="s">
        <v>45</v>
      </c>
      <c r="W23" s="131" t="s">
        <v>26</v>
      </c>
      <c r="X23" s="131" t="s">
        <v>27</v>
      </c>
      <c r="Y23" s="128" t="s">
        <v>28</v>
      </c>
      <c r="Z23" s="131" t="s">
        <v>29</v>
      </c>
      <c r="AA23" s="128" t="s">
        <v>30</v>
      </c>
    </row>
    <row r="24" spans="1:27" x14ac:dyDescent="0.25">
      <c r="A24" s="130"/>
      <c r="B24" s="131"/>
      <c r="C24" s="131"/>
      <c r="D24" s="128"/>
      <c r="E24" s="131"/>
      <c r="F24" s="128"/>
      <c r="G24" s="25"/>
      <c r="H24" s="130"/>
      <c r="I24" s="131"/>
      <c r="J24" s="131"/>
      <c r="K24" s="128"/>
      <c r="L24" s="131"/>
      <c r="M24" s="128"/>
      <c r="N24" s="26"/>
      <c r="O24" s="130"/>
      <c r="P24" s="131"/>
      <c r="Q24" s="131"/>
      <c r="R24" s="128"/>
      <c r="S24" s="131"/>
      <c r="T24" s="128"/>
      <c r="U24" s="26"/>
      <c r="V24" s="130"/>
      <c r="W24" s="131"/>
      <c r="X24" s="131"/>
      <c r="Y24" s="128"/>
      <c r="Z24" s="131"/>
      <c r="AA24" s="128"/>
    </row>
    <row r="25" spans="1:27" x14ac:dyDescent="0.25">
      <c r="A25" s="63" t="s">
        <v>46</v>
      </c>
      <c r="B25" s="35">
        <v>50</v>
      </c>
      <c r="C25" s="35">
        <v>50</v>
      </c>
      <c r="D25" s="34">
        <f>+C25/B25</f>
        <v>1</v>
      </c>
      <c r="E25" s="64">
        <f t="shared" ref="E25:E35" si="12">+B25-C25</f>
        <v>0</v>
      </c>
      <c r="F25" s="34">
        <f t="shared" ref="F25:F35" si="13">+E25/B25</f>
        <v>0</v>
      </c>
      <c r="G25" s="25"/>
      <c r="H25" s="63" t="s">
        <v>46</v>
      </c>
      <c r="I25" s="35"/>
      <c r="J25" s="35"/>
      <c r="K25" s="34" t="e">
        <f>+J25/I25</f>
        <v>#DIV/0!</v>
      </c>
      <c r="L25" s="81">
        <f t="shared" ref="L25:L35" si="14">+I25-J25</f>
        <v>0</v>
      </c>
      <c r="M25" s="34" t="e">
        <f t="shared" ref="M25:M35" si="15">+L25/I25</f>
        <v>#DIV/0!</v>
      </c>
      <c r="N25" s="26"/>
      <c r="O25" s="63" t="s">
        <v>46</v>
      </c>
      <c r="P25" s="35">
        <v>55</v>
      </c>
      <c r="Q25" s="35">
        <v>55</v>
      </c>
      <c r="R25" s="34">
        <f>+Q25/P25</f>
        <v>1</v>
      </c>
      <c r="S25" s="81">
        <f t="shared" ref="S25:S35" si="16">+P25-Q25</f>
        <v>0</v>
      </c>
      <c r="T25" s="34">
        <f t="shared" ref="T25:T35" si="17">+S25/P25</f>
        <v>0</v>
      </c>
      <c r="U25" s="26"/>
      <c r="V25" s="63" t="s">
        <v>46</v>
      </c>
      <c r="W25" s="35">
        <v>107</v>
      </c>
      <c r="X25" s="81">
        <v>107</v>
      </c>
      <c r="Y25" s="34">
        <f>+X25/W25</f>
        <v>1</v>
      </c>
      <c r="Z25" s="81">
        <f t="shared" ref="Z25:Z35" si="18">+W25-X25</f>
        <v>0</v>
      </c>
      <c r="AA25" s="34">
        <f t="shared" ref="AA25:AA35" si="19">+Z25/W25</f>
        <v>0</v>
      </c>
    </row>
    <row r="26" spans="1:27" x14ac:dyDescent="0.25">
      <c r="A26" s="63" t="s">
        <v>47</v>
      </c>
      <c r="B26" s="35">
        <v>228</v>
      </c>
      <c r="C26" s="35">
        <v>228</v>
      </c>
      <c r="D26" s="34">
        <f t="shared" ref="D26:D35" si="20">+C26/B26</f>
        <v>1</v>
      </c>
      <c r="E26" s="64">
        <f t="shared" si="12"/>
        <v>0</v>
      </c>
      <c r="F26" s="34">
        <f t="shared" si="13"/>
        <v>0</v>
      </c>
      <c r="G26" s="25"/>
      <c r="H26" s="63" t="s">
        <v>47</v>
      </c>
      <c r="I26" s="35"/>
      <c r="J26" s="35"/>
      <c r="K26" s="34" t="e">
        <f t="shared" ref="K26:K35" si="21">+J26/I26</f>
        <v>#DIV/0!</v>
      </c>
      <c r="L26" s="81">
        <f t="shared" si="14"/>
        <v>0</v>
      </c>
      <c r="M26" s="34" t="e">
        <f t="shared" si="15"/>
        <v>#DIV/0!</v>
      </c>
      <c r="N26" s="26"/>
      <c r="O26" s="63" t="s">
        <v>47</v>
      </c>
      <c r="P26" s="35">
        <v>176</v>
      </c>
      <c r="Q26" s="35">
        <v>176</v>
      </c>
      <c r="R26" s="34">
        <f t="shared" ref="R26:R35" si="22">+Q26/P26</f>
        <v>1</v>
      </c>
      <c r="S26" s="81">
        <f t="shared" si="16"/>
        <v>0</v>
      </c>
      <c r="T26" s="34">
        <f t="shared" si="17"/>
        <v>0</v>
      </c>
      <c r="U26" s="26"/>
      <c r="V26" s="63" t="s">
        <v>47</v>
      </c>
      <c r="W26" s="35">
        <v>122</v>
      </c>
      <c r="X26" s="81">
        <v>122</v>
      </c>
      <c r="Y26" s="34">
        <f t="shared" ref="Y26:Y35" si="23">+X26/W26</f>
        <v>1</v>
      </c>
      <c r="Z26" s="81">
        <f t="shared" si="18"/>
        <v>0</v>
      </c>
      <c r="AA26" s="34">
        <f t="shared" si="19"/>
        <v>0</v>
      </c>
    </row>
    <row r="27" spans="1:27" x14ac:dyDescent="0.25">
      <c r="A27" s="63" t="s">
        <v>83</v>
      </c>
      <c r="B27" s="35">
        <v>15</v>
      </c>
      <c r="C27" s="35">
        <v>15</v>
      </c>
      <c r="D27" s="34">
        <f t="shared" si="20"/>
        <v>1</v>
      </c>
      <c r="E27" s="64">
        <f t="shared" si="12"/>
        <v>0</v>
      </c>
      <c r="F27" s="34">
        <f t="shared" si="13"/>
        <v>0</v>
      </c>
      <c r="G27" s="25"/>
      <c r="H27" s="63" t="s">
        <v>83</v>
      </c>
      <c r="I27" s="35"/>
      <c r="J27" s="35"/>
      <c r="K27" s="34" t="e">
        <f t="shared" si="21"/>
        <v>#DIV/0!</v>
      </c>
      <c r="L27" s="81">
        <f t="shared" si="14"/>
        <v>0</v>
      </c>
      <c r="M27" s="34" t="e">
        <f t="shared" si="15"/>
        <v>#DIV/0!</v>
      </c>
      <c r="N27" s="26"/>
      <c r="O27" s="63" t="s">
        <v>83</v>
      </c>
      <c r="P27" s="35">
        <v>30</v>
      </c>
      <c r="Q27" s="35">
        <v>30</v>
      </c>
      <c r="R27" s="34">
        <f t="shared" si="22"/>
        <v>1</v>
      </c>
      <c r="S27" s="81">
        <f t="shared" si="16"/>
        <v>0</v>
      </c>
      <c r="T27" s="34">
        <f t="shared" si="17"/>
        <v>0</v>
      </c>
      <c r="U27" s="26"/>
      <c r="V27" s="63" t="s">
        <v>83</v>
      </c>
      <c r="W27" s="35">
        <v>35</v>
      </c>
      <c r="X27" s="81">
        <v>35</v>
      </c>
      <c r="Y27" s="34">
        <f t="shared" si="23"/>
        <v>1</v>
      </c>
      <c r="Z27" s="81">
        <f t="shared" si="18"/>
        <v>0</v>
      </c>
      <c r="AA27" s="34">
        <f t="shared" si="19"/>
        <v>0</v>
      </c>
    </row>
    <row r="28" spans="1:27" x14ac:dyDescent="0.25">
      <c r="A28" s="63" t="s">
        <v>84</v>
      </c>
      <c r="B28" s="35">
        <v>367</v>
      </c>
      <c r="C28" s="35">
        <v>367</v>
      </c>
      <c r="D28" s="34">
        <f t="shared" si="20"/>
        <v>1</v>
      </c>
      <c r="E28" s="64">
        <f t="shared" si="12"/>
        <v>0</v>
      </c>
      <c r="F28" s="34">
        <f t="shared" si="13"/>
        <v>0</v>
      </c>
      <c r="G28" s="25"/>
      <c r="H28" s="63" t="s">
        <v>84</v>
      </c>
      <c r="I28" s="35"/>
      <c r="J28" s="35"/>
      <c r="K28" s="34" t="e">
        <f t="shared" si="21"/>
        <v>#DIV/0!</v>
      </c>
      <c r="L28" s="81">
        <f t="shared" si="14"/>
        <v>0</v>
      </c>
      <c r="M28" s="34" t="e">
        <f t="shared" si="15"/>
        <v>#DIV/0!</v>
      </c>
      <c r="N28" s="26"/>
      <c r="O28" s="63" t="s">
        <v>84</v>
      </c>
      <c r="P28" s="35">
        <v>331</v>
      </c>
      <c r="Q28" s="35">
        <v>331</v>
      </c>
      <c r="R28" s="34">
        <f t="shared" si="22"/>
        <v>1</v>
      </c>
      <c r="S28" s="81">
        <f t="shared" si="16"/>
        <v>0</v>
      </c>
      <c r="T28" s="34">
        <f t="shared" si="17"/>
        <v>0</v>
      </c>
      <c r="U28" s="26"/>
      <c r="V28" s="63" t="s">
        <v>84</v>
      </c>
      <c r="W28" s="35">
        <v>331</v>
      </c>
      <c r="X28" s="81">
        <v>331</v>
      </c>
      <c r="Y28" s="34">
        <f t="shared" si="23"/>
        <v>1</v>
      </c>
      <c r="Z28" s="81">
        <f t="shared" si="18"/>
        <v>0</v>
      </c>
      <c r="AA28" s="34">
        <f t="shared" si="19"/>
        <v>0</v>
      </c>
    </row>
    <row r="29" spans="1:27" x14ac:dyDescent="0.25">
      <c r="A29" s="63" t="s">
        <v>50</v>
      </c>
      <c r="B29" s="35">
        <v>5</v>
      </c>
      <c r="C29" s="35">
        <v>5</v>
      </c>
      <c r="D29" s="34">
        <f t="shared" si="20"/>
        <v>1</v>
      </c>
      <c r="E29" s="64">
        <f t="shared" si="12"/>
        <v>0</v>
      </c>
      <c r="F29" s="34">
        <f t="shared" si="13"/>
        <v>0</v>
      </c>
      <c r="G29" s="25"/>
      <c r="H29" s="63" t="s">
        <v>50</v>
      </c>
      <c r="I29" s="35"/>
      <c r="J29" s="35"/>
      <c r="K29" s="34" t="e">
        <f t="shared" si="21"/>
        <v>#DIV/0!</v>
      </c>
      <c r="L29" s="81">
        <f t="shared" si="14"/>
        <v>0</v>
      </c>
      <c r="M29" s="34" t="e">
        <f t="shared" si="15"/>
        <v>#DIV/0!</v>
      </c>
      <c r="N29" s="26"/>
      <c r="O29" s="63" t="s">
        <v>50</v>
      </c>
      <c r="P29" s="35">
        <v>4</v>
      </c>
      <c r="Q29" s="35">
        <v>4</v>
      </c>
      <c r="R29" s="34">
        <f t="shared" si="22"/>
        <v>1</v>
      </c>
      <c r="S29" s="81">
        <f t="shared" si="16"/>
        <v>0</v>
      </c>
      <c r="T29" s="34">
        <f t="shared" si="17"/>
        <v>0</v>
      </c>
      <c r="U29" s="26"/>
      <c r="V29" s="63" t="s">
        <v>50</v>
      </c>
      <c r="W29" s="35">
        <v>17</v>
      </c>
      <c r="X29" s="81">
        <v>17</v>
      </c>
      <c r="Y29" s="34">
        <f t="shared" si="23"/>
        <v>1</v>
      </c>
      <c r="Z29" s="81">
        <f t="shared" si="18"/>
        <v>0</v>
      </c>
      <c r="AA29" s="34">
        <f t="shared" si="19"/>
        <v>0</v>
      </c>
    </row>
    <row r="30" spans="1:27" x14ac:dyDescent="0.25">
      <c r="A30" s="63" t="s">
        <v>51</v>
      </c>
      <c r="B30" s="35">
        <v>75</v>
      </c>
      <c r="C30" s="35">
        <v>75</v>
      </c>
      <c r="D30" s="34">
        <f t="shared" si="20"/>
        <v>1</v>
      </c>
      <c r="E30" s="64">
        <f t="shared" si="12"/>
        <v>0</v>
      </c>
      <c r="F30" s="34">
        <f t="shared" si="13"/>
        <v>0</v>
      </c>
      <c r="G30" s="25"/>
      <c r="H30" s="63" t="s">
        <v>51</v>
      </c>
      <c r="I30" s="35"/>
      <c r="J30" s="35"/>
      <c r="K30" s="34" t="e">
        <f t="shared" si="21"/>
        <v>#DIV/0!</v>
      </c>
      <c r="L30" s="81">
        <f t="shared" si="14"/>
        <v>0</v>
      </c>
      <c r="M30" s="34" t="e">
        <f t="shared" si="15"/>
        <v>#DIV/0!</v>
      </c>
      <c r="N30" s="26"/>
      <c r="O30" s="63" t="s">
        <v>51</v>
      </c>
      <c r="P30" s="35">
        <v>51</v>
      </c>
      <c r="Q30" s="35">
        <v>51</v>
      </c>
      <c r="R30" s="34">
        <f t="shared" si="22"/>
        <v>1</v>
      </c>
      <c r="S30" s="81">
        <f t="shared" si="16"/>
        <v>0</v>
      </c>
      <c r="T30" s="34">
        <f t="shared" si="17"/>
        <v>0</v>
      </c>
      <c r="U30" s="26"/>
      <c r="V30" s="63" t="s">
        <v>51</v>
      </c>
      <c r="W30" s="35">
        <v>80</v>
      </c>
      <c r="X30" s="81">
        <v>80</v>
      </c>
      <c r="Y30" s="34">
        <f t="shared" si="23"/>
        <v>1</v>
      </c>
      <c r="Z30" s="81">
        <f t="shared" si="18"/>
        <v>0</v>
      </c>
      <c r="AA30" s="34">
        <f t="shared" si="19"/>
        <v>0</v>
      </c>
    </row>
    <row r="31" spans="1:27" x14ac:dyDescent="0.25">
      <c r="A31" s="63" t="s">
        <v>52</v>
      </c>
      <c r="B31" s="35">
        <v>85</v>
      </c>
      <c r="C31" s="35">
        <v>85</v>
      </c>
      <c r="D31" s="34">
        <f t="shared" si="20"/>
        <v>1</v>
      </c>
      <c r="E31" s="64">
        <f t="shared" si="12"/>
        <v>0</v>
      </c>
      <c r="F31" s="34">
        <f t="shared" si="13"/>
        <v>0</v>
      </c>
      <c r="G31" s="25"/>
      <c r="H31" s="63" t="s">
        <v>52</v>
      </c>
      <c r="I31" s="35"/>
      <c r="J31" s="35"/>
      <c r="K31" s="34" t="e">
        <f t="shared" si="21"/>
        <v>#DIV/0!</v>
      </c>
      <c r="L31" s="81">
        <f t="shared" si="14"/>
        <v>0</v>
      </c>
      <c r="M31" s="34" t="e">
        <f t="shared" si="15"/>
        <v>#DIV/0!</v>
      </c>
      <c r="N31" s="26"/>
      <c r="O31" s="63" t="s">
        <v>52</v>
      </c>
      <c r="P31" s="35">
        <v>76</v>
      </c>
      <c r="Q31" s="35">
        <v>76</v>
      </c>
      <c r="R31" s="34">
        <f t="shared" si="22"/>
        <v>1</v>
      </c>
      <c r="S31" s="81">
        <f t="shared" si="16"/>
        <v>0</v>
      </c>
      <c r="T31" s="34">
        <f t="shared" si="17"/>
        <v>0</v>
      </c>
      <c r="U31" s="26"/>
      <c r="V31" s="63" t="s">
        <v>52</v>
      </c>
      <c r="W31" s="35">
        <v>85</v>
      </c>
      <c r="X31" s="81">
        <v>85</v>
      </c>
      <c r="Y31" s="34">
        <f t="shared" si="23"/>
        <v>1</v>
      </c>
      <c r="Z31" s="81">
        <f t="shared" si="18"/>
        <v>0</v>
      </c>
      <c r="AA31" s="34">
        <f t="shared" si="19"/>
        <v>0</v>
      </c>
    </row>
    <row r="32" spans="1:27" x14ac:dyDescent="0.25">
      <c r="A32" s="63" t="s">
        <v>53</v>
      </c>
      <c r="B32" s="35">
        <v>26</v>
      </c>
      <c r="C32" s="35">
        <v>26</v>
      </c>
      <c r="D32" s="34">
        <f t="shared" si="20"/>
        <v>1</v>
      </c>
      <c r="E32" s="64">
        <f t="shared" si="12"/>
        <v>0</v>
      </c>
      <c r="F32" s="34">
        <f t="shared" si="13"/>
        <v>0</v>
      </c>
      <c r="G32" s="25"/>
      <c r="H32" s="63" t="s">
        <v>53</v>
      </c>
      <c r="I32" s="35"/>
      <c r="J32" s="35"/>
      <c r="K32" s="34" t="e">
        <f t="shared" si="21"/>
        <v>#DIV/0!</v>
      </c>
      <c r="L32" s="81">
        <f t="shared" si="14"/>
        <v>0</v>
      </c>
      <c r="M32" s="34" t="e">
        <f t="shared" si="15"/>
        <v>#DIV/0!</v>
      </c>
      <c r="N32" s="26"/>
      <c r="O32" s="63" t="s">
        <v>53</v>
      </c>
      <c r="P32" s="35">
        <v>9</v>
      </c>
      <c r="Q32" s="35">
        <v>9</v>
      </c>
      <c r="R32" s="34">
        <f t="shared" si="22"/>
        <v>1</v>
      </c>
      <c r="S32" s="81">
        <f t="shared" si="16"/>
        <v>0</v>
      </c>
      <c r="T32" s="34">
        <f t="shared" si="17"/>
        <v>0</v>
      </c>
      <c r="U32" s="26"/>
      <c r="V32" s="63" t="s">
        <v>53</v>
      </c>
      <c r="W32" s="35">
        <v>30</v>
      </c>
      <c r="X32" s="81">
        <v>30</v>
      </c>
      <c r="Y32" s="34">
        <f t="shared" si="23"/>
        <v>1</v>
      </c>
      <c r="Z32" s="81">
        <f t="shared" si="18"/>
        <v>0</v>
      </c>
      <c r="AA32" s="34">
        <f t="shared" si="19"/>
        <v>0</v>
      </c>
    </row>
    <row r="33" spans="1:27" x14ac:dyDescent="0.25">
      <c r="A33" s="63" t="s">
        <v>54</v>
      </c>
      <c r="B33" s="35">
        <v>9</v>
      </c>
      <c r="C33" s="35">
        <v>9</v>
      </c>
      <c r="D33" s="34">
        <f t="shared" si="20"/>
        <v>1</v>
      </c>
      <c r="E33" s="64">
        <f t="shared" si="12"/>
        <v>0</v>
      </c>
      <c r="F33" s="34">
        <f t="shared" si="13"/>
        <v>0</v>
      </c>
      <c r="G33" s="25"/>
      <c r="H33" s="63" t="s">
        <v>54</v>
      </c>
      <c r="I33" s="35"/>
      <c r="J33" s="35"/>
      <c r="K33" s="34" t="e">
        <f t="shared" si="21"/>
        <v>#DIV/0!</v>
      </c>
      <c r="L33" s="81">
        <f t="shared" si="14"/>
        <v>0</v>
      </c>
      <c r="M33" s="34" t="e">
        <f t="shared" si="15"/>
        <v>#DIV/0!</v>
      </c>
      <c r="N33" s="26"/>
      <c r="O33" s="63" t="s">
        <v>54</v>
      </c>
      <c r="P33" s="35">
        <v>10</v>
      </c>
      <c r="Q33" s="35">
        <v>10</v>
      </c>
      <c r="R33" s="34">
        <f t="shared" si="22"/>
        <v>1</v>
      </c>
      <c r="S33" s="81">
        <f t="shared" si="16"/>
        <v>0</v>
      </c>
      <c r="T33" s="34">
        <f t="shared" si="17"/>
        <v>0</v>
      </c>
      <c r="U33" s="26"/>
      <c r="V33" s="63" t="s">
        <v>54</v>
      </c>
      <c r="W33" s="35">
        <v>17</v>
      </c>
      <c r="X33" s="81">
        <v>17</v>
      </c>
      <c r="Y33" s="34">
        <f t="shared" si="23"/>
        <v>1</v>
      </c>
      <c r="Z33" s="81">
        <f t="shared" si="18"/>
        <v>0</v>
      </c>
      <c r="AA33" s="34">
        <f t="shared" si="19"/>
        <v>0</v>
      </c>
    </row>
    <row r="34" spans="1:27" x14ac:dyDescent="0.25">
      <c r="A34" s="63" t="s">
        <v>55</v>
      </c>
      <c r="B34" s="35">
        <v>3</v>
      </c>
      <c r="C34" s="35">
        <v>3</v>
      </c>
      <c r="D34" s="34">
        <f t="shared" si="20"/>
        <v>1</v>
      </c>
      <c r="E34" s="64">
        <f t="shared" si="12"/>
        <v>0</v>
      </c>
      <c r="F34" s="34">
        <f t="shared" si="13"/>
        <v>0</v>
      </c>
      <c r="G34" s="25"/>
      <c r="H34" s="63" t="s">
        <v>55</v>
      </c>
      <c r="I34" s="35"/>
      <c r="J34" s="35"/>
      <c r="K34" s="34" t="e">
        <f t="shared" si="21"/>
        <v>#DIV/0!</v>
      </c>
      <c r="L34" s="81">
        <f t="shared" si="14"/>
        <v>0</v>
      </c>
      <c r="M34" s="34" t="e">
        <f t="shared" si="15"/>
        <v>#DIV/0!</v>
      </c>
      <c r="N34" s="26"/>
      <c r="O34" s="63" t="s">
        <v>55</v>
      </c>
      <c r="P34" s="35">
        <v>1</v>
      </c>
      <c r="Q34" s="35">
        <v>1</v>
      </c>
      <c r="R34" s="34">
        <f t="shared" si="22"/>
        <v>1</v>
      </c>
      <c r="S34" s="81">
        <f t="shared" si="16"/>
        <v>0</v>
      </c>
      <c r="T34" s="34">
        <f t="shared" si="17"/>
        <v>0</v>
      </c>
      <c r="U34" s="26"/>
      <c r="V34" s="63" t="s">
        <v>55</v>
      </c>
      <c r="W34" s="35">
        <v>3</v>
      </c>
      <c r="X34" s="81">
        <v>3</v>
      </c>
      <c r="Y34" s="34">
        <f t="shared" si="23"/>
        <v>1</v>
      </c>
      <c r="Z34" s="81">
        <f t="shared" si="18"/>
        <v>0</v>
      </c>
      <c r="AA34" s="34">
        <f t="shared" si="19"/>
        <v>0</v>
      </c>
    </row>
    <row r="35" spans="1:27" x14ac:dyDescent="0.25">
      <c r="A35" s="63" t="s">
        <v>15</v>
      </c>
      <c r="B35" s="65">
        <f>SUM(B25:B34)</f>
        <v>863</v>
      </c>
      <c r="C35" s="65">
        <f>SUM(C25:C34)</f>
        <v>863</v>
      </c>
      <c r="D35" s="34">
        <f t="shared" si="20"/>
        <v>1</v>
      </c>
      <c r="E35" s="64">
        <f t="shared" si="12"/>
        <v>0</v>
      </c>
      <c r="F35" s="34">
        <f t="shared" si="13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21"/>
        <v>#DIV/0!</v>
      </c>
      <c r="L35" s="36">
        <f t="shared" si="14"/>
        <v>0</v>
      </c>
      <c r="M35" s="36" t="e">
        <f t="shared" si="15"/>
        <v>#DIV/0!</v>
      </c>
      <c r="N35" s="26"/>
      <c r="O35" s="63" t="s">
        <v>15</v>
      </c>
      <c r="P35" s="65">
        <f>SUM(P25:P34)</f>
        <v>743</v>
      </c>
      <c r="Q35" s="85">
        <f>SUM(Q25:Q34)</f>
        <v>743</v>
      </c>
      <c r="R35" s="36">
        <f t="shared" si="22"/>
        <v>1</v>
      </c>
      <c r="S35" s="36">
        <f t="shared" si="16"/>
        <v>0</v>
      </c>
      <c r="T35" s="36">
        <f t="shared" si="17"/>
        <v>0</v>
      </c>
      <c r="U35" s="26"/>
      <c r="V35" s="63" t="s">
        <v>15</v>
      </c>
      <c r="W35" s="65">
        <f>SUM(W25:W34)</f>
        <v>827</v>
      </c>
      <c r="X35" s="65">
        <f>SUM(X25:X34)</f>
        <v>827</v>
      </c>
      <c r="Y35" s="36">
        <f t="shared" si="23"/>
        <v>1</v>
      </c>
      <c r="Z35" s="36">
        <f t="shared" si="18"/>
        <v>0</v>
      </c>
      <c r="AA35" s="36">
        <f t="shared" si="19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29" t="s">
        <v>56</v>
      </c>
      <c r="B37" s="129" t="s">
        <v>26</v>
      </c>
      <c r="C37" s="129" t="s">
        <v>27</v>
      </c>
      <c r="D37" s="128" t="s">
        <v>28</v>
      </c>
      <c r="E37" s="129" t="s">
        <v>29</v>
      </c>
      <c r="F37" s="128" t="s">
        <v>30</v>
      </c>
      <c r="G37" s="25"/>
      <c r="H37" s="129" t="s">
        <v>56</v>
      </c>
      <c r="I37" s="129" t="s">
        <v>26</v>
      </c>
      <c r="J37" s="129" t="s">
        <v>27</v>
      </c>
      <c r="K37" s="128" t="s">
        <v>28</v>
      </c>
      <c r="L37" s="129" t="s">
        <v>29</v>
      </c>
      <c r="M37" s="128" t="s">
        <v>30</v>
      </c>
      <c r="N37" s="26"/>
      <c r="O37" s="129" t="s">
        <v>56</v>
      </c>
      <c r="P37" s="129" t="s">
        <v>26</v>
      </c>
      <c r="Q37" s="129" t="s">
        <v>27</v>
      </c>
      <c r="R37" s="128" t="s">
        <v>28</v>
      </c>
      <c r="S37" s="129" t="s">
        <v>29</v>
      </c>
      <c r="T37" s="128" t="s">
        <v>30</v>
      </c>
      <c r="U37" s="26"/>
      <c r="V37" s="129" t="s">
        <v>56</v>
      </c>
      <c r="W37" s="129" t="s">
        <v>26</v>
      </c>
      <c r="X37" s="129" t="s">
        <v>27</v>
      </c>
      <c r="Y37" s="128" t="s">
        <v>28</v>
      </c>
      <c r="Z37" s="129" t="s">
        <v>29</v>
      </c>
      <c r="AA37" s="128" t="s">
        <v>30</v>
      </c>
    </row>
    <row r="38" spans="1:27" x14ac:dyDescent="0.25">
      <c r="A38" s="129"/>
      <c r="B38" s="129"/>
      <c r="C38" s="129"/>
      <c r="D38" s="128"/>
      <c r="E38" s="129"/>
      <c r="F38" s="128"/>
      <c r="G38" s="25"/>
      <c r="H38" s="129"/>
      <c r="I38" s="129"/>
      <c r="J38" s="129"/>
      <c r="K38" s="128"/>
      <c r="L38" s="129"/>
      <c r="M38" s="128"/>
      <c r="N38" s="26"/>
      <c r="O38" s="129"/>
      <c r="P38" s="129"/>
      <c r="Q38" s="129"/>
      <c r="R38" s="128"/>
      <c r="S38" s="129"/>
      <c r="T38" s="128"/>
      <c r="U38" s="26"/>
      <c r="V38" s="129"/>
      <c r="W38" s="129"/>
      <c r="X38" s="129"/>
      <c r="Y38" s="128"/>
      <c r="Z38" s="129"/>
      <c r="AA38" s="128"/>
    </row>
    <row r="39" spans="1:27" x14ac:dyDescent="0.25">
      <c r="A39" s="72" t="s">
        <v>57</v>
      </c>
      <c r="B39" s="38">
        <v>2241</v>
      </c>
      <c r="C39" s="38">
        <v>2241</v>
      </c>
      <c r="D39" s="39">
        <f>+C39/B39</f>
        <v>1</v>
      </c>
      <c r="E39" s="73">
        <f t="shared" ref="E39:E47" si="24">+B39-C39</f>
        <v>0</v>
      </c>
      <c r="F39" s="39">
        <f t="shared" ref="F39:F47" si="25">+E39/B39</f>
        <v>0</v>
      </c>
      <c r="G39" s="25"/>
      <c r="H39" s="72" t="s">
        <v>57</v>
      </c>
      <c r="I39" s="38"/>
      <c r="J39" s="38"/>
      <c r="K39" s="39" t="e">
        <f>+J39/I39</f>
        <v>#DIV/0!</v>
      </c>
      <c r="L39" s="40">
        <f t="shared" ref="L39:L49" si="26">+I39-J39</f>
        <v>0</v>
      </c>
      <c r="M39" s="39" t="e">
        <f t="shared" ref="M39:M47" si="27">+L39/I39</f>
        <v>#DIV/0!</v>
      </c>
      <c r="N39" s="26"/>
      <c r="O39" s="72" t="s">
        <v>57</v>
      </c>
      <c r="P39" s="38">
        <v>1058</v>
      </c>
      <c r="Q39" s="38">
        <v>1058</v>
      </c>
      <c r="R39" s="39">
        <f>+Q39/P39</f>
        <v>1</v>
      </c>
      <c r="S39" s="40">
        <f t="shared" ref="S39:S47" si="28">+P39-Q39</f>
        <v>0</v>
      </c>
      <c r="T39" s="39">
        <f t="shared" ref="T39:T47" si="29">+S39/P39</f>
        <v>0</v>
      </c>
      <c r="U39" s="26"/>
      <c r="V39" s="72" t="s">
        <v>57</v>
      </c>
      <c r="W39" s="38">
        <v>1554</v>
      </c>
      <c r="X39" s="40">
        <v>1554</v>
      </c>
      <c r="Y39" s="39">
        <f>+X39/W39</f>
        <v>1</v>
      </c>
      <c r="Z39" s="40">
        <f t="shared" ref="Z39:Z47" si="30">+W39-X39</f>
        <v>0</v>
      </c>
      <c r="AA39" s="39">
        <f t="shared" ref="AA39:AA47" si="31">+Z39/W39</f>
        <v>0</v>
      </c>
    </row>
    <row r="40" spans="1:27" x14ac:dyDescent="0.25">
      <c r="A40" s="72" t="s">
        <v>58</v>
      </c>
      <c r="B40" s="38">
        <v>3919</v>
      </c>
      <c r="C40" s="38">
        <v>3919</v>
      </c>
      <c r="D40" s="39">
        <f t="shared" ref="D40:D47" si="32">+C40/B40</f>
        <v>1</v>
      </c>
      <c r="E40" s="73">
        <f t="shared" si="24"/>
        <v>0</v>
      </c>
      <c r="F40" s="39">
        <f t="shared" si="25"/>
        <v>0</v>
      </c>
      <c r="G40" s="25"/>
      <c r="H40" s="72" t="s">
        <v>58</v>
      </c>
      <c r="I40" s="38"/>
      <c r="J40" s="38"/>
      <c r="K40" s="39" t="e">
        <f t="shared" ref="K40:K47" si="33">+J40/I40</f>
        <v>#DIV/0!</v>
      </c>
      <c r="L40" s="40">
        <f t="shared" si="26"/>
        <v>0</v>
      </c>
      <c r="M40" s="39" t="e">
        <f t="shared" si="27"/>
        <v>#DIV/0!</v>
      </c>
      <c r="N40" s="26"/>
      <c r="O40" s="72" t="s">
        <v>58</v>
      </c>
      <c r="P40" s="38">
        <v>2598</v>
      </c>
      <c r="Q40" s="38">
        <v>2598</v>
      </c>
      <c r="R40" s="39">
        <f t="shared" ref="R40:R47" si="34">+Q40/P40</f>
        <v>1</v>
      </c>
      <c r="S40" s="40">
        <f t="shared" si="28"/>
        <v>0</v>
      </c>
      <c r="T40" s="39">
        <f t="shared" si="29"/>
        <v>0</v>
      </c>
      <c r="U40" s="26"/>
      <c r="V40" s="72" t="s">
        <v>58</v>
      </c>
      <c r="W40" s="38">
        <v>2341</v>
      </c>
      <c r="X40" s="40">
        <v>2341</v>
      </c>
      <c r="Y40" s="39">
        <f t="shared" ref="Y40:Y47" si="35">+X40/W40</f>
        <v>1</v>
      </c>
      <c r="Z40" s="40">
        <f t="shared" si="30"/>
        <v>0</v>
      </c>
      <c r="AA40" s="39">
        <f t="shared" si="31"/>
        <v>0</v>
      </c>
    </row>
    <row r="41" spans="1:27" x14ac:dyDescent="0.25">
      <c r="A41" s="72" t="s">
        <v>59</v>
      </c>
      <c r="B41" s="38">
        <v>42</v>
      </c>
      <c r="C41" s="38">
        <v>42</v>
      </c>
      <c r="D41" s="39">
        <f t="shared" si="32"/>
        <v>1</v>
      </c>
      <c r="E41" s="73">
        <f t="shared" si="24"/>
        <v>0</v>
      </c>
      <c r="F41" s="39">
        <f t="shared" si="25"/>
        <v>0</v>
      </c>
      <c r="G41" s="25"/>
      <c r="H41" s="72" t="s">
        <v>59</v>
      </c>
      <c r="I41" s="38"/>
      <c r="J41" s="38"/>
      <c r="K41" s="39" t="e">
        <f t="shared" si="33"/>
        <v>#DIV/0!</v>
      </c>
      <c r="L41" s="40">
        <f t="shared" si="26"/>
        <v>0</v>
      </c>
      <c r="M41" s="39" t="e">
        <f t="shared" si="27"/>
        <v>#DIV/0!</v>
      </c>
      <c r="N41" s="26"/>
      <c r="O41" s="72" t="s">
        <v>59</v>
      </c>
      <c r="P41" s="38">
        <v>42</v>
      </c>
      <c r="Q41" s="38">
        <v>42</v>
      </c>
      <c r="R41" s="39">
        <f t="shared" si="34"/>
        <v>1</v>
      </c>
      <c r="S41" s="40">
        <f t="shared" si="28"/>
        <v>0</v>
      </c>
      <c r="T41" s="39">
        <f t="shared" si="29"/>
        <v>0</v>
      </c>
      <c r="U41" s="26"/>
      <c r="V41" s="72" t="s">
        <v>59</v>
      </c>
      <c r="W41" s="38">
        <v>80</v>
      </c>
      <c r="X41" s="40">
        <v>80</v>
      </c>
      <c r="Y41" s="39">
        <f t="shared" si="35"/>
        <v>1</v>
      </c>
      <c r="Z41" s="40">
        <f t="shared" si="30"/>
        <v>0</v>
      </c>
      <c r="AA41" s="39">
        <f t="shared" si="31"/>
        <v>0</v>
      </c>
    </row>
    <row r="42" spans="1:27" x14ac:dyDescent="0.25">
      <c r="A42" s="72" t="s">
        <v>60</v>
      </c>
      <c r="B42" s="38">
        <v>51</v>
      </c>
      <c r="C42" s="38">
        <v>51</v>
      </c>
      <c r="D42" s="39">
        <f t="shared" si="32"/>
        <v>1</v>
      </c>
      <c r="E42" s="73">
        <f t="shared" si="24"/>
        <v>0</v>
      </c>
      <c r="F42" s="39">
        <f t="shared" si="25"/>
        <v>0</v>
      </c>
      <c r="G42" s="25"/>
      <c r="H42" s="72" t="s">
        <v>60</v>
      </c>
      <c r="I42" s="38"/>
      <c r="J42" s="38"/>
      <c r="K42" s="39" t="e">
        <f t="shared" si="33"/>
        <v>#DIV/0!</v>
      </c>
      <c r="L42" s="40">
        <f t="shared" si="26"/>
        <v>0</v>
      </c>
      <c r="M42" s="39" t="e">
        <f t="shared" si="27"/>
        <v>#DIV/0!</v>
      </c>
      <c r="N42" s="26"/>
      <c r="O42" s="72" t="s">
        <v>60</v>
      </c>
      <c r="P42" s="38">
        <v>23</v>
      </c>
      <c r="Q42" s="38">
        <v>23</v>
      </c>
      <c r="R42" s="39">
        <f t="shared" si="34"/>
        <v>1</v>
      </c>
      <c r="S42" s="40">
        <f t="shared" si="28"/>
        <v>0</v>
      </c>
      <c r="T42" s="39">
        <f t="shared" si="29"/>
        <v>0</v>
      </c>
      <c r="U42" s="26"/>
      <c r="V42" s="72" t="s">
        <v>60</v>
      </c>
      <c r="W42" s="38">
        <v>78</v>
      </c>
      <c r="X42" s="40">
        <v>78</v>
      </c>
      <c r="Y42" s="39">
        <f t="shared" si="35"/>
        <v>1</v>
      </c>
      <c r="Z42" s="40">
        <f t="shared" si="30"/>
        <v>0</v>
      </c>
      <c r="AA42" s="39">
        <f t="shared" si="31"/>
        <v>0</v>
      </c>
    </row>
    <row r="43" spans="1:27" x14ac:dyDescent="0.25">
      <c r="A43" s="72" t="s">
        <v>85</v>
      </c>
      <c r="B43" s="38">
        <v>265</v>
      </c>
      <c r="C43" s="38">
        <v>265</v>
      </c>
      <c r="D43" s="39">
        <f t="shared" si="32"/>
        <v>1</v>
      </c>
      <c r="E43" s="73">
        <f t="shared" si="24"/>
        <v>0</v>
      </c>
      <c r="F43" s="39">
        <f t="shared" si="25"/>
        <v>0</v>
      </c>
      <c r="G43" s="25"/>
      <c r="H43" s="72" t="s">
        <v>85</v>
      </c>
      <c r="I43" s="38"/>
      <c r="J43" s="38"/>
      <c r="K43" s="39" t="e">
        <f t="shared" si="33"/>
        <v>#DIV/0!</v>
      </c>
      <c r="L43" s="40">
        <f t="shared" si="26"/>
        <v>0</v>
      </c>
      <c r="M43" s="39" t="e">
        <f t="shared" si="27"/>
        <v>#DIV/0!</v>
      </c>
      <c r="N43" s="26"/>
      <c r="O43" s="72" t="s">
        <v>85</v>
      </c>
      <c r="P43" s="38">
        <v>191</v>
      </c>
      <c r="Q43" s="38">
        <v>191</v>
      </c>
      <c r="R43" s="39">
        <f t="shared" si="34"/>
        <v>1</v>
      </c>
      <c r="S43" s="40">
        <f t="shared" si="28"/>
        <v>0</v>
      </c>
      <c r="T43" s="39">
        <f t="shared" si="29"/>
        <v>0</v>
      </c>
      <c r="U43" s="26"/>
      <c r="V43" s="72" t="s">
        <v>85</v>
      </c>
      <c r="W43" s="38">
        <v>168</v>
      </c>
      <c r="X43" s="40">
        <v>168</v>
      </c>
      <c r="Y43" s="39">
        <f t="shared" si="35"/>
        <v>1</v>
      </c>
      <c r="Z43" s="40">
        <f t="shared" si="30"/>
        <v>0</v>
      </c>
      <c r="AA43" s="39">
        <f t="shared" si="31"/>
        <v>0</v>
      </c>
    </row>
    <row r="44" spans="1:27" x14ac:dyDescent="0.25">
      <c r="A44" s="72" t="s">
        <v>62</v>
      </c>
      <c r="B44" s="38">
        <v>14</v>
      </c>
      <c r="C44" s="38">
        <v>14</v>
      </c>
      <c r="D44" s="39">
        <f t="shared" si="32"/>
        <v>1</v>
      </c>
      <c r="E44" s="73">
        <f t="shared" si="24"/>
        <v>0</v>
      </c>
      <c r="F44" s="39">
        <f t="shared" si="25"/>
        <v>0</v>
      </c>
      <c r="G44" s="25"/>
      <c r="H44" s="72" t="s">
        <v>62</v>
      </c>
      <c r="I44" s="38"/>
      <c r="J44" s="38"/>
      <c r="K44" s="39" t="e">
        <f t="shared" si="33"/>
        <v>#DIV/0!</v>
      </c>
      <c r="L44" s="40">
        <f t="shared" si="26"/>
        <v>0</v>
      </c>
      <c r="M44" s="39" t="e">
        <f t="shared" si="27"/>
        <v>#DIV/0!</v>
      </c>
      <c r="N44" s="26"/>
      <c r="O44" s="72" t="s">
        <v>62</v>
      </c>
      <c r="P44" s="38">
        <v>18</v>
      </c>
      <c r="Q44" s="38">
        <v>18</v>
      </c>
      <c r="R44" s="39">
        <f t="shared" si="34"/>
        <v>1</v>
      </c>
      <c r="S44" s="40">
        <f t="shared" si="28"/>
        <v>0</v>
      </c>
      <c r="T44" s="39">
        <f t="shared" si="29"/>
        <v>0</v>
      </c>
      <c r="U44" s="26"/>
      <c r="V44" s="72" t="s">
        <v>62</v>
      </c>
      <c r="W44" s="38">
        <v>54</v>
      </c>
      <c r="X44" s="40">
        <v>54</v>
      </c>
      <c r="Y44" s="39">
        <f t="shared" si="35"/>
        <v>1</v>
      </c>
      <c r="Z44" s="40">
        <f t="shared" si="30"/>
        <v>0</v>
      </c>
      <c r="AA44" s="39">
        <f t="shared" si="31"/>
        <v>0</v>
      </c>
    </row>
    <row r="45" spans="1:27" x14ac:dyDescent="0.25">
      <c r="A45" s="72" t="s">
        <v>63</v>
      </c>
      <c r="B45" s="38">
        <v>232</v>
      </c>
      <c r="C45" s="38">
        <v>232</v>
      </c>
      <c r="D45" s="39">
        <f t="shared" si="32"/>
        <v>1</v>
      </c>
      <c r="E45" s="73">
        <f t="shared" si="24"/>
        <v>0</v>
      </c>
      <c r="F45" s="39">
        <f t="shared" si="25"/>
        <v>0</v>
      </c>
      <c r="G45" s="25"/>
      <c r="H45" s="72" t="s">
        <v>63</v>
      </c>
      <c r="I45" s="38"/>
      <c r="J45" s="38"/>
      <c r="K45" s="39" t="e">
        <f t="shared" si="33"/>
        <v>#DIV/0!</v>
      </c>
      <c r="L45" s="40">
        <f t="shared" si="26"/>
        <v>0</v>
      </c>
      <c r="M45" s="39" t="e">
        <f t="shared" si="27"/>
        <v>#DIV/0!</v>
      </c>
      <c r="N45" s="26"/>
      <c r="O45" s="72" t="s">
        <v>63</v>
      </c>
      <c r="P45" s="38">
        <v>144</v>
      </c>
      <c r="Q45" s="38">
        <v>144</v>
      </c>
      <c r="R45" s="39">
        <f t="shared" si="34"/>
        <v>1</v>
      </c>
      <c r="S45" s="40">
        <f t="shared" si="28"/>
        <v>0</v>
      </c>
      <c r="T45" s="39">
        <f t="shared" si="29"/>
        <v>0</v>
      </c>
      <c r="U45" s="26"/>
      <c r="V45" s="72" t="s">
        <v>63</v>
      </c>
      <c r="W45" s="38">
        <v>167</v>
      </c>
      <c r="X45" s="40">
        <v>167</v>
      </c>
      <c r="Y45" s="39">
        <f t="shared" si="35"/>
        <v>1</v>
      </c>
      <c r="Z45" s="40">
        <f t="shared" si="30"/>
        <v>0</v>
      </c>
      <c r="AA45" s="39">
        <f t="shared" si="31"/>
        <v>0</v>
      </c>
    </row>
    <row r="46" spans="1:27" x14ac:dyDescent="0.25">
      <c r="A46" s="72" t="s">
        <v>64</v>
      </c>
      <c r="B46" s="38">
        <v>351</v>
      </c>
      <c r="C46" s="38">
        <v>351</v>
      </c>
      <c r="D46" s="39">
        <f t="shared" si="32"/>
        <v>1</v>
      </c>
      <c r="E46" s="73">
        <f t="shared" si="24"/>
        <v>0</v>
      </c>
      <c r="F46" s="39">
        <f t="shared" si="25"/>
        <v>0</v>
      </c>
      <c r="G46" s="25"/>
      <c r="H46" s="72" t="s">
        <v>64</v>
      </c>
      <c r="I46" s="38"/>
      <c r="J46" s="38"/>
      <c r="K46" s="39" t="e">
        <f t="shared" si="33"/>
        <v>#DIV/0!</v>
      </c>
      <c r="L46" s="40">
        <f t="shared" si="26"/>
        <v>0</v>
      </c>
      <c r="M46" s="39" t="e">
        <f t="shared" si="27"/>
        <v>#DIV/0!</v>
      </c>
      <c r="N46" s="26"/>
      <c r="O46" s="72" t="s">
        <v>64</v>
      </c>
      <c r="P46" s="38">
        <v>238</v>
      </c>
      <c r="Q46" s="38">
        <v>238</v>
      </c>
      <c r="R46" s="39">
        <f t="shared" si="34"/>
        <v>1</v>
      </c>
      <c r="S46" s="40">
        <f t="shared" si="28"/>
        <v>0</v>
      </c>
      <c r="T46" s="39">
        <f t="shared" si="29"/>
        <v>0</v>
      </c>
      <c r="U46" s="26"/>
      <c r="V46" s="72" t="s">
        <v>64</v>
      </c>
      <c r="W46" s="38">
        <v>312</v>
      </c>
      <c r="X46" s="40">
        <v>312</v>
      </c>
      <c r="Y46" s="39">
        <f t="shared" si="35"/>
        <v>1</v>
      </c>
      <c r="Z46" s="40">
        <f t="shared" si="30"/>
        <v>0</v>
      </c>
      <c r="AA46" s="39">
        <f t="shared" si="31"/>
        <v>0</v>
      </c>
    </row>
    <row r="47" spans="1:27" x14ac:dyDescent="0.25">
      <c r="A47" s="72" t="s">
        <v>15</v>
      </c>
      <c r="B47" s="74">
        <f>SUM(B39:B46)</f>
        <v>7115</v>
      </c>
      <c r="C47" s="74">
        <f>SUM(C39:C46)</f>
        <v>7115</v>
      </c>
      <c r="D47" s="41">
        <f t="shared" si="32"/>
        <v>1</v>
      </c>
      <c r="E47" s="75">
        <f t="shared" si="24"/>
        <v>0</v>
      </c>
      <c r="F47" s="41">
        <f t="shared" si="25"/>
        <v>0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33"/>
        <v>#DIV/0!</v>
      </c>
      <c r="L47" s="84">
        <f t="shared" si="26"/>
        <v>0</v>
      </c>
      <c r="M47" s="41" t="e">
        <f t="shared" si="27"/>
        <v>#DIV/0!</v>
      </c>
      <c r="N47" s="26"/>
      <c r="O47" s="72" t="s">
        <v>15</v>
      </c>
      <c r="P47" s="74">
        <f>SUM(P39:P46)</f>
        <v>4312</v>
      </c>
      <c r="Q47" s="74">
        <f>SUM(Q39:Q46)</f>
        <v>4312</v>
      </c>
      <c r="R47" s="41">
        <f t="shared" si="34"/>
        <v>1</v>
      </c>
      <c r="S47" s="84">
        <f t="shared" si="28"/>
        <v>0</v>
      </c>
      <c r="T47" s="41">
        <f t="shared" si="29"/>
        <v>0</v>
      </c>
      <c r="U47" s="26"/>
      <c r="V47" s="72" t="s">
        <v>15</v>
      </c>
      <c r="W47" s="74">
        <f>SUM(W39:W46)</f>
        <v>4754</v>
      </c>
      <c r="X47" s="74">
        <f>+W47</f>
        <v>4754</v>
      </c>
      <c r="Y47" s="41">
        <f t="shared" si="35"/>
        <v>1</v>
      </c>
      <c r="Z47" s="84">
        <f t="shared" si="30"/>
        <v>0</v>
      </c>
      <c r="AA47" s="41">
        <f t="shared" si="31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9846</v>
      </c>
      <c r="C49" s="44">
        <f>SUM(C47,C35,C21)</f>
        <v>9846</v>
      </c>
      <c r="D49" s="45">
        <f t="shared" ref="D49" si="36">+C49/B49</f>
        <v>1</v>
      </c>
      <c r="E49" s="53">
        <f t="shared" ref="E49" si="37">+B49-C49</f>
        <v>0</v>
      </c>
      <c r="F49" s="46">
        <f t="shared" ref="F49" si="38">+E49/B49</f>
        <v>0</v>
      </c>
      <c r="G49" s="25"/>
      <c r="H49" s="43" t="s">
        <v>15</v>
      </c>
      <c r="I49" s="44">
        <f>+'TOTAL POR MES JULIO '!B13</f>
        <v>44112</v>
      </c>
      <c r="J49" s="44">
        <f>+'TOTAL POR MES JULIO '!C51</f>
        <v>44112</v>
      </c>
      <c r="K49" s="54">
        <f t="shared" ref="K49" si="39">+J49/I49</f>
        <v>1</v>
      </c>
      <c r="L49" s="52">
        <f t="shared" si="26"/>
        <v>0</v>
      </c>
      <c r="M49" s="55">
        <f t="shared" ref="M49" si="40">+L49/I49</f>
        <v>0</v>
      </c>
      <c r="N49" s="26"/>
      <c r="O49" s="43" t="s">
        <v>15</v>
      </c>
      <c r="P49" s="47">
        <f>SUM(P47,P35,P21)</f>
        <v>6815</v>
      </c>
      <c r="Q49" s="47">
        <f>SUM(Q47,Q35,Q21)</f>
        <v>6815</v>
      </c>
      <c r="R49" s="45">
        <f t="shared" ref="R49" si="41">+Q49/P49</f>
        <v>1</v>
      </c>
      <c r="S49" s="53">
        <f t="shared" ref="S49" si="42">+P49-Q49</f>
        <v>0</v>
      </c>
      <c r="T49" s="46">
        <f t="shared" ref="T49" si="43">+S49/P49</f>
        <v>0</v>
      </c>
      <c r="U49" s="26"/>
      <c r="V49" s="43" t="s">
        <v>15</v>
      </c>
      <c r="W49" s="44">
        <f>SUM(W47,W35,W21)</f>
        <v>6716</v>
      </c>
      <c r="X49" s="44">
        <f>SUM(X47,X35,X21)</f>
        <v>6716</v>
      </c>
      <c r="Y49" s="45">
        <f t="shared" ref="Y49" si="44">+X49/W49</f>
        <v>1</v>
      </c>
      <c r="Z49" s="53">
        <f t="shared" ref="Z49" si="45">+W49-X49</f>
        <v>0</v>
      </c>
      <c r="AA49" s="46">
        <f t="shared" ref="AA49" si="46">+Z49/W49</f>
        <v>0</v>
      </c>
    </row>
    <row r="51" spans="1:27" x14ac:dyDescent="0.25">
      <c r="B51" s="60"/>
      <c r="I51" s="60"/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1"/>
  <sheetViews>
    <sheetView showGridLines="0" topLeftCell="O1" workbookViewId="0">
      <selection activeCell="V4" sqref="V4:AA4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03" t="s">
        <v>70</v>
      </c>
      <c r="C1" s="135"/>
      <c r="D1" s="104"/>
    </row>
    <row r="2" spans="1:27" ht="17.25" thickBot="1" x14ac:dyDescent="0.3">
      <c r="B2" s="105" t="s">
        <v>66</v>
      </c>
      <c r="C2" s="136"/>
      <c r="D2" s="106"/>
    </row>
    <row r="3" spans="1:27" ht="15.75" thickBot="1" x14ac:dyDescent="0.3"/>
    <row r="4" spans="1:27" x14ac:dyDescent="0.25">
      <c r="A4" s="25"/>
      <c r="B4" s="132" t="s">
        <v>76</v>
      </c>
      <c r="C4" s="133"/>
      <c r="D4" s="134"/>
      <c r="E4" s="25"/>
      <c r="F4" s="25"/>
      <c r="G4" s="25"/>
      <c r="H4" s="25"/>
      <c r="I4" s="132" t="s">
        <v>73</v>
      </c>
      <c r="J4" s="133"/>
      <c r="K4" s="134"/>
      <c r="L4" s="25"/>
      <c r="M4" s="25"/>
      <c r="N4" s="26"/>
      <c r="O4" s="25"/>
      <c r="P4" s="132" t="s">
        <v>74</v>
      </c>
      <c r="Q4" s="133"/>
      <c r="R4" s="134"/>
      <c r="S4" s="25"/>
      <c r="T4" s="25"/>
      <c r="U4" s="26"/>
      <c r="V4" s="25"/>
      <c r="W4" s="132" t="s">
        <v>77</v>
      </c>
      <c r="X4" s="133"/>
      <c r="Y4" s="134"/>
      <c r="Z4" s="25"/>
      <c r="AA4" s="25"/>
    </row>
    <row r="5" spans="1:27" x14ac:dyDescent="0.25">
      <c r="A5" s="130" t="s">
        <v>25</v>
      </c>
      <c r="B5" s="131" t="s">
        <v>26</v>
      </c>
      <c r="C5" s="131" t="s">
        <v>27</v>
      </c>
      <c r="D5" s="128" t="s">
        <v>28</v>
      </c>
      <c r="E5" s="131" t="s">
        <v>29</v>
      </c>
      <c r="F5" s="128" t="s">
        <v>30</v>
      </c>
      <c r="G5" s="27"/>
      <c r="H5" s="130" t="s">
        <v>25</v>
      </c>
      <c r="I5" s="131" t="s">
        <v>26</v>
      </c>
      <c r="J5" s="131" t="s">
        <v>27</v>
      </c>
      <c r="K5" s="128" t="s">
        <v>28</v>
      </c>
      <c r="L5" s="131" t="s">
        <v>29</v>
      </c>
      <c r="M5" s="128" t="s">
        <v>30</v>
      </c>
      <c r="N5" s="26"/>
      <c r="O5" s="130" t="s">
        <v>25</v>
      </c>
      <c r="P5" s="131" t="s">
        <v>26</v>
      </c>
      <c r="Q5" s="131" t="s">
        <v>27</v>
      </c>
      <c r="R5" s="128" t="s">
        <v>28</v>
      </c>
      <c r="S5" s="131" t="s">
        <v>29</v>
      </c>
      <c r="T5" s="128" t="s">
        <v>30</v>
      </c>
      <c r="U5" s="26"/>
      <c r="V5" s="130" t="s">
        <v>25</v>
      </c>
      <c r="W5" s="131" t="s">
        <v>26</v>
      </c>
      <c r="X5" s="131" t="s">
        <v>27</v>
      </c>
      <c r="Y5" s="128" t="s">
        <v>28</v>
      </c>
      <c r="Z5" s="131" t="s">
        <v>29</v>
      </c>
      <c r="AA5" s="128" t="s">
        <v>30</v>
      </c>
    </row>
    <row r="6" spans="1:27" x14ac:dyDescent="0.25">
      <c r="A6" s="130"/>
      <c r="B6" s="131"/>
      <c r="C6" s="131"/>
      <c r="D6" s="128"/>
      <c r="E6" s="131"/>
      <c r="F6" s="128"/>
      <c r="G6" s="28"/>
      <c r="H6" s="130"/>
      <c r="I6" s="131"/>
      <c r="J6" s="131"/>
      <c r="K6" s="128"/>
      <c r="L6" s="131"/>
      <c r="M6" s="128"/>
      <c r="N6" s="26"/>
      <c r="O6" s="130"/>
      <c r="P6" s="131"/>
      <c r="Q6" s="131"/>
      <c r="R6" s="128"/>
      <c r="S6" s="131"/>
      <c r="T6" s="128"/>
      <c r="U6" s="26"/>
      <c r="V6" s="130"/>
      <c r="W6" s="131"/>
      <c r="X6" s="131"/>
      <c r="Y6" s="128"/>
      <c r="Z6" s="131"/>
      <c r="AA6" s="128"/>
    </row>
    <row r="7" spans="1:27" ht="16.5" x14ac:dyDescent="0.25">
      <c r="A7" s="66" t="s">
        <v>31</v>
      </c>
      <c r="B7" s="29">
        <v>94</v>
      </c>
      <c r="C7" s="30">
        <v>94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 t="e">
        <f>+J7/I7</f>
        <v>#DIV/0!</v>
      </c>
      <c r="L7" s="30">
        <f>+I7-J7</f>
        <v>0</v>
      </c>
      <c r="M7" s="69" t="e">
        <f>+L7/I7</f>
        <v>#DIV/0!</v>
      </c>
      <c r="N7" s="26"/>
      <c r="O7" s="66" t="s">
        <v>31</v>
      </c>
      <c r="P7" s="29">
        <v>55</v>
      </c>
      <c r="Q7" s="29">
        <v>55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38</v>
      </c>
      <c r="X7" s="29">
        <v>38</v>
      </c>
      <c r="Y7" s="67">
        <f>+X7/W7</f>
        <v>1</v>
      </c>
      <c r="Z7" s="30">
        <f>+W7-X7</f>
        <v>0</v>
      </c>
      <c r="AA7" s="69">
        <f>+Z7/W7</f>
        <v>0</v>
      </c>
    </row>
    <row r="8" spans="1:27" ht="16.5" x14ac:dyDescent="0.25">
      <c r="A8" s="66" t="s">
        <v>32</v>
      </c>
      <c r="B8" s="29">
        <v>30</v>
      </c>
      <c r="C8" s="30">
        <v>30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9" t="e">
        <f t="shared" ref="K8:K21" si="3">+J8/I8</f>
        <v>#DIV/0!</v>
      </c>
      <c r="L8" s="30">
        <f t="shared" ref="L8:L21" si="4">+I8-J8</f>
        <v>0</v>
      </c>
      <c r="M8" s="69" t="e">
        <f t="shared" ref="M8:M21" si="5">+L8/I8</f>
        <v>#DIV/0!</v>
      </c>
      <c r="N8" s="26"/>
      <c r="O8" s="66" t="s">
        <v>32</v>
      </c>
      <c r="P8" s="29">
        <v>27</v>
      </c>
      <c r="Q8" s="29">
        <v>27</v>
      </c>
      <c r="R8" s="67">
        <f t="shared" ref="R8:R21" si="6">+Q8/P8</f>
        <v>1</v>
      </c>
      <c r="S8" s="30">
        <f t="shared" ref="S8:S21" si="7">+P8-Q8</f>
        <v>0</v>
      </c>
      <c r="T8" s="69">
        <f t="shared" ref="T8:T21" si="8">+S8/P8</f>
        <v>0</v>
      </c>
      <c r="U8" s="26"/>
      <c r="V8" s="66" t="s">
        <v>32</v>
      </c>
      <c r="W8" s="29">
        <v>17</v>
      </c>
      <c r="X8" s="29">
        <v>17</v>
      </c>
      <c r="Y8" s="67">
        <f t="shared" ref="Y8:Y21" si="9">+X8/W8</f>
        <v>1</v>
      </c>
      <c r="Z8" s="30">
        <f t="shared" ref="Z8:Z21" si="10">+W8-X8</f>
        <v>0</v>
      </c>
      <c r="AA8" s="69">
        <f t="shared" ref="AA8:AA21" si="11">+Z8/W8</f>
        <v>0</v>
      </c>
    </row>
    <row r="9" spans="1:27" ht="16.5" x14ac:dyDescent="0.25">
      <c r="A9" s="66" t="s">
        <v>78</v>
      </c>
      <c r="B9" s="29">
        <v>42</v>
      </c>
      <c r="C9" s="30">
        <v>42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78</v>
      </c>
      <c r="I9" s="29"/>
      <c r="J9" s="29"/>
      <c r="K9" s="69" t="e">
        <f t="shared" si="3"/>
        <v>#DIV/0!</v>
      </c>
      <c r="L9" s="30">
        <f t="shared" si="4"/>
        <v>0</v>
      </c>
      <c r="M9" s="69" t="e">
        <f t="shared" si="5"/>
        <v>#DIV/0!</v>
      </c>
      <c r="N9" s="26"/>
      <c r="O9" s="66" t="s">
        <v>78</v>
      </c>
      <c r="P9" s="29">
        <v>21</v>
      </c>
      <c r="Q9" s="29">
        <v>21</v>
      </c>
      <c r="R9" s="67">
        <f t="shared" si="6"/>
        <v>1</v>
      </c>
      <c r="S9" s="30">
        <f t="shared" si="7"/>
        <v>0</v>
      </c>
      <c r="T9" s="69">
        <f t="shared" si="8"/>
        <v>0</v>
      </c>
      <c r="U9" s="26"/>
      <c r="V9" s="66" t="s">
        <v>78</v>
      </c>
      <c r="W9" s="29">
        <v>64</v>
      </c>
      <c r="X9" s="29">
        <v>64</v>
      </c>
      <c r="Y9" s="67">
        <f t="shared" si="9"/>
        <v>1</v>
      </c>
      <c r="Z9" s="30">
        <f t="shared" si="10"/>
        <v>0</v>
      </c>
      <c r="AA9" s="69">
        <f t="shared" si="11"/>
        <v>0</v>
      </c>
    </row>
    <row r="10" spans="1:27" ht="16.5" x14ac:dyDescent="0.25">
      <c r="A10" s="66" t="s">
        <v>79</v>
      </c>
      <c r="B10" s="29">
        <v>30</v>
      </c>
      <c r="C10" s="30">
        <v>30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79</v>
      </c>
      <c r="I10" s="29"/>
      <c r="J10" s="29"/>
      <c r="K10" s="69" t="e">
        <f t="shared" si="3"/>
        <v>#DIV/0!</v>
      </c>
      <c r="L10" s="30">
        <f t="shared" si="4"/>
        <v>0</v>
      </c>
      <c r="M10" s="69" t="e">
        <f t="shared" si="5"/>
        <v>#DIV/0!</v>
      </c>
      <c r="N10" s="26"/>
      <c r="O10" s="66" t="s">
        <v>79</v>
      </c>
      <c r="P10" s="29">
        <v>18</v>
      </c>
      <c r="Q10" s="29">
        <v>18</v>
      </c>
      <c r="R10" s="67">
        <f t="shared" si="6"/>
        <v>1</v>
      </c>
      <c r="S10" s="30">
        <f t="shared" si="7"/>
        <v>0</v>
      </c>
      <c r="T10" s="69">
        <f t="shared" si="8"/>
        <v>0</v>
      </c>
      <c r="U10" s="26"/>
      <c r="V10" s="66" t="s">
        <v>79</v>
      </c>
      <c r="W10" s="29">
        <v>33</v>
      </c>
      <c r="X10" s="29">
        <v>33</v>
      </c>
      <c r="Y10" s="67">
        <f t="shared" si="9"/>
        <v>1</v>
      </c>
      <c r="Z10" s="30">
        <f t="shared" si="10"/>
        <v>0</v>
      </c>
      <c r="AA10" s="69">
        <f t="shared" si="11"/>
        <v>0</v>
      </c>
    </row>
    <row r="11" spans="1:27" ht="16.5" x14ac:dyDescent="0.25">
      <c r="A11" s="66" t="s">
        <v>80</v>
      </c>
      <c r="B11" s="29">
        <v>15</v>
      </c>
      <c r="C11" s="30">
        <v>15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80</v>
      </c>
      <c r="I11" s="29"/>
      <c r="J11" s="29"/>
      <c r="K11" s="69" t="e">
        <f t="shared" si="3"/>
        <v>#DIV/0!</v>
      </c>
      <c r="L11" s="30">
        <f t="shared" si="4"/>
        <v>0</v>
      </c>
      <c r="M11" s="69" t="e">
        <f t="shared" si="5"/>
        <v>#DIV/0!</v>
      </c>
      <c r="N11" s="26"/>
      <c r="O11" s="66" t="s">
        <v>80</v>
      </c>
      <c r="P11" s="29">
        <v>11</v>
      </c>
      <c r="Q11" s="29">
        <v>11</v>
      </c>
      <c r="R11" s="67">
        <f t="shared" si="6"/>
        <v>1</v>
      </c>
      <c r="S11" s="30">
        <f t="shared" si="7"/>
        <v>0</v>
      </c>
      <c r="T11" s="69">
        <f t="shared" si="8"/>
        <v>0</v>
      </c>
      <c r="U11" s="26"/>
      <c r="V11" s="66" t="s">
        <v>80</v>
      </c>
      <c r="W11" s="29">
        <v>19</v>
      </c>
      <c r="X11" s="29">
        <v>19</v>
      </c>
      <c r="Y11" s="67">
        <f t="shared" si="9"/>
        <v>1</v>
      </c>
      <c r="Z11" s="30">
        <f t="shared" si="10"/>
        <v>0</v>
      </c>
      <c r="AA11" s="69">
        <f t="shared" si="11"/>
        <v>0</v>
      </c>
    </row>
    <row r="12" spans="1:27" ht="16.5" x14ac:dyDescent="0.25">
      <c r="A12" s="66" t="s">
        <v>36</v>
      </c>
      <c r="B12" s="29">
        <v>48</v>
      </c>
      <c r="C12" s="30">
        <v>48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9" t="e">
        <f t="shared" si="3"/>
        <v>#DIV/0!</v>
      </c>
      <c r="L12" s="30">
        <f t="shared" si="4"/>
        <v>0</v>
      </c>
      <c r="M12" s="69" t="e">
        <f t="shared" si="5"/>
        <v>#DIV/0!</v>
      </c>
      <c r="N12" s="26"/>
      <c r="O12" s="66" t="s">
        <v>36</v>
      </c>
      <c r="P12" s="29">
        <v>24</v>
      </c>
      <c r="Q12" s="29">
        <v>24</v>
      </c>
      <c r="R12" s="67">
        <f t="shared" si="6"/>
        <v>1</v>
      </c>
      <c r="S12" s="30">
        <f t="shared" si="7"/>
        <v>0</v>
      </c>
      <c r="T12" s="69">
        <f t="shared" si="8"/>
        <v>0</v>
      </c>
      <c r="U12" s="26"/>
      <c r="V12" s="66" t="s">
        <v>36</v>
      </c>
      <c r="W12" s="29">
        <v>15</v>
      </c>
      <c r="X12" s="29">
        <v>15</v>
      </c>
      <c r="Y12" s="67">
        <f t="shared" si="9"/>
        <v>1</v>
      </c>
      <c r="Z12" s="30">
        <f t="shared" si="10"/>
        <v>0</v>
      </c>
      <c r="AA12" s="69">
        <f t="shared" si="11"/>
        <v>0</v>
      </c>
    </row>
    <row r="13" spans="1:27" ht="16.5" x14ac:dyDescent="0.25">
      <c r="A13" s="66" t="s">
        <v>81</v>
      </c>
      <c r="B13" s="29">
        <v>21</v>
      </c>
      <c r="C13" s="30">
        <v>21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81</v>
      </c>
      <c r="I13" s="29"/>
      <c r="J13" s="29"/>
      <c r="K13" s="69" t="e">
        <f t="shared" si="3"/>
        <v>#DIV/0!</v>
      </c>
      <c r="L13" s="30">
        <f t="shared" si="4"/>
        <v>0</v>
      </c>
      <c r="M13" s="69" t="e">
        <f t="shared" si="5"/>
        <v>#DIV/0!</v>
      </c>
      <c r="N13" s="26"/>
      <c r="O13" s="66" t="s">
        <v>81</v>
      </c>
      <c r="P13" s="29">
        <v>13</v>
      </c>
      <c r="Q13" s="29">
        <v>13</v>
      </c>
      <c r="R13" s="67">
        <f t="shared" si="6"/>
        <v>1</v>
      </c>
      <c r="S13" s="30">
        <f t="shared" si="7"/>
        <v>0</v>
      </c>
      <c r="T13" s="69">
        <f t="shared" si="8"/>
        <v>0</v>
      </c>
      <c r="U13" s="26"/>
      <c r="V13" s="66" t="s">
        <v>81</v>
      </c>
      <c r="W13" s="29">
        <v>22</v>
      </c>
      <c r="X13" s="29">
        <v>22</v>
      </c>
      <c r="Y13" s="67">
        <f t="shared" si="9"/>
        <v>1</v>
      </c>
      <c r="Z13" s="30">
        <f t="shared" si="10"/>
        <v>0</v>
      </c>
      <c r="AA13" s="69">
        <f t="shared" si="11"/>
        <v>0</v>
      </c>
    </row>
    <row r="14" spans="1:27" ht="16.5" x14ac:dyDescent="0.25">
      <c r="A14" s="66" t="s">
        <v>38</v>
      </c>
      <c r="B14" s="29">
        <v>63</v>
      </c>
      <c r="C14" s="30">
        <v>63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/>
      <c r="J14" s="29"/>
      <c r="K14" s="69" t="e">
        <f t="shared" si="3"/>
        <v>#DIV/0!</v>
      </c>
      <c r="L14" s="30">
        <f t="shared" si="4"/>
        <v>0</v>
      </c>
      <c r="M14" s="69" t="e">
        <f t="shared" si="5"/>
        <v>#DIV/0!</v>
      </c>
      <c r="N14" s="26"/>
      <c r="O14" s="66" t="s">
        <v>38</v>
      </c>
      <c r="P14" s="29">
        <v>37</v>
      </c>
      <c r="Q14" s="29">
        <v>37</v>
      </c>
      <c r="R14" s="67">
        <f t="shared" si="6"/>
        <v>1</v>
      </c>
      <c r="S14" s="30">
        <f t="shared" si="7"/>
        <v>0</v>
      </c>
      <c r="T14" s="69">
        <f t="shared" si="8"/>
        <v>0</v>
      </c>
      <c r="U14" s="26"/>
      <c r="V14" s="66" t="s">
        <v>38</v>
      </c>
      <c r="W14" s="29">
        <v>8</v>
      </c>
      <c r="X14" s="29">
        <v>8</v>
      </c>
      <c r="Y14" s="67">
        <f t="shared" si="9"/>
        <v>1</v>
      </c>
      <c r="Z14" s="30">
        <f t="shared" si="10"/>
        <v>0</v>
      </c>
      <c r="AA14" s="69">
        <f t="shared" si="11"/>
        <v>0</v>
      </c>
    </row>
    <row r="15" spans="1:27" ht="16.5" x14ac:dyDescent="0.25">
      <c r="A15" s="66" t="s">
        <v>39</v>
      </c>
      <c r="B15" s="29">
        <v>56</v>
      </c>
      <c r="C15" s="30">
        <v>56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9" t="e">
        <f t="shared" si="3"/>
        <v>#DIV/0!</v>
      </c>
      <c r="L15" s="30">
        <f t="shared" si="4"/>
        <v>0</v>
      </c>
      <c r="M15" s="69" t="e">
        <f t="shared" si="5"/>
        <v>#DIV/0!</v>
      </c>
      <c r="N15" s="26"/>
      <c r="O15" s="66" t="s">
        <v>39</v>
      </c>
      <c r="P15" s="29">
        <v>59</v>
      </c>
      <c r="Q15" s="29">
        <v>59</v>
      </c>
      <c r="R15" s="67">
        <f t="shared" si="6"/>
        <v>1</v>
      </c>
      <c r="S15" s="30">
        <f t="shared" si="7"/>
        <v>0</v>
      </c>
      <c r="T15" s="69">
        <f t="shared" si="8"/>
        <v>0</v>
      </c>
      <c r="U15" s="26"/>
      <c r="V15" s="66" t="s">
        <v>39</v>
      </c>
      <c r="W15" s="29">
        <v>22</v>
      </c>
      <c r="X15" s="29">
        <v>22</v>
      </c>
      <c r="Y15" s="67">
        <f t="shared" si="9"/>
        <v>1</v>
      </c>
      <c r="Z15" s="30">
        <f t="shared" si="10"/>
        <v>0</v>
      </c>
      <c r="AA15" s="69">
        <f t="shared" si="11"/>
        <v>0</v>
      </c>
    </row>
    <row r="16" spans="1:27" ht="16.5" x14ac:dyDescent="0.25">
      <c r="A16" s="66" t="s">
        <v>40</v>
      </c>
      <c r="B16" s="29">
        <v>171</v>
      </c>
      <c r="C16" s="30">
        <v>171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9" t="e">
        <f t="shared" si="3"/>
        <v>#DIV/0!</v>
      </c>
      <c r="L16" s="30">
        <f t="shared" si="4"/>
        <v>0</v>
      </c>
      <c r="M16" s="69" t="e">
        <f t="shared" si="5"/>
        <v>#DIV/0!</v>
      </c>
      <c r="N16" s="26"/>
      <c r="O16" s="66" t="s">
        <v>40</v>
      </c>
      <c r="P16" s="29">
        <v>107</v>
      </c>
      <c r="Q16" s="29">
        <v>107</v>
      </c>
      <c r="R16" s="67">
        <f t="shared" si="6"/>
        <v>1</v>
      </c>
      <c r="S16" s="30">
        <f t="shared" si="7"/>
        <v>0</v>
      </c>
      <c r="T16" s="69">
        <f t="shared" si="8"/>
        <v>0</v>
      </c>
      <c r="U16" s="26"/>
      <c r="V16" s="66" t="s">
        <v>40</v>
      </c>
      <c r="W16" s="29">
        <v>84</v>
      </c>
      <c r="X16" s="29">
        <v>84</v>
      </c>
      <c r="Y16" s="67">
        <f t="shared" si="9"/>
        <v>1</v>
      </c>
      <c r="Z16" s="30">
        <f t="shared" si="10"/>
        <v>0</v>
      </c>
      <c r="AA16" s="69">
        <f t="shared" si="11"/>
        <v>0</v>
      </c>
    </row>
    <row r="17" spans="1:27" ht="16.5" x14ac:dyDescent="0.25">
      <c r="A17" s="66" t="s">
        <v>41</v>
      </c>
      <c r="B17" s="29">
        <v>613</v>
      </c>
      <c r="C17" s="30">
        <v>613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/>
      <c r="J17" s="29"/>
      <c r="K17" s="69" t="e">
        <f t="shared" si="3"/>
        <v>#DIV/0!</v>
      </c>
      <c r="L17" s="30">
        <f t="shared" si="4"/>
        <v>0</v>
      </c>
      <c r="M17" s="69" t="e">
        <f t="shared" si="5"/>
        <v>#DIV/0!</v>
      </c>
      <c r="N17" s="26"/>
      <c r="O17" s="66" t="s">
        <v>41</v>
      </c>
      <c r="P17" s="29">
        <v>263</v>
      </c>
      <c r="Q17" s="29">
        <v>263</v>
      </c>
      <c r="R17" s="67">
        <f t="shared" si="6"/>
        <v>1</v>
      </c>
      <c r="S17" s="30">
        <f t="shared" si="7"/>
        <v>0</v>
      </c>
      <c r="T17" s="69">
        <f t="shared" si="8"/>
        <v>0</v>
      </c>
      <c r="U17" s="26"/>
      <c r="V17" s="66" t="s">
        <v>41</v>
      </c>
      <c r="W17" s="29">
        <v>187</v>
      </c>
      <c r="X17" s="29">
        <v>187</v>
      </c>
      <c r="Y17" s="67">
        <f t="shared" si="9"/>
        <v>1</v>
      </c>
      <c r="Z17" s="30">
        <f t="shared" si="10"/>
        <v>0</v>
      </c>
      <c r="AA17" s="69">
        <f t="shared" si="11"/>
        <v>0</v>
      </c>
    </row>
    <row r="18" spans="1:27" ht="16.5" x14ac:dyDescent="0.25">
      <c r="A18" s="66" t="s">
        <v>42</v>
      </c>
      <c r="B18" s="29">
        <v>191</v>
      </c>
      <c r="C18" s="30">
        <v>191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/>
      <c r="J18" s="29"/>
      <c r="K18" s="69" t="e">
        <f t="shared" si="3"/>
        <v>#DIV/0!</v>
      </c>
      <c r="L18" s="30">
        <f t="shared" si="4"/>
        <v>0</v>
      </c>
      <c r="M18" s="69" t="e">
        <f t="shared" si="5"/>
        <v>#DIV/0!</v>
      </c>
      <c r="N18" s="26"/>
      <c r="O18" s="66" t="s">
        <v>42</v>
      </c>
      <c r="P18" s="29">
        <v>92</v>
      </c>
      <c r="Q18" s="29">
        <v>92</v>
      </c>
      <c r="R18" s="67">
        <f t="shared" si="6"/>
        <v>1</v>
      </c>
      <c r="S18" s="30">
        <f t="shared" si="7"/>
        <v>0</v>
      </c>
      <c r="T18" s="69">
        <f t="shared" si="8"/>
        <v>0</v>
      </c>
      <c r="U18" s="26"/>
      <c r="V18" s="66" t="s">
        <v>42</v>
      </c>
      <c r="W18" s="29">
        <v>87</v>
      </c>
      <c r="X18" s="29">
        <v>87</v>
      </c>
      <c r="Y18" s="67">
        <f t="shared" si="9"/>
        <v>1</v>
      </c>
      <c r="Z18" s="30">
        <f t="shared" si="10"/>
        <v>0</v>
      </c>
      <c r="AA18" s="69">
        <f t="shared" si="11"/>
        <v>0</v>
      </c>
    </row>
    <row r="19" spans="1:27" x14ac:dyDescent="0.25">
      <c r="A19" s="66" t="s">
        <v>43</v>
      </c>
      <c r="B19" s="29">
        <v>95</v>
      </c>
      <c r="C19" s="30">
        <v>95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43</v>
      </c>
      <c r="I19" s="29"/>
      <c r="J19" s="29"/>
      <c r="K19" s="69" t="e">
        <f t="shared" si="3"/>
        <v>#DIV/0!</v>
      </c>
      <c r="L19" s="30">
        <f t="shared" si="4"/>
        <v>0</v>
      </c>
      <c r="M19" s="69" t="e">
        <f t="shared" si="5"/>
        <v>#DIV/0!</v>
      </c>
      <c r="N19" s="26"/>
      <c r="O19" s="66" t="s">
        <v>43</v>
      </c>
      <c r="P19" s="29">
        <v>59</v>
      </c>
      <c r="Q19" s="29">
        <v>59</v>
      </c>
      <c r="R19" s="67">
        <f t="shared" si="6"/>
        <v>1</v>
      </c>
      <c r="S19" s="30">
        <f t="shared" si="7"/>
        <v>0</v>
      </c>
      <c r="T19" s="69">
        <f t="shared" si="8"/>
        <v>0</v>
      </c>
      <c r="U19" s="26"/>
      <c r="V19" s="66" t="s">
        <v>43</v>
      </c>
      <c r="W19" s="29">
        <v>84</v>
      </c>
      <c r="X19" s="29">
        <v>84</v>
      </c>
      <c r="Y19" s="67">
        <f t="shared" si="9"/>
        <v>1</v>
      </c>
      <c r="Z19" s="30">
        <f t="shared" si="10"/>
        <v>0</v>
      </c>
      <c r="AA19" s="69">
        <f t="shared" si="11"/>
        <v>0</v>
      </c>
    </row>
    <row r="20" spans="1:27" ht="16.5" x14ac:dyDescent="0.25">
      <c r="A20" s="66" t="s">
        <v>82</v>
      </c>
      <c r="B20" s="29">
        <v>44</v>
      </c>
      <c r="C20" s="30">
        <v>44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82</v>
      </c>
      <c r="I20" s="29"/>
      <c r="J20" s="29"/>
      <c r="K20" s="69" t="e">
        <f t="shared" si="3"/>
        <v>#DIV/0!</v>
      </c>
      <c r="L20" s="30">
        <f t="shared" si="4"/>
        <v>0</v>
      </c>
      <c r="M20" s="69" t="e">
        <f t="shared" si="5"/>
        <v>#DIV/0!</v>
      </c>
      <c r="N20" s="26"/>
      <c r="O20" s="66" t="s">
        <v>82</v>
      </c>
      <c r="P20" s="29">
        <v>32</v>
      </c>
      <c r="Q20" s="29">
        <v>32</v>
      </c>
      <c r="R20" s="67">
        <f t="shared" si="6"/>
        <v>1</v>
      </c>
      <c r="S20" s="30">
        <f t="shared" si="7"/>
        <v>0</v>
      </c>
      <c r="T20" s="69">
        <f t="shared" si="8"/>
        <v>0</v>
      </c>
      <c r="U20" s="26"/>
      <c r="V20" s="66" t="s">
        <v>82</v>
      </c>
      <c r="W20" s="29">
        <v>28</v>
      </c>
      <c r="X20" s="29">
        <v>28</v>
      </c>
      <c r="Y20" s="67">
        <f t="shared" si="9"/>
        <v>1</v>
      </c>
      <c r="Z20" s="30">
        <f t="shared" si="10"/>
        <v>0</v>
      </c>
      <c r="AA20" s="69">
        <f t="shared" si="11"/>
        <v>0</v>
      </c>
    </row>
    <row r="21" spans="1:27" ht="16.5" x14ac:dyDescent="0.25">
      <c r="A21" s="66" t="s">
        <v>15</v>
      </c>
      <c r="B21" s="70">
        <f>SUM(B7:B20)</f>
        <v>1513</v>
      </c>
      <c r="C21" s="70">
        <f>SUM(C7:C20)</f>
        <v>1513</v>
      </c>
      <c r="D21" s="67">
        <f t="shared" si="0"/>
        <v>1</v>
      </c>
      <c r="E21" s="71">
        <f t="shared" si="1"/>
        <v>0</v>
      </c>
      <c r="F21" s="69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3"/>
        <v>#DIV/0!</v>
      </c>
      <c r="L21" s="42">
        <f t="shared" si="4"/>
        <v>0</v>
      </c>
      <c r="M21" s="42" t="e">
        <f t="shared" si="5"/>
        <v>#DIV/0!</v>
      </c>
      <c r="N21" s="26"/>
      <c r="O21" s="66" t="s">
        <v>15</v>
      </c>
      <c r="P21" s="70">
        <f>SUM(P7:P20)</f>
        <v>818</v>
      </c>
      <c r="Q21" s="70">
        <f>+P21</f>
        <v>818</v>
      </c>
      <c r="R21" s="80">
        <f t="shared" si="6"/>
        <v>1</v>
      </c>
      <c r="S21" s="42">
        <f t="shared" si="7"/>
        <v>0</v>
      </c>
      <c r="T21" s="42">
        <f t="shared" si="8"/>
        <v>0</v>
      </c>
      <c r="U21" s="26"/>
      <c r="V21" s="66" t="s">
        <v>15</v>
      </c>
      <c r="W21" s="70">
        <f>SUM(W7:W20)</f>
        <v>708</v>
      </c>
      <c r="X21" s="70">
        <f>+W21</f>
        <v>708</v>
      </c>
      <c r="Y21" s="80">
        <f t="shared" si="9"/>
        <v>1</v>
      </c>
      <c r="Z21" s="42">
        <f t="shared" si="10"/>
        <v>0</v>
      </c>
      <c r="AA21" s="42">
        <f t="shared" si="11"/>
        <v>0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0" t="s">
        <v>45</v>
      </c>
      <c r="B23" s="131" t="s">
        <v>26</v>
      </c>
      <c r="C23" s="131" t="s">
        <v>27</v>
      </c>
      <c r="D23" s="128" t="s">
        <v>28</v>
      </c>
      <c r="E23" s="131" t="s">
        <v>29</v>
      </c>
      <c r="F23" s="128" t="s">
        <v>30</v>
      </c>
      <c r="G23" s="25"/>
      <c r="H23" s="130" t="s">
        <v>45</v>
      </c>
      <c r="I23" s="131" t="s">
        <v>26</v>
      </c>
      <c r="J23" s="131" t="s">
        <v>27</v>
      </c>
      <c r="K23" s="128" t="s">
        <v>28</v>
      </c>
      <c r="L23" s="131" t="s">
        <v>29</v>
      </c>
      <c r="M23" s="128" t="s">
        <v>30</v>
      </c>
      <c r="N23" s="26"/>
      <c r="O23" s="130" t="s">
        <v>45</v>
      </c>
      <c r="P23" s="131" t="s">
        <v>26</v>
      </c>
      <c r="Q23" s="131" t="s">
        <v>27</v>
      </c>
      <c r="R23" s="128" t="s">
        <v>28</v>
      </c>
      <c r="S23" s="131" t="s">
        <v>29</v>
      </c>
      <c r="T23" s="128" t="s">
        <v>30</v>
      </c>
      <c r="U23" s="26"/>
      <c r="V23" s="130" t="s">
        <v>45</v>
      </c>
      <c r="W23" s="131" t="s">
        <v>26</v>
      </c>
      <c r="X23" s="131" t="s">
        <v>27</v>
      </c>
      <c r="Y23" s="128" t="s">
        <v>28</v>
      </c>
      <c r="Z23" s="131" t="s">
        <v>29</v>
      </c>
      <c r="AA23" s="128" t="s">
        <v>30</v>
      </c>
    </row>
    <row r="24" spans="1:27" x14ac:dyDescent="0.25">
      <c r="A24" s="130"/>
      <c r="B24" s="131"/>
      <c r="C24" s="131"/>
      <c r="D24" s="128"/>
      <c r="E24" s="131"/>
      <c r="F24" s="128"/>
      <c r="G24" s="25"/>
      <c r="H24" s="130"/>
      <c r="I24" s="131"/>
      <c r="J24" s="131"/>
      <c r="K24" s="128"/>
      <c r="L24" s="131"/>
      <c r="M24" s="128"/>
      <c r="N24" s="26"/>
      <c r="O24" s="130"/>
      <c r="P24" s="131"/>
      <c r="Q24" s="131"/>
      <c r="R24" s="128"/>
      <c r="S24" s="131"/>
      <c r="T24" s="128"/>
      <c r="U24" s="26"/>
      <c r="V24" s="130"/>
      <c r="W24" s="131"/>
      <c r="X24" s="131"/>
      <c r="Y24" s="128"/>
      <c r="Z24" s="131"/>
      <c r="AA24" s="128"/>
    </row>
    <row r="25" spans="1:27" x14ac:dyDescent="0.25">
      <c r="A25" s="63" t="s">
        <v>46</v>
      </c>
      <c r="B25" s="35">
        <v>69</v>
      </c>
      <c r="C25" s="35">
        <v>69</v>
      </c>
      <c r="D25" s="34">
        <f>+C25/B25</f>
        <v>1</v>
      </c>
      <c r="E25" s="64">
        <f t="shared" ref="E25:E35" si="12">+B25-C25</f>
        <v>0</v>
      </c>
      <c r="F25" s="34">
        <f t="shared" ref="F25:F35" si="13">+E25/B25</f>
        <v>0</v>
      </c>
      <c r="G25" s="25"/>
      <c r="H25" s="63" t="s">
        <v>46</v>
      </c>
      <c r="I25" s="35"/>
      <c r="J25" s="35"/>
      <c r="K25" s="34" t="e">
        <f>+J25/I25</f>
        <v>#DIV/0!</v>
      </c>
      <c r="L25" s="81">
        <f t="shared" ref="L25:L35" si="14">+I25-J25</f>
        <v>0</v>
      </c>
      <c r="M25" s="34" t="e">
        <f t="shared" ref="M25:M35" si="15">+L25/I25</f>
        <v>#DIV/0!</v>
      </c>
      <c r="N25" s="26"/>
      <c r="O25" s="63" t="s">
        <v>46</v>
      </c>
      <c r="P25" s="35">
        <v>38</v>
      </c>
      <c r="Q25" s="35">
        <v>38</v>
      </c>
      <c r="R25" s="34">
        <f>+Q25/P25</f>
        <v>1</v>
      </c>
      <c r="S25" s="81">
        <f t="shared" ref="S25:S35" si="16">+P25-Q25</f>
        <v>0</v>
      </c>
      <c r="T25" s="34">
        <f t="shared" ref="T25:T35" si="17">+S25/P25</f>
        <v>0</v>
      </c>
      <c r="U25" s="26"/>
      <c r="V25" s="63" t="s">
        <v>46</v>
      </c>
      <c r="W25" s="35">
        <v>88</v>
      </c>
      <c r="X25" s="81">
        <v>88</v>
      </c>
      <c r="Y25" s="34">
        <f>+X25/W25</f>
        <v>1</v>
      </c>
      <c r="Z25" s="81">
        <f t="shared" ref="Z25:Z35" si="18">+W25-X25</f>
        <v>0</v>
      </c>
      <c r="AA25" s="34">
        <f t="shared" ref="AA25:AA35" si="19">+Z25/W25</f>
        <v>0</v>
      </c>
    </row>
    <row r="26" spans="1:27" x14ac:dyDescent="0.25">
      <c r="A26" s="63" t="s">
        <v>47</v>
      </c>
      <c r="B26" s="35">
        <v>160</v>
      </c>
      <c r="C26" s="35">
        <v>160</v>
      </c>
      <c r="D26" s="34">
        <f t="shared" ref="D26:D35" si="20">+C26/B26</f>
        <v>1</v>
      </c>
      <c r="E26" s="64">
        <f t="shared" si="12"/>
        <v>0</v>
      </c>
      <c r="F26" s="34">
        <f t="shared" si="13"/>
        <v>0</v>
      </c>
      <c r="G26" s="25"/>
      <c r="H26" s="63" t="s">
        <v>47</v>
      </c>
      <c r="I26" s="35"/>
      <c r="J26" s="35"/>
      <c r="K26" s="34" t="e">
        <f t="shared" ref="K26:K35" si="21">+J26/I26</f>
        <v>#DIV/0!</v>
      </c>
      <c r="L26" s="81">
        <f t="shared" si="14"/>
        <v>0</v>
      </c>
      <c r="M26" s="34" t="e">
        <f t="shared" si="15"/>
        <v>#DIV/0!</v>
      </c>
      <c r="N26" s="26"/>
      <c r="O26" s="63" t="s">
        <v>47</v>
      </c>
      <c r="P26" s="35">
        <v>72</v>
      </c>
      <c r="Q26" s="35">
        <v>72</v>
      </c>
      <c r="R26" s="34">
        <f t="shared" ref="R26:R35" si="22">+Q26/P26</f>
        <v>1</v>
      </c>
      <c r="S26" s="81">
        <f t="shared" si="16"/>
        <v>0</v>
      </c>
      <c r="T26" s="34">
        <f t="shared" si="17"/>
        <v>0</v>
      </c>
      <c r="U26" s="26"/>
      <c r="V26" s="63" t="s">
        <v>47</v>
      </c>
      <c r="W26" s="35">
        <v>65</v>
      </c>
      <c r="X26" s="81">
        <v>65</v>
      </c>
      <c r="Y26" s="34">
        <f t="shared" ref="Y26:Y35" si="23">+X26/W26</f>
        <v>1</v>
      </c>
      <c r="Z26" s="81">
        <f t="shared" si="18"/>
        <v>0</v>
      </c>
      <c r="AA26" s="34">
        <f t="shared" si="19"/>
        <v>0</v>
      </c>
    </row>
    <row r="27" spans="1:27" x14ac:dyDescent="0.25">
      <c r="A27" s="63" t="s">
        <v>83</v>
      </c>
      <c r="B27" s="35">
        <v>10</v>
      </c>
      <c r="C27" s="35">
        <v>10</v>
      </c>
      <c r="D27" s="34">
        <f t="shared" si="20"/>
        <v>1</v>
      </c>
      <c r="E27" s="64">
        <f t="shared" si="12"/>
        <v>0</v>
      </c>
      <c r="F27" s="34">
        <f t="shared" si="13"/>
        <v>0</v>
      </c>
      <c r="G27" s="25"/>
      <c r="H27" s="63" t="s">
        <v>83</v>
      </c>
      <c r="I27" s="35"/>
      <c r="J27" s="35"/>
      <c r="K27" s="34" t="e">
        <f t="shared" si="21"/>
        <v>#DIV/0!</v>
      </c>
      <c r="L27" s="81">
        <f t="shared" si="14"/>
        <v>0</v>
      </c>
      <c r="M27" s="34" t="e">
        <f t="shared" si="15"/>
        <v>#DIV/0!</v>
      </c>
      <c r="N27" s="26"/>
      <c r="O27" s="63" t="s">
        <v>83</v>
      </c>
      <c r="P27" s="35">
        <v>7</v>
      </c>
      <c r="Q27" s="35">
        <v>7</v>
      </c>
      <c r="R27" s="34">
        <f t="shared" si="22"/>
        <v>1</v>
      </c>
      <c r="S27" s="81">
        <f t="shared" si="16"/>
        <v>0</v>
      </c>
      <c r="T27" s="34">
        <f t="shared" si="17"/>
        <v>0</v>
      </c>
      <c r="U27" s="26"/>
      <c r="V27" s="63" t="s">
        <v>83</v>
      </c>
      <c r="W27" s="35">
        <v>40</v>
      </c>
      <c r="X27" s="81">
        <v>40</v>
      </c>
      <c r="Y27" s="34">
        <f t="shared" si="23"/>
        <v>1</v>
      </c>
      <c r="Z27" s="81">
        <f t="shared" si="18"/>
        <v>0</v>
      </c>
      <c r="AA27" s="34">
        <f t="shared" si="19"/>
        <v>0</v>
      </c>
    </row>
    <row r="28" spans="1:27" x14ac:dyDescent="0.25">
      <c r="A28" s="63" t="s">
        <v>84</v>
      </c>
      <c r="B28" s="35">
        <v>310</v>
      </c>
      <c r="C28" s="35">
        <v>310</v>
      </c>
      <c r="D28" s="34">
        <f t="shared" si="20"/>
        <v>1</v>
      </c>
      <c r="E28" s="64">
        <f t="shared" si="12"/>
        <v>0</v>
      </c>
      <c r="F28" s="34">
        <f t="shared" si="13"/>
        <v>0</v>
      </c>
      <c r="G28" s="25"/>
      <c r="H28" s="63" t="s">
        <v>84</v>
      </c>
      <c r="I28" s="35"/>
      <c r="J28" s="35"/>
      <c r="K28" s="34" t="e">
        <f t="shared" si="21"/>
        <v>#DIV/0!</v>
      </c>
      <c r="L28" s="81">
        <f t="shared" si="14"/>
        <v>0</v>
      </c>
      <c r="M28" s="34" t="e">
        <f t="shared" si="15"/>
        <v>#DIV/0!</v>
      </c>
      <c r="N28" s="26"/>
      <c r="O28" s="63" t="s">
        <v>84</v>
      </c>
      <c r="P28" s="35">
        <v>139</v>
      </c>
      <c r="Q28" s="35">
        <v>139</v>
      </c>
      <c r="R28" s="34">
        <f t="shared" si="22"/>
        <v>1</v>
      </c>
      <c r="S28" s="81">
        <f t="shared" si="16"/>
        <v>0</v>
      </c>
      <c r="T28" s="34">
        <f t="shared" si="17"/>
        <v>0</v>
      </c>
      <c r="U28" s="26"/>
      <c r="V28" s="63" t="s">
        <v>84</v>
      </c>
      <c r="W28" s="35">
        <v>215</v>
      </c>
      <c r="X28" s="81">
        <v>215</v>
      </c>
      <c r="Y28" s="34">
        <f t="shared" si="23"/>
        <v>1</v>
      </c>
      <c r="Z28" s="81">
        <f t="shared" si="18"/>
        <v>0</v>
      </c>
      <c r="AA28" s="34">
        <f t="shared" si="19"/>
        <v>0</v>
      </c>
    </row>
    <row r="29" spans="1:27" x14ac:dyDescent="0.25">
      <c r="A29" s="63" t="s">
        <v>50</v>
      </c>
      <c r="B29" s="35">
        <v>7</v>
      </c>
      <c r="C29" s="35">
        <v>7</v>
      </c>
      <c r="D29" s="34">
        <f t="shared" si="20"/>
        <v>1</v>
      </c>
      <c r="E29" s="64">
        <f t="shared" si="12"/>
        <v>0</v>
      </c>
      <c r="F29" s="34">
        <f t="shared" si="13"/>
        <v>0</v>
      </c>
      <c r="G29" s="25"/>
      <c r="H29" s="63" t="s">
        <v>50</v>
      </c>
      <c r="I29" s="35"/>
      <c r="J29" s="35"/>
      <c r="K29" s="34" t="e">
        <f t="shared" si="21"/>
        <v>#DIV/0!</v>
      </c>
      <c r="L29" s="81">
        <f t="shared" si="14"/>
        <v>0</v>
      </c>
      <c r="M29" s="34" t="e">
        <f t="shared" si="15"/>
        <v>#DIV/0!</v>
      </c>
      <c r="N29" s="26"/>
      <c r="O29" s="63" t="s">
        <v>50</v>
      </c>
      <c r="P29" s="35">
        <v>1</v>
      </c>
      <c r="Q29" s="35">
        <v>1</v>
      </c>
      <c r="R29" s="34">
        <f t="shared" si="22"/>
        <v>1</v>
      </c>
      <c r="S29" s="81">
        <f t="shared" si="16"/>
        <v>0</v>
      </c>
      <c r="T29" s="34">
        <f t="shared" si="17"/>
        <v>0</v>
      </c>
      <c r="U29" s="26"/>
      <c r="V29" s="63" t="s">
        <v>50</v>
      </c>
      <c r="W29" s="35">
        <v>14</v>
      </c>
      <c r="X29" s="81">
        <v>14</v>
      </c>
      <c r="Y29" s="34">
        <f t="shared" si="23"/>
        <v>1</v>
      </c>
      <c r="Z29" s="81">
        <f t="shared" si="18"/>
        <v>0</v>
      </c>
      <c r="AA29" s="34">
        <f t="shared" si="19"/>
        <v>0</v>
      </c>
    </row>
    <row r="30" spans="1:27" x14ac:dyDescent="0.25">
      <c r="A30" s="63" t="s">
        <v>51</v>
      </c>
      <c r="B30" s="35">
        <v>70</v>
      </c>
      <c r="C30" s="35">
        <v>70</v>
      </c>
      <c r="D30" s="34">
        <f t="shared" si="20"/>
        <v>1</v>
      </c>
      <c r="E30" s="64">
        <f t="shared" si="12"/>
        <v>0</v>
      </c>
      <c r="F30" s="34">
        <f t="shared" si="13"/>
        <v>0</v>
      </c>
      <c r="G30" s="25"/>
      <c r="H30" s="63" t="s">
        <v>51</v>
      </c>
      <c r="I30" s="35"/>
      <c r="J30" s="35"/>
      <c r="K30" s="34" t="e">
        <f t="shared" si="21"/>
        <v>#DIV/0!</v>
      </c>
      <c r="L30" s="81">
        <f t="shared" si="14"/>
        <v>0</v>
      </c>
      <c r="M30" s="34" t="e">
        <f t="shared" si="15"/>
        <v>#DIV/0!</v>
      </c>
      <c r="N30" s="26"/>
      <c r="O30" s="63" t="s">
        <v>51</v>
      </c>
      <c r="P30" s="35">
        <v>27</v>
      </c>
      <c r="Q30" s="35">
        <v>27</v>
      </c>
      <c r="R30" s="34">
        <f t="shared" si="22"/>
        <v>1</v>
      </c>
      <c r="S30" s="81">
        <f t="shared" si="16"/>
        <v>0</v>
      </c>
      <c r="T30" s="34">
        <f t="shared" si="17"/>
        <v>0</v>
      </c>
      <c r="U30" s="26"/>
      <c r="V30" s="63" t="s">
        <v>51</v>
      </c>
      <c r="W30" s="35">
        <v>71</v>
      </c>
      <c r="X30" s="81">
        <v>71</v>
      </c>
      <c r="Y30" s="34">
        <f t="shared" si="23"/>
        <v>1</v>
      </c>
      <c r="Z30" s="81">
        <f t="shared" si="18"/>
        <v>0</v>
      </c>
      <c r="AA30" s="34">
        <f t="shared" si="19"/>
        <v>0</v>
      </c>
    </row>
    <row r="31" spans="1:27" x14ac:dyDescent="0.25">
      <c r="A31" s="63" t="s">
        <v>52</v>
      </c>
      <c r="B31" s="35">
        <v>67</v>
      </c>
      <c r="C31" s="35">
        <v>67</v>
      </c>
      <c r="D31" s="34">
        <f t="shared" si="20"/>
        <v>1</v>
      </c>
      <c r="E31" s="64">
        <f t="shared" si="12"/>
        <v>0</v>
      </c>
      <c r="F31" s="34">
        <f t="shared" si="13"/>
        <v>0</v>
      </c>
      <c r="G31" s="25"/>
      <c r="H31" s="63" t="s">
        <v>52</v>
      </c>
      <c r="I31" s="35"/>
      <c r="J31" s="35"/>
      <c r="K31" s="34" t="e">
        <f t="shared" si="21"/>
        <v>#DIV/0!</v>
      </c>
      <c r="L31" s="81">
        <f t="shared" si="14"/>
        <v>0</v>
      </c>
      <c r="M31" s="34" t="e">
        <f t="shared" si="15"/>
        <v>#DIV/0!</v>
      </c>
      <c r="N31" s="26"/>
      <c r="O31" s="63" t="s">
        <v>52</v>
      </c>
      <c r="P31" s="35">
        <v>32</v>
      </c>
      <c r="Q31" s="35">
        <v>32</v>
      </c>
      <c r="R31" s="34">
        <f t="shared" si="22"/>
        <v>1</v>
      </c>
      <c r="S31" s="81">
        <f t="shared" si="16"/>
        <v>0</v>
      </c>
      <c r="T31" s="34">
        <f t="shared" si="17"/>
        <v>0</v>
      </c>
      <c r="U31" s="26"/>
      <c r="V31" s="63" t="s">
        <v>52</v>
      </c>
      <c r="W31" s="35">
        <v>31</v>
      </c>
      <c r="X31" s="81">
        <v>31</v>
      </c>
      <c r="Y31" s="34">
        <f t="shared" si="23"/>
        <v>1</v>
      </c>
      <c r="Z31" s="81">
        <f t="shared" si="18"/>
        <v>0</v>
      </c>
      <c r="AA31" s="34">
        <f t="shared" si="19"/>
        <v>0</v>
      </c>
    </row>
    <row r="32" spans="1:27" x14ac:dyDescent="0.25">
      <c r="A32" s="63" t="s">
        <v>53</v>
      </c>
      <c r="B32" s="35">
        <v>23</v>
      </c>
      <c r="C32" s="35">
        <v>23</v>
      </c>
      <c r="D32" s="34">
        <f t="shared" si="20"/>
        <v>1</v>
      </c>
      <c r="E32" s="64">
        <f t="shared" si="12"/>
        <v>0</v>
      </c>
      <c r="F32" s="34">
        <f t="shared" si="13"/>
        <v>0</v>
      </c>
      <c r="G32" s="25"/>
      <c r="H32" s="63" t="s">
        <v>53</v>
      </c>
      <c r="I32" s="35"/>
      <c r="J32" s="35"/>
      <c r="K32" s="34" t="e">
        <f t="shared" si="21"/>
        <v>#DIV/0!</v>
      </c>
      <c r="L32" s="81">
        <f t="shared" si="14"/>
        <v>0</v>
      </c>
      <c r="M32" s="34" t="e">
        <f t="shared" si="15"/>
        <v>#DIV/0!</v>
      </c>
      <c r="N32" s="26"/>
      <c r="O32" s="63" t="s">
        <v>53</v>
      </c>
      <c r="P32" s="35">
        <v>3</v>
      </c>
      <c r="Q32" s="35">
        <v>3</v>
      </c>
      <c r="R32" s="34">
        <f t="shared" si="22"/>
        <v>1</v>
      </c>
      <c r="S32" s="81">
        <f t="shared" si="16"/>
        <v>0</v>
      </c>
      <c r="T32" s="34">
        <f t="shared" si="17"/>
        <v>0</v>
      </c>
      <c r="U32" s="26"/>
      <c r="V32" s="63" t="s">
        <v>53</v>
      </c>
      <c r="W32" s="35">
        <v>16</v>
      </c>
      <c r="X32" s="81">
        <v>16</v>
      </c>
      <c r="Y32" s="34">
        <f t="shared" si="23"/>
        <v>1</v>
      </c>
      <c r="Z32" s="81">
        <f t="shared" si="18"/>
        <v>0</v>
      </c>
      <c r="AA32" s="34">
        <f t="shared" si="19"/>
        <v>0</v>
      </c>
    </row>
    <row r="33" spans="1:27" x14ac:dyDescent="0.25">
      <c r="A33" s="63" t="s">
        <v>54</v>
      </c>
      <c r="B33" s="35">
        <v>5</v>
      </c>
      <c r="C33" s="35">
        <v>5</v>
      </c>
      <c r="D33" s="34">
        <f t="shared" si="20"/>
        <v>1</v>
      </c>
      <c r="E33" s="64">
        <f t="shared" si="12"/>
        <v>0</v>
      </c>
      <c r="F33" s="34">
        <f t="shared" si="13"/>
        <v>0</v>
      </c>
      <c r="G33" s="25"/>
      <c r="H33" s="63" t="s">
        <v>54</v>
      </c>
      <c r="I33" s="35"/>
      <c r="J33" s="35"/>
      <c r="K33" s="34" t="e">
        <f t="shared" si="21"/>
        <v>#DIV/0!</v>
      </c>
      <c r="L33" s="81">
        <f t="shared" si="14"/>
        <v>0</v>
      </c>
      <c r="M33" s="34" t="e">
        <f t="shared" si="15"/>
        <v>#DIV/0!</v>
      </c>
      <c r="N33" s="26"/>
      <c r="O33" s="63" t="s">
        <v>54</v>
      </c>
      <c r="P33" s="35">
        <v>3</v>
      </c>
      <c r="Q33" s="35">
        <v>3</v>
      </c>
      <c r="R33" s="34">
        <f t="shared" si="22"/>
        <v>1</v>
      </c>
      <c r="S33" s="81">
        <f t="shared" si="16"/>
        <v>0</v>
      </c>
      <c r="T33" s="34">
        <f t="shared" si="17"/>
        <v>0</v>
      </c>
      <c r="U33" s="26"/>
      <c r="V33" s="63" t="s">
        <v>54</v>
      </c>
      <c r="W33" s="35">
        <v>8</v>
      </c>
      <c r="X33" s="81">
        <v>8</v>
      </c>
      <c r="Y33" s="34">
        <f t="shared" si="23"/>
        <v>1</v>
      </c>
      <c r="Z33" s="81">
        <f t="shared" si="18"/>
        <v>0</v>
      </c>
      <c r="AA33" s="34">
        <f t="shared" si="19"/>
        <v>0</v>
      </c>
    </row>
    <row r="34" spans="1:27" x14ac:dyDescent="0.25">
      <c r="A34" s="63" t="s">
        <v>55</v>
      </c>
      <c r="B34" s="35">
        <v>6</v>
      </c>
      <c r="C34" s="35">
        <v>6</v>
      </c>
      <c r="D34" s="34">
        <f t="shared" si="20"/>
        <v>1</v>
      </c>
      <c r="E34" s="64">
        <f t="shared" si="12"/>
        <v>0</v>
      </c>
      <c r="F34" s="34">
        <f t="shared" si="13"/>
        <v>0</v>
      </c>
      <c r="G34" s="25"/>
      <c r="H34" s="63" t="s">
        <v>55</v>
      </c>
      <c r="I34" s="35"/>
      <c r="J34" s="35"/>
      <c r="K34" s="34" t="e">
        <f t="shared" si="21"/>
        <v>#DIV/0!</v>
      </c>
      <c r="L34" s="81">
        <f t="shared" si="14"/>
        <v>0</v>
      </c>
      <c r="M34" s="34" t="e">
        <f t="shared" si="15"/>
        <v>#DIV/0!</v>
      </c>
      <c r="N34" s="26"/>
      <c r="O34" s="63" t="s">
        <v>55</v>
      </c>
      <c r="P34" s="35">
        <v>1</v>
      </c>
      <c r="Q34" s="35">
        <v>1</v>
      </c>
      <c r="R34" s="34">
        <f t="shared" si="22"/>
        <v>1</v>
      </c>
      <c r="S34" s="81">
        <f t="shared" si="16"/>
        <v>0</v>
      </c>
      <c r="T34" s="34">
        <f t="shared" si="17"/>
        <v>0</v>
      </c>
      <c r="U34" s="26"/>
      <c r="V34" s="63" t="s">
        <v>55</v>
      </c>
      <c r="W34" s="35">
        <v>2</v>
      </c>
      <c r="X34" s="81">
        <v>2</v>
      </c>
      <c r="Y34" s="34">
        <f t="shared" si="23"/>
        <v>1</v>
      </c>
      <c r="Z34" s="81">
        <f t="shared" si="18"/>
        <v>0</v>
      </c>
      <c r="AA34" s="34">
        <f t="shared" si="19"/>
        <v>0</v>
      </c>
    </row>
    <row r="35" spans="1:27" x14ac:dyDescent="0.25">
      <c r="A35" s="63" t="s">
        <v>15</v>
      </c>
      <c r="B35" s="65">
        <f>SUM(B25:B34)</f>
        <v>727</v>
      </c>
      <c r="C35" s="65">
        <f>SUM(C25:C34)</f>
        <v>727</v>
      </c>
      <c r="D35" s="34">
        <f t="shared" si="20"/>
        <v>1</v>
      </c>
      <c r="E35" s="64">
        <f t="shared" si="12"/>
        <v>0</v>
      </c>
      <c r="F35" s="34">
        <f t="shared" si="13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21"/>
        <v>#DIV/0!</v>
      </c>
      <c r="L35" s="36">
        <f t="shared" si="14"/>
        <v>0</v>
      </c>
      <c r="M35" s="36" t="e">
        <f t="shared" si="15"/>
        <v>#DIV/0!</v>
      </c>
      <c r="N35" s="26"/>
      <c r="O35" s="63" t="s">
        <v>15</v>
      </c>
      <c r="P35" s="65">
        <f>SUM(P25:P34)</f>
        <v>323</v>
      </c>
      <c r="Q35" s="85">
        <f>+P35</f>
        <v>323</v>
      </c>
      <c r="R35" s="36">
        <f t="shared" si="22"/>
        <v>1</v>
      </c>
      <c r="S35" s="36">
        <f t="shared" si="16"/>
        <v>0</v>
      </c>
      <c r="T35" s="36">
        <f t="shared" si="17"/>
        <v>0</v>
      </c>
      <c r="U35" s="26"/>
      <c r="V35" s="63" t="s">
        <v>15</v>
      </c>
      <c r="W35" s="65">
        <f>SUM(W25:W34)</f>
        <v>550</v>
      </c>
      <c r="X35" s="65">
        <f>+W35</f>
        <v>550</v>
      </c>
      <c r="Y35" s="36">
        <f t="shared" si="23"/>
        <v>1</v>
      </c>
      <c r="Z35" s="36">
        <f t="shared" si="18"/>
        <v>0</v>
      </c>
      <c r="AA35" s="36">
        <f t="shared" si="19"/>
        <v>0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29" t="s">
        <v>56</v>
      </c>
      <c r="B37" s="129" t="s">
        <v>26</v>
      </c>
      <c r="C37" s="129" t="s">
        <v>27</v>
      </c>
      <c r="D37" s="128" t="s">
        <v>28</v>
      </c>
      <c r="E37" s="129" t="s">
        <v>29</v>
      </c>
      <c r="F37" s="128" t="s">
        <v>30</v>
      </c>
      <c r="G37" s="25"/>
      <c r="H37" s="129" t="s">
        <v>56</v>
      </c>
      <c r="I37" s="129" t="s">
        <v>26</v>
      </c>
      <c r="J37" s="129" t="s">
        <v>27</v>
      </c>
      <c r="K37" s="128" t="s">
        <v>28</v>
      </c>
      <c r="L37" s="129" t="s">
        <v>29</v>
      </c>
      <c r="M37" s="128" t="s">
        <v>30</v>
      </c>
      <c r="N37" s="26"/>
      <c r="O37" s="129" t="s">
        <v>56</v>
      </c>
      <c r="P37" s="129" t="s">
        <v>26</v>
      </c>
      <c r="Q37" s="129" t="s">
        <v>27</v>
      </c>
      <c r="R37" s="128" t="s">
        <v>28</v>
      </c>
      <c r="S37" s="129" t="s">
        <v>29</v>
      </c>
      <c r="T37" s="128" t="s">
        <v>30</v>
      </c>
      <c r="U37" s="26"/>
      <c r="V37" s="129" t="s">
        <v>56</v>
      </c>
      <c r="W37" s="129" t="s">
        <v>26</v>
      </c>
      <c r="X37" s="129" t="s">
        <v>27</v>
      </c>
      <c r="Y37" s="128" t="s">
        <v>28</v>
      </c>
      <c r="Z37" s="129" t="s">
        <v>29</v>
      </c>
      <c r="AA37" s="128" t="s">
        <v>30</v>
      </c>
    </row>
    <row r="38" spans="1:27" x14ac:dyDescent="0.25">
      <c r="A38" s="129"/>
      <c r="B38" s="129"/>
      <c r="C38" s="129"/>
      <c r="D38" s="128"/>
      <c r="E38" s="129"/>
      <c r="F38" s="128"/>
      <c r="G38" s="25"/>
      <c r="H38" s="129"/>
      <c r="I38" s="129"/>
      <c r="J38" s="129"/>
      <c r="K38" s="128"/>
      <c r="L38" s="129"/>
      <c r="M38" s="128"/>
      <c r="N38" s="26"/>
      <c r="O38" s="129"/>
      <c r="P38" s="129"/>
      <c r="Q38" s="129"/>
      <c r="R38" s="128"/>
      <c r="S38" s="129"/>
      <c r="T38" s="128"/>
      <c r="U38" s="26"/>
      <c r="V38" s="129"/>
      <c r="W38" s="129"/>
      <c r="X38" s="129"/>
      <c r="Y38" s="128"/>
      <c r="Z38" s="129"/>
      <c r="AA38" s="128"/>
    </row>
    <row r="39" spans="1:27" x14ac:dyDescent="0.25">
      <c r="A39" s="72" t="s">
        <v>57</v>
      </c>
      <c r="B39" s="38">
        <v>1616</v>
      </c>
      <c r="C39" s="38">
        <v>1616</v>
      </c>
      <c r="D39" s="39">
        <f>+C39/B39</f>
        <v>1</v>
      </c>
      <c r="E39" s="73">
        <f t="shared" ref="E39:E47" si="24">+B39-C39</f>
        <v>0</v>
      </c>
      <c r="F39" s="39">
        <f t="shared" ref="F39:F47" si="25">+E39/B39</f>
        <v>0</v>
      </c>
      <c r="G39" s="25"/>
      <c r="H39" s="72" t="s">
        <v>57</v>
      </c>
      <c r="I39" s="38"/>
      <c r="J39" s="38"/>
      <c r="K39" s="39" t="e">
        <f>+J39/I39</f>
        <v>#DIV/0!</v>
      </c>
      <c r="L39" s="40">
        <f t="shared" ref="L39:L47" si="26">+I39-J39</f>
        <v>0</v>
      </c>
      <c r="M39" s="39" t="e">
        <f t="shared" ref="M39:M47" si="27">+L39/I39</f>
        <v>#DIV/0!</v>
      </c>
      <c r="N39" s="26"/>
      <c r="O39" s="72" t="s">
        <v>57</v>
      </c>
      <c r="P39" s="38">
        <v>541</v>
      </c>
      <c r="Q39" s="38">
        <v>541</v>
      </c>
      <c r="R39" s="39">
        <f>+Q39/P39</f>
        <v>1</v>
      </c>
      <c r="S39" s="40">
        <f t="shared" ref="S39:S47" si="28">+P39-Q39</f>
        <v>0</v>
      </c>
      <c r="T39" s="39">
        <f t="shared" ref="T39:T47" si="29">+S39/P39</f>
        <v>0</v>
      </c>
      <c r="U39" s="26"/>
      <c r="V39" s="72" t="s">
        <v>57</v>
      </c>
      <c r="W39" s="38">
        <v>944</v>
      </c>
      <c r="X39" s="40">
        <v>944</v>
      </c>
      <c r="Y39" s="39">
        <f>+X39/W39</f>
        <v>1</v>
      </c>
      <c r="Z39" s="40">
        <f t="shared" ref="Z39:Z47" si="30">+W39-X39</f>
        <v>0</v>
      </c>
      <c r="AA39" s="39">
        <f t="shared" ref="AA39:AA47" si="31">+Z39/W39</f>
        <v>0</v>
      </c>
    </row>
    <row r="40" spans="1:27" x14ac:dyDescent="0.25">
      <c r="A40" s="72" t="s">
        <v>58</v>
      </c>
      <c r="B40" s="38">
        <v>5259</v>
      </c>
      <c r="C40" s="38">
        <v>5259</v>
      </c>
      <c r="D40" s="39">
        <f t="shared" ref="D40:D47" si="32">+C40/B40</f>
        <v>1</v>
      </c>
      <c r="E40" s="73">
        <f t="shared" si="24"/>
        <v>0</v>
      </c>
      <c r="F40" s="39">
        <f t="shared" si="25"/>
        <v>0</v>
      </c>
      <c r="G40" s="25"/>
      <c r="H40" s="72" t="s">
        <v>58</v>
      </c>
      <c r="I40" s="38"/>
      <c r="J40" s="38"/>
      <c r="K40" s="39" t="e">
        <f t="shared" ref="K40:K47" si="33">+J40/I40</f>
        <v>#DIV/0!</v>
      </c>
      <c r="L40" s="40">
        <f t="shared" si="26"/>
        <v>0</v>
      </c>
      <c r="M40" s="39" t="e">
        <f t="shared" si="27"/>
        <v>#DIV/0!</v>
      </c>
      <c r="N40" s="26"/>
      <c r="O40" s="72" t="s">
        <v>58</v>
      </c>
      <c r="P40" s="38">
        <v>5176</v>
      </c>
      <c r="Q40" s="38">
        <v>5176</v>
      </c>
      <c r="R40" s="39">
        <f t="shared" ref="R40:R47" si="34">+Q40/P40</f>
        <v>1</v>
      </c>
      <c r="S40" s="40">
        <f t="shared" si="28"/>
        <v>0</v>
      </c>
      <c r="T40" s="39">
        <f t="shared" si="29"/>
        <v>0</v>
      </c>
      <c r="U40" s="26"/>
      <c r="V40" s="72" t="s">
        <v>58</v>
      </c>
      <c r="W40" s="38">
        <v>6101</v>
      </c>
      <c r="X40" s="38">
        <v>6101</v>
      </c>
      <c r="Y40" s="39">
        <f t="shared" ref="Y40:Y47" si="35">+X40/W40</f>
        <v>1</v>
      </c>
      <c r="Z40" s="40">
        <f t="shared" si="30"/>
        <v>0</v>
      </c>
      <c r="AA40" s="39">
        <f t="shared" si="31"/>
        <v>0</v>
      </c>
    </row>
    <row r="41" spans="1:27" x14ac:dyDescent="0.25">
      <c r="A41" s="72" t="s">
        <v>59</v>
      </c>
      <c r="B41" s="38">
        <v>36</v>
      </c>
      <c r="C41" s="38">
        <v>36</v>
      </c>
      <c r="D41" s="39">
        <f t="shared" si="32"/>
        <v>1</v>
      </c>
      <c r="E41" s="73">
        <f t="shared" si="24"/>
        <v>0</v>
      </c>
      <c r="F41" s="39">
        <f t="shared" si="25"/>
        <v>0</v>
      </c>
      <c r="G41" s="25"/>
      <c r="H41" s="72" t="s">
        <v>59</v>
      </c>
      <c r="I41" s="38"/>
      <c r="J41" s="38"/>
      <c r="K41" s="39" t="e">
        <f t="shared" si="33"/>
        <v>#DIV/0!</v>
      </c>
      <c r="L41" s="40">
        <f t="shared" si="26"/>
        <v>0</v>
      </c>
      <c r="M41" s="39" t="e">
        <f t="shared" si="27"/>
        <v>#DIV/0!</v>
      </c>
      <c r="N41" s="26"/>
      <c r="O41" s="72" t="s">
        <v>59</v>
      </c>
      <c r="P41" s="38">
        <v>21</v>
      </c>
      <c r="Q41" s="38">
        <v>21</v>
      </c>
      <c r="R41" s="39">
        <f t="shared" si="34"/>
        <v>1</v>
      </c>
      <c r="S41" s="40">
        <f t="shared" si="28"/>
        <v>0</v>
      </c>
      <c r="T41" s="39">
        <f t="shared" si="29"/>
        <v>0</v>
      </c>
      <c r="U41" s="26"/>
      <c r="V41" s="72" t="s">
        <v>59</v>
      </c>
      <c r="W41" s="38">
        <v>41</v>
      </c>
      <c r="X41" s="40">
        <v>41</v>
      </c>
      <c r="Y41" s="39">
        <f t="shared" si="35"/>
        <v>1</v>
      </c>
      <c r="Z41" s="40">
        <f t="shared" si="30"/>
        <v>0</v>
      </c>
      <c r="AA41" s="39">
        <f t="shared" si="31"/>
        <v>0</v>
      </c>
    </row>
    <row r="42" spans="1:27" x14ac:dyDescent="0.25">
      <c r="A42" s="72" t="s">
        <v>60</v>
      </c>
      <c r="B42" s="38">
        <v>34</v>
      </c>
      <c r="C42" s="38">
        <v>34</v>
      </c>
      <c r="D42" s="39">
        <f t="shared" si="32"/>
        <v>1</v>
      </c>
      <c r="E42" s="73">
        <f t="shared" si="24"/>
        <v>0</v>
      </c>
      <c r="F42" s="39">
        <f t="shared" si="25"/>
        <v>0</v>
      </c>
      <c r="G42" s="25"/>
      <c r="H42" s="72" t="s">
        <v>60</v>
      </c>
      <c r="I42" s="38"/>
      <c r="J42" s="38"/>
      <c r="K42" s="39" t="e">
        <f t="shared" si="33"/>
        <v>#DIV/0!</v>
      </c>
      <c r="L42" s="40">
        <f t="shared" si="26"/>
        <v>0</v>
      </c>
      <c r="M42" s="39" t="e">
        <f t="shared" si="27"/>
        <v>#DIV/0!</v>
      </c>
      <c r="N42" s="26"/>
      <c r="O42" s="72" t="s">
        <v>60</v>
      </c>
      <c r="P42" s="38">
        <v>27</v>
      </c>
      <c r="Q42" s="38">
        <v>27</v>
      </c>
      <c r="R42" s="39">
        <f t="shared" si="34"/>
        <v>1</v>
      </c>
      <c r="S42" s="40">
        <f t="shared" si="28"/>
        <v>0</v>
      </c>
      <c r="T42" s="39">
        <f t="shared" si="29"/>
        <v>0</v>
      </c>
      <c r="U42" s="26"/>
      <c r="V42" s="72" t="s">
        <v>60</v>
      </c>
      <c r="W42" s="38">
        <v>62</v>
      </c>
      <c r="X42" s="40">
        <v>62</v>
      </c>
      <c r="Y42" s="39">
        <f t="shared" si="35"/>
        <v>1</v>
      </c>
      <c r="Z42" s="40">
        <f t="shared" si="30"/>
        <v>0</v>
      </c>
      <c r="AA42" s="39">
        <f t="shared" si="31"/>
        <v>0</v>
      </c>
    </row>
    <row r="43" spans="1:27" x14ac:dyDescent="0.25">
      <c r="A43" s="72" t="s">
        <v>85</v>
      </c>
      <c r="B43" s="38">
        <v>203</v>
      </c>
      <c r="C43" s="38">
        <v>203</v>
      </c>
      <c r="D43" s="39">
        <f t="shared" si="32"/>
        <v>1</v>
      </c>
      <c r="E43" s="73">
        <f t="shared" si="24"/>
        <v>0</v>
      </c>
      <c r="F43" s="39">
        <f t="shared" si="25"/>
        <v>0</v>
      </c>
      <c r="G43" s="25"/>
      <c r="H43" s="72" t="s">
        <v>85</v>
      </c>
      <c r="I43" s="38"/>
      <c r="J43" s="38"/>
      <c r="K43" s="39" t="e">
        <f t="shared" si="33"/>
        <v>#DIV/0!</v>
      </c>
      <c r="L43" s="40">
        <f t="shared" si="26"/>
        <v>0</v>
      </c>
      <c r="M43" s="39" t="e">
        <f t="shared" si="27"/>
        <v>#DIV/0!</v>
      </c>
      <c r="N43" s="26"/>
      <c r="O43" s="72" t="s">
        <v>85</v>
      </c>
      <c r="P43" s="38">
        <v>105</v>
      </c>
      <c r="Q43" s="38">
        <v>105</v>
      </c>
      <c r="R43" s="39">
        <f t="shared" si="34"/>
        <v>1</v>
      </c>
      <c r="S43" s="40">
        <f t="shared" si="28"/>
        <v>0</v>
      </c>
      <c r="T43" s="39">
        <f t="shared" si="29"/>
        <v>0</v>
      </c>
      <c r="U43" s="26"/>
      <c r="V43" s="72" t="s">
        <v>85</v>
      </c>
      <c r="W43" s="38">
        <v>144</v>
      </c>
      <c r="X43" s="40">
        <v>144</v>
      </c>
      <c r="Y43" s="39">
        <f t="shared" si="35"/>
        <v>1</v>
      </c>
      <c r="Z43" s="40">
        <f t="shared" si="30"/>
        <v>0</v>
      </c>
      <c r="AA43" s="39">
        <f t="shared" si="31"/>
        <v>0</v>
      </c>
    </row>
    <row r="44" spans="1:27" x14ac:dyDescent="0.25">
      <c r="A44" s="72" t="s">
        <v>62</v>
      </c>
      <c r="B44" s="38">
        <v>13</v>
      </c>
      <c r="C44" s="38">
        <v>13</v>
      </c>
      <c r="D44" s="39">
        <f t="shared" si="32"/>
        <v>1</v>
      </c>
      <c r="E44" s="73">
        <f t="shared" si="24"/>
        <v>0</v>
      </c>
      <c r="F44" s="39">
        <f t="shared" si="25"/>
        <v>0</v>
      </c>
      <c r="G44" s="25"/>
      <c r="H44" s="72" t="s">
        <v>62</v>
      </c>
      <c r="I44" s="38"/>
      <c r="J44" s="38"/>
      <c r="K44" s="39" t="e">
        <f t="shared" si="33"/>
        <v>#DIV/0!</v>
      </c>
      <c r="L44" s="40">
        <f t="shared" si="26"/>
        <v>0</v>
      </c>
      <c r="M44" s="39" t="e">
        <f t="shared" si="27"/>
        <v>#DIV/0!</v>
      </c>
      <c r="N44" s="26"/>
      <c r="O44" s="72" t="s">
        <v>62</v>
      </c>
      <c r="P44" s="38">
        <v>7</v>
      </c>
      <c r="Q44" s="38">
        <v>7</v>
      </c>
      <c r="R44" s="39">
        <f t="shared" si="34"/>
        <v>1</v>
      </c>
      <c r="S44" s="40">
        <f t="shared" si="28"/>
        <v>0</v>
      </c>
      <c r="T44" s="39">
        <f t="shared" si="29"/>
        <v>0</v>
      </c>
      <c r="U44" s="26"/>
      <c r="V44" s="72" t="s">
        <v>62</v>
      </c>
      <c r="W44" s="38">
        <v>26</v>
      </c>
      <c r="X44" s="40">
        <v>26</v>
      </c>
      <c r="Y44" s="39">
        <f t="shared" si="35"/>
        <v>1</v>
      </c>
      <c r="Z44" s="40">
        <f t="shared" si="30"/>
        <v>0</v>
      </c>
      <c r="AA44" s="39">
        <f t="shared" si="31"/>
        <v>0</v>
      </c>
    </row>
    <row r="45" spans="1:27" x14ac:dyDescent="0.25">
      <c r="A45" s="72" t="s">
        <v>63</v>
      </c>
      <c r="B45" s="38">
        <v>171</v>
      </c>
      <c r="C45" s="38">
        <v>171</v>
      </c>
      <c r="D45" s="39">
        <f t="shared" si="32"/>
        <v>1</v>
      </c>
      <c r="E45" s="73">
        <f t="shared" si="24"/>
        <v>0</v>
      </c>
      <c r="F45" s="39">
        <f t="shared" si="25"/>
        <v>0</v>
      </c>
      <c r="G45" s="25"/>
      <c r="H45" s="72" t="s">
        <v>63</v>
      </c>
      <c r="I45" s="38"/>
      <c r="J45" s="38"/>
      <c r="K45" s="39" t="e">
        <f t="shared" si="33"/>
        <v>#DIV/0!</v>
      </c>
      <c r="L45" s="40">
        <f t="shared" si="26"/>
        <v>0</v>
      </c>
      <c r="M45" s="39" t="e">
        <f t="shared" si="27"/>
        <v>#DIV/0!</v>
      </c>
      <c r="N45" s="26"/>
      <c r="O45" s="72" t="s">
        <v>63</v>
      </c>
      <c r="P45" s="38">
        <v>67</v>
      </c>
      <c r="Q45" s="38">
        <v>67</v>
      </c>
      <c r="R45" s="39">
        <f t="shared" si="34"/>
        <v>1</v>
      </c>
      <c r="S45" s="40">
        <f t="shared" si="28"/>
        <v>0</v>
      </c>
      <c r="T45" s="39">
        <f t="shared" si="29"/>
        <v>0</v>
      </c>
      <c r="U45" s="26"/>
      <c r="V45" s="72" t="s">
        <v>63</v>
      </c>
      <c r="W45" s="38">
        <v>71</v>
      </c>
      <c r="X45" s="40">
        <v>71</v>
      </c>
      <c r="Y45" s="39">
        <f t="shared" si="35"/>
        <v>1</v>
      </c>
      <c r="Z45" s="40">
        <f t="shared" si="30"/>
        <v>0</v>
      </c>
      <c r="AA45" s="39">
        <f t="shared" si="31"/>
        <v>0</v>
      </c>
    </row>
    <row r="46" spans="1:27" x14ac:dyDescent="0.25">
      <c r="A46" s="72" t="s">
        <v>64</v>
      </c>
      <c r="B46" s="38">
        <v>254</v>
      </c>
      <c r="C46" s="38">
        <v>254</v>
      </c>
      <c r="D46" s="39">
        <f t="shared" si="32"/>
        <v>1</v>
      </c>
      <c r="E46" s="73">
        <f t="shared" si="24"/>
        <v>0</v>
      </c>
      <c r="F46" s="39">
        <f t="shared" si="25"/>
        <v>0</v>
      </c>
      <c r="G46" s="25"/>
      <c r="H46" s="72" t="s">
        <v>64</v>
      </c>
      <c r="I46" s="38"/>
      <c r="J46" s="38"/>
      <c r="K46" s="39" t="e">
        <f t="shared" si="33"/>
        <v>#DIV/0!</v>
      </c>
      <c r="L46" s="40">
        <f t="shared" si="26"/>
        <v>0</v>
      </c>
      <c r="M46" s="39" t="e">
        <f t="shared" si="27"/>
        <v>#DIV/0!</v>
      </c>
      <c r="N46" s="26"/>
      <c r="O46" s="72" t="s">
        <v>64</v>
      </c>
      <c r="P46" s="38">
        <v>154</v>
      </c>
      <c r="Q46" s="38">
        <v>154</v>
      </c>
      <c r="R46" s="39">
        <f t="shared" si="34"/>
        <v>1</v>
      </c>
      <c r="S46" s="40">
        <f t="shared" si="28"/>
        <v>0</v>
      </c>
      <c r="T46" s="39">
        <f t="shared" si="29"/>
        <v>0</v>
      </c>
      <c r="U46" s="26"/>
      <c r="V46" s="72" t="s">
        <v>64</v>
      </c>
      <c r="W46" s="38">
        <v>205</v>
      </c>
      <c r="X46" s="40">
        <v>205</v>
      </c>
      <c r="Y46" s="39">
        <f t="shared" si="35"/>
        <v>1</v>
      </c>
      <c r="Z46" s="40">
        <f t="shared" si="30"/>
        <v>0</v>
      </c>
      <c r="AA46" s="39">
        <f t="shared" si="31"/>
        <v>0</v>
      </c>
    </row>
    <row r="47" spans="1:27" x14ac:dyDescent="0.25">
      <c r="A47" s="72" t="s">
        <v>15</v>
      </c>
      <c r="B47" s="74">
        <f>SUM(B39:B46)</f>
        <v>7586</v>
      </c>
      <c r="C47" s="74">
        <f>SUM(C39:C46)</f>
        <v>7586</v>
      </c>
      <c r="D47" s="41">
        <f t="shared" si="32"/>
        <v>1</v>
      </c>
      <c r="E47" s="75">
        <f t="shared" si="24"/>
        <v>0</v>
      </c>
      <c r="F47" s="41">
        <f t="shared" si="25"/>
        <v>0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33"/>
        <v>#DIV/0!</v>
      </c>
      <c r="L47" s="41">
        <f t="shared" si="26"/>
        <v>0</v>
      </c>
      <c r="M47" s="41" t="e">
        <f t="shared" si="27"/>
        <v>#DIV/0!</v>
      </c>
      <c r="N47" s="26"/>
      <c r="O47" s="72" t="s">
        <v>15</v>
      </c>
      <c r="P47" s="74">
        <f>SUM(P39:P46)</f>
        <v>6098</v>
      </c>
      <c r="Q47" s="74">
        <f>SUM(Q39:Q46)</f>
        <v>6098</v>
      </c>
      <c r="R47" s="41">
        <f t="shared" si="34"/>
        <v>1</v>
      </c>
      <c r="S47" s="41">
        <f t="shared" si="28"/>
        <v>0</v>
      </c>
      <c r="T47" s="41">
        <f t="shared" si="29"/>
        <v>0</v>
      </c>
      <c r="U47" s="26"/>
      <c r="V47" s="72" t="s">
        <v>15</v>
      </c>
      <c r="W47" s="74">
        <f>SUM(W39:W46)</f>
        <v>7594</v>
      </c>
      <c r="X47" s="74">
        <f>+W47</f>
        <v>7594</v>
      </c>
      <c r="Y47" s="41">
        <f t="shared" si="35"/>
        <v>1</v>
      </c>
      <c r="Z47" s="41">
        <f t="shared" si="30"/>
        <v>0</v>
      </c>
      <c r="AA47" s="41">
        <f t="shared" si="31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9826</v>
      </c>
      <c r="C49" s="44">
        <f>+B49</f>
        <v>9826</v>
      </c>
      <c r="D49" s="45">
        <f t="shared" ref="D49" si="36">+C49/B49</f>
        <v>1</v>
      </c>
      <c r="E49" s="53">
        <f t="shared" ref="E49" si="37">+B49-C49</f>
        <v>0</v>
      </c>
      <c r="F49" s="46">
        <f t="shared" ref="F49" si="38">+E49/B49</f>
        <v>0</v>
      </c>
      <c r="G49" s="25"/>
      <c r="H49" s="43" t="s">
        <v>15</v>
      </c>
      <c r="I49" s="44">
        <f>+'TOTAL POR MES AGOSTO'!B51</f>
        <v>41193</v>
      </c>
      <c r="J49" s="44">
        <f>+'TOTAL POR MES AGOSTO'!C51</f>
        <v>41193</v>
      </c>
      <c r="K49" s="54">
        <f t="shared" ref="K49" si="39">+J49/I49</f>
        <v>1</v>
      </c>
      <c r="L49" s="53">
        <f t="shared" ref="L49" si="40">+I49-J49</f>
        <v>0</v>
      </c>
      <c r="M49" s="55">
        <f t="shared" ref="M49" si="41">+L49/I49</f>
        <v>0</v>
      </c>
      <c r="N49" s="26"/>
      <c r="O49" s="43" t="s">
        <v>15</v>
      </c>
      <c r="P49" s="47">
        <f>SUM(P47,P35,P21)</f>
        <v>7239</v>
      </c>
      <c r="Q49" s="47">
        <f>+P49</f>
        <v>7239</v>
      </c>
      <c r="R49" s="45">
        <f t="shared" ref="R49" si="42">+Q49/P49</f>
        <v>1</v>
      </c>
      <c r="S49" s="53">
        <f t="shared" ref="S49" si="43">+P49-Q49</f>
        <v>0</v>
      </c>
      <c r="T49" s="46">
        <f t="shared" ref="T49" si="44">+S49/P49</f>
        <v>0</v>
      </c>
      <c r="U49" s="26"/>
      <c r="V49" s="43" t="s">
        <v>15</v>
      </c>
      <c r="W49" s="44">
        <f>SUM(W47,W35,W21)</f>
        <v>8852</v>
      </c>
      <c r="X49" s="44">
        <f>+W49</f>
        <v>8852</v>
      </c>
      <c r="Y49" s="45">
        <f t="shared" ref="Y49" si="45">+X49/W49</f>
        <v>1</v>
      </c>
      <c r="Z49" s="53">
        <f t="shared" ref="Z49" si="46">+W49-X49</f>
        <v>0</v>
      </c>
      <c r="AA49" s="46">
        <f t="shared" ref="AA49" si="47">+Z49/W49</f>
        <v>0</v>
      </c>
    </row>
    <row r="51" spans="1:27" x14ac:dyDescent="0.25">
      <c r="B51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1"/>
  <sheetViews>
    <sheetView showGridLines="0" tabSelected="1" topLeftCell="O1" workbookViewId="0">
      <selection activeCell="V4" sqref="V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03" t="s">
        <v>70</v>
      </c>
      <c r="C1" s="135"/>
      <c r="D1" s="104"/>
    </row>
    <row r="2" spans="1:27" ht="17.25" thickBot="1" x14ac:dyDescent="0.3">
      <c r="B2" s="105" t="s">
        <v>67</v>
      </c>
      <c r="C2" s="136"/>
      <c r="D2" s="106"/>
    </row>
    <row r="3" spans="1:27" ht="15.75" thickBot="1" x14ac:dyDescent="0.3"/>
    <row r="4" spans="1:27" x14ac:dyDescent="0.25">
      <c r="A4" s="25"/>
      <c r="B4" s="132" t="s">
        <v>76</v>
      </c>
      <c r="C4" s="133"/>
      <c r="D4" s="134"/>
      <c r="E4" s="25"/>
      <c r="F4" s="25"/>
      <c r="G4" s="25"/>
      <c r="H4" s="25"/>
      <c r="I4" s="132" t="s">
        <v>73</v>
      </c>
      <c r="J4" s="133"/>
      <c r="K4" s="134"/>
      <c r="L4" s="25"/>
      <c r="M4" s="25"/>
      <c r="N4" s="26"/>
      <c r="O4" s="25"/>
      <c r="P4" s="132" t="s">
        <v>74</v>
      </c>
      <c r="Q4" s="133"/>
      <c r="R4" s="134"/>
      <c r="S4" s="25"/>
      <c r="T4" s="25"/>
      <c r="U4" s="26"/>
      <c r="V4" s="25"/>
      <c r="W4" s="132" t="s">
        <v>77</v>
      </c>
      <c r="X4" s="133"/>
      <c r="Y4" s="134"/>
      <c r="Z4" s="25"/>
      <c r="AA4" s="25"/>
    </row>
    <row r="5" spans="1:27" x14ac:dyDescent="0.25">
      <c r="A5" s="130" t="s">
        <v>25</v>
      </c>
      <c r="B5" s="131" t="s">
        <v>26</v>
      </c>
      <c r="C5" s="131" t="s">
        <v>27</v>
      </c>
      <c r="D5" s="128" t="s">
        <v>28</v>
      </c>
      <c r="E5" s="131" t="s">
        <v>29</v>
      </c>
      <c r="F5" s="128" t="s">
        <v>30</v>
      </c>
      <c r="G5" s="27"/>
      <c r="H5" s="130" t="s">
        <v>25</v>
      </c>
      <c r="I5" s="131" t="s">
        <v>26</v>
      </c>
      <c r="J5" s="131" t="s">
        <v>27</v>
      </c>
      <c r="K5" s="128" t="s">
        <v>28</v>
      </c>
      <c r="L5" s="131" t="s">
        <v>29</v>
      </c>
      <c r="M5" s="128" t="s">
        <v>30</v>
      </c>
      <c r="N5" s="26"/>
      <c r="O5" s="130" t="s">
        <v>25</v>
      </c>
      <c r="P5" s="131" t="s">
        <v>26</v>
      </c>
      <c r="Q5" s="131" t="s">
        <v>27</v>
      </c>
      <c r="R5" s="128" t="s">
        <v>28</v>
      </c>
      <c r="S5" s="131" t="s">
        <v>29</v>
      </c>
      <c r="T5" s="128" t="s">
        <v>30</v>
      </c>
      <c r="U5" s="26"/>
      <c r="V5" s="130" t="s">
        <v>25</v>
      </c>
      <c r="W5" s="131" t="s">
        <v>26</v>
      </c>
      <c r="X5" s="131" t="s">
        <v>27</v>
      </c>
      <c r="Y5" s="128" t="s">
        <v>28</v>
      </c>
      <c r="Z5" s="131" t="s">
        <v>29</v>
      </c>
      <c r="AA5" s="128" t="s">
        <v>30</v>
      </c>
    </row>
    <row r="6" spans="1:27" x14ac:dyDescent="0.25">
      <c r="A6" s="130"/>
      <c r="B6" s="131"/>
      <c r="C6" s="131"/>
      <c r="D6" s="128"/>
      <c r="E6" s="131"/>
      <c r="F6" s="128"/>
      <c r="G6" s="28"/>
      <c r="H6" s="130"/>
      <c r="I6" s="131"/>
      <c r="J6" s="131"/>
      <c r="K6" s="128"/>
      <c r="L6" s="131"/>
      <c r="M6" s="128"/>
      <c r="N6" s="26"/>
      <c r="O6" s="130"/>
      <c r="P6" s="131"/>
      <c r="Q6" s="131"/>
      <c r="R6" s="128"/>
      <c r="S6" s="131"/>
      <c r="T6" s="128"/>
      <c r="U6" s="26"/>
      <c r="V6" s="130"/>
      <c r="W6" s="131"/>
      <c r="X6" s="131"/>
      <c r="Y6" s="128"/>
      <c r="Z6" s="131"/>
      <c r="AA6" s="128"/>
    </row>
    <row r="7" spans="1:27" ht="16.5" x14ac:dyDescent="0.25">
      <c r="A7" s="66" t="s">
        <v>31</v>
      </c>
      <c r="B7" s="29">
        <v>165</v>
      </c>
      <c r="C7" s="30">
        <v>165</v>
      </c>
      <c r="D7" s="86">
        <f t="shared" ref="D7:D21" si="0">+C7/B7</f>
        <v>1</v>
      </c>
      <c r="E7" s="68">
        <f t="shared" ref="E7:E21" si="1">+B7-C7</f>
        <v>0</v>
      </c>
      <c r="F7" s="86">
        <f t="shared" ref="F7:F21" si="2">+E7/B7</f>
        <v>0</v>
      </c>
      <c r="G7" s="25"/>
      <c r="H7" s="66" t="s">
        <v>31</v>
      </c>
      <c r="I7" s="29"/>
      <c r="J7" s="29"/>
      <c r="K7" s="67" t="e">
        <f>+J7/I7</f>
        <v>#DIV/0!</v>
      </c>
      <c r="L7" s="30">
        <f>+I7-J7</f>
        <v>0</v>
      </c>
      <c r="M7" s="69" t="e">
        <f>+L7/I7</f>
        <v>#DIV/0!</v>
      </c>
      <c r="N7" s="26"/>
      <c r="O7" s="66" t="s">
        <v>31</v>
      </c>
      <c r="P7" s="29">
        <v>156</v>
      </c>
      <c r="Q7" s="29">
        <v>153</v>
      </c>
      <c r="R7" s="86">
        <f t="shared" ref="R7:R21" si="3">+Q7/P7</f>
        <v>0.98076923076923073</v>
      </c>
      <c r="S7" s="30">
        <f t="shared" ref="S7:S20" si="4">+P7-Q7</f>
        <v>3</v>
      </c>
      <c r="T7" s="86">
        <f t="shared" ref="T7:T21" si="5">+S7/P7</f>
        <v>1.9230769230769232E-2</v>
      </c>
      <c r="U7" s="26"/>
      <c r="V7" s="66" t="s">
        <v>31</v>
      </c>
      <c r="W7" s="29">
        <v>72</v>
      </c>
      <c r="X7" s="29">
        <v>72</v>
      </c>
      <c r="Y7" s="86">
        <f t="shared" ref="Y7:Y21" si="6">+X7/W7</f>
        <v>1</v>
      </c>
      <c r="Z7" s="30">
        <f t="shared" ref="Z7:Z20" si="7">+W7-X7</f>
        <v>0</v>
      </c>
      <c r="AA7" s="86">
        <f t="shared" ref="AA7:AA21" si="8">+Z7/W7</f>
        <v>0</v>
      </c>
    </row>
    <row r="8" spans="1:27" ht="16.5" x14ac:dyDescent="0.25">
      <c r="A8" s="66" t="s">
        <v>32</v>
      </c>
      <c r="B8" s="29">
        <v>27</v>
      </c>
      <c r="C8" s="30">
        <v>26</v>
      </c>
      <c r="D8" s="86">
        <f t="shared" si="0"/>
        <v>0.96296296296296291</v>
      </c>
      <c r="E8" s="68">
        <f t="shared" si="1"/>
        <v>1</v>
      </c>
      <c r="F8" s="86">
        <f t="shared" si="2"/>
        <v>3.7037037037037035E-2</v>
      </c>
      <c r="G8" s="25"/>
      <c r="H8" s="66" t="s">
        <v>32</v>
      </c>
      <c r="I8" s="29"/>
      <c r="J8" s="29"/>
      <c r="K8" s="69" t="e">
        <f t="shared" ref="K8:K21" si="9">+J8/I8</f>
        <v>#DIV/0!</v>
      </c>
      <c r="L8" s="30">
        <f t="shared" ref="L8:L21" si="10">+I8-J8</f>
        <v>0</v>
      </c>
      <c r="M8" s="69" t="e">
        <f t="shared" ref="M8:M21" si="11">+L8/I8</f>
        <v>#DIV/0!</v>
      </c>
      <c r="N8" s="26"/>
      <c r="O8" s="66" t="s">
        <v>32</v>
      </c>
      <c r="P8" s="29">
        <v>67</v>
      </c>
      <c r="Q8" s="29">
        <v>66</v>
      </c>
      <c r="R8" s="86">
        <f t="shared" si="3"/>
        <v>0.9850746268656716</v>
      </c>
      <c r="S8" s="30">
        <f t="shared" si="4"/>
        <v>1</v>
      </c>
      <c r="T8" s="86">
        <f t="shared" si="5"/>
        <v>1.4925373134328358E-2</v>
      </c>
      <c r="U8" s="26"/>
      <c r="V8" s="66" t="s">
        <v>32</v>
      </c>
      <c r="W8" s="29">
        <v>53</v>
      </c>
      <c r="X8" s="29">
        <v>53</v>
      </c>
      <c r="Y8" s="86">
        <f t="shared" si="6"/>
        <v>1</v>
      </c>
      <c r="Z8" s="30">
        <f t="shared" si="7"/>
        <v>0</v>
      </c>
      <c r="AA8" s="86">
        <f t="shared" si="8"/>
        <v>0</v>
      </c>
    </row>
    <row r="9" spans="1:27" ht="16.5" x14ac:dyDescent="0.25">
      <c r="A9" s="66" t="s">
        <v>78</v>
      </c>
      <c r="B9" s="29">
        <v>49</v>
      </c>
      <c r="C9" s="30">
        <v>46</v>
      </c>
      <c r="D9" s="86">
        <f t="shared" si="0"/>
        <v>0.93877551020408168</v>
      </c>
      <c r="E9" s="68">
        <f t="shared" si="1"/>
        <v>3</v>
      </c>
      <c r="F9" s="86">
        <f t="shared" si="2"/>
        <v>6.1224489795918366E-2</v>
      </c>
      <c r="G9" s="25"/>
      <c r="H9" s="66" t="s">
        <v>78</v>
      </c>
      <c r="I9" s="29"/>
      <c r="J9" s="29"/>
      <c r="K9" s="69" t="e">
        <f t="shared" si="9"/>
        <v>#DIV/0!</v>
      </c>
      <c r="L9" s="30">
        <f t="shared" si="10"/>
        <v>0</v>
      </c>
      <c r="M9" s="69" t="e">
        <f t="shared" si="11"/>
        <v>#DIV/0!</v>
      </c>
      <c r="N9" s="26"/>
      <c r="O9" s="66" t="s">
        <v>78</v>
      </c>
      <c r="P9" s="29">
        <v>47</v>
      </c>
      <c r="Q9" s="29">
        <v>46</v>
      </c>
      <c r="R9" s="86">
        <f t="shared" si="3"/>
        <v>0.97872340425531912</v>
      </c>
      <c r="S9" s="30">
        <f t="shared" si="4"/>
        <v>1</v>
      </c>
      <c r="T9" s="86">
        <f t="shared" si="5"/>
        <v>2.1276595744680851E-2</v>
      </c>
      <c r="U9" s="26"/>
      <c r="V9" s="66" t="s">
        <v>78</v>
      </c>
      <c r="W9" s="29">
        <v>132</v>
      </c>
      <c r="X9" s="29">
        <v>131</v>
      </c>
      <c r="Y9" s="86">
        <f t="shared" si="6"/>
        <v>0.99242424242424243</v>
      </c>
      <c r="Z9" s="30">
        <f t="shared" si="7"/>
        <v>1</v>
      </c>
      <c r="AA9" s="86">
        <f t="shared" si="8"/>
        <v>7.575757575757576E-3</v>
      </c>
    </row>
    <row r="10" spans="1:27" ht="16.5" x14ac:dyDescent="0.25">
      <c r="A10" s="66" t="s">
        <v>79</v>
      </c>
      <c r="B10" s="29">
        <v>35</v>
      </c>
      <c r="C10" s="30">
        <v>34</v>
      </c>
      <c r="D10" s="86">
        <f t="shared" si="0"/>
        <v>0.97142857142857142</v>
      </c>
      <c r="E10" s="68">
        <f t="shared" si="1"/>
        <v>1</v>
      </c>
      <c r="F10" s="86">
        <f t="shared" si="2"/>
        <v>2.8571428571428571E-2</v>
      </c>
      <c r="G10" s="25"/>
      <c r="H10" s="66" t="s">
        <v>79</v>
      </c>
      <c r="I10" s="29"/>
      <c r="J10" s="29"/>
      <c r="K10" s="69" t="e">
        <f t="shared" si="9"/>
        <v>#DIV/0!</v>
      </c>
      <c r="L10" s="30">
        <f t="shared" si="10"/>
        <v>0</v>
      </c>
      <c r="M10" s="69" t="e">
        <f t="shared" si="11"/>
        <v>#DIV/0!</v>
      </c>
      <c r="N10" s="26"/>
      <c r="O10" s="66" t="s">
        <v>79</v>
      </c>
      <c r="P10" s="29">
        <v>28</v>
      </c>
      <c r="Q10" s="29">
        <v>27</v>
      </c>
      <c r="R10" s="86">
        <f t="shared" si="3"/>
        <v>0.9642857142857143</v>
      </c>
      <c r="S10" s="30">
        <f t="shared" si="4"/>
        <v>1</v>
      </c>
      <c r="T10" s="86">
        <f t="shared" si="5"/>
        <v>3.5714285714285712E-2</v>
      </c>
      <c r="U10" s="26"/>
      <c r="V10" s="66" t="s">
        <v>79</v>
      </c>
      <c r="W10" s="29">
        <v>77</v>
      </c>
      <c r="X10" s="29">
        <v>76</v>
      </c>
      <c r="Y10" s="86">
        <f t="shared" si="6"/>
        <v>0.98701298701298701</v>
      </c>
      <c r="Z10" s="30">
        <f t="shared" si="7"/>
        <v>1</v>
      </c>
      <c r="AA10" s="86">
        <f t="shared" si="8"/>
        <v>1.2987012987012988E-2</v>
      </c>
    </row>
    <row r="11" spans="1:27" ht="16.5" x14ac:dyDescent="0.25">
      <c r="A11" s="66" t="s">
        <v>80</v>
      </c>
      <c r="B11" s="29">
        <v>22</v>
      </c>
      <c r="C11" s="30">
        <v>22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80</v>
      </c>
      <c r="I11" s="29"/>
      <c r="J11" s="29"/>
      <c r="K11" s="69" t="e">
        <f t="shared" si="9"/>
        <v>#DIV/0!</v>
      </c>
      <c r="L11" s="30">
        <f t="shared" si="10"/>
        <v>0</v>
      </c>
      <c r="M11" s="69" t="e">
        <f t="shared" si="11"/>
        <v>#DIV/0!</v>
      </c>
      <c r="N11" s="26"/>
      <c r="O11" s="66" t="s">
        <v>80</v>
      </c>
      <c r="P11" s="29">
        <v>19</v>
      </c>
      <c r="Q11" s="29">
        <v>19</v>
      </c>
      <c r="R11" s="86">
        <f t="shared" si="3"/>
        <v>1</v>
      </c>
      <c r="S11" s="30">
        <f t="shared" si="4"/>
        <v>0</v>
      </c>
      <c r="T11" s="86">
        <f t="shared" si="5"/>
        <v>0</v>
      </c>
      <c r="U11" s="26"/>
      <c r="V11" s="66" t="s">
        <v>80</v>
      </c>
      <c r="W11" s="29">
        <v>32</v>
      </c>
      <c r="X11" s="29">
        <v>31</v>
      </c>
      <c r="Y11" s="86">
        <f t="shared" si="6"/>
        <v>0.96875</v>
      </c>
      <c r="Z11" s="30">
        <f t="shared" si="7"/>
        <v>1</v>
      </c>
      <c r="AA11" s="86">
        <f t="shared" si="8"/>
        <v>3.125E-2</v>
      </c>
    </row>
    <row r="12" spans="1:27" ht="16.5" x14ac:dyDescent="0.25">
      <c r="A12" s="66" t="s">
        <v>36</v>
      </c>
      <c r="B12" s="29">
        <v>55</v>
      </c>
      <c r="C12" s="30">
        <v>55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/>
      <c r="J12" s="29"/>
      <c r="K12" s="69" t="e">
        <f t="shared" si="9"/>
        <v>#DIV/0!</v>
      </c>
      <c r="L12" s="30">
        <f t="shared" si="10"/>
        <v>0</v>
      </c>
      <c r="M12" s="69" t="e">
        <f t="shared" si="11"/>
        <v>#DIV/0!</v>
      </c>
      <c r="N12" s="26"/>
      <c r="O12" s="66" t="s">
        <v>36</v>
      </c>
      <c r="P12" s="29">
        <v>39</v>
      </c>
      <c r="Q12" s="29">
        <v>39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31</v>
      </c>
      <c r="X12" s="29">
        <v>31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ht="16.5" x14ac:dyDescent="0.25">
      <c r="A13" s="66" t="s">
        <v>81</v>
      </c>
      <c r="B13" s="29">
        <v>16</v>
      </c>
      <c r="C13" s="30">
        <v>16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81</v>
      </c>
      <c r="I13" s="29"/>
      <c r="J13" s="29"/>
      <c r="K13" s="69" t="e">
        <f t="shared" si="9"/>
        <v>#DIV/0!</v>
      </c>
      <c r="L13" s="30">
        <f t="shared" si="10"/>
        <v>0</v>
      </c>
      <c r="M13" s="69" t="e">
        <f t="shared" si="11"/>
        <v>#DIV/0!</v>
      </c>
      <c r="N13" s="26"/>
      <c r="O13" s="66" t="s">
        <v>81</v>
      </c>
      <c r="P13" s="29">
        <v>26</v>
      </c>
      <c r="Q13" s="29">
        <v>25</v>
      </c>
      <c r="R13" s="86">
        <f t="shared" si="3"/>
        <v>0.96153846153846156</v>
      </c>
      <c r="S13" s="30">
        <f t="shared" si="4"/>
        <v>1</v>
      </c>
      <c r="T13" s="86">
        <f t="shared" si="5"/>
        <v>3.8461538461538464E-2</v>
      </c>
      <c r="U13" s="26"/>
      <c r="V13" s="66" t="s">
        <v>81</v>
      </c>
      <c r="W13" s="29">
        <v>32</v>
      </c>
      <c r="X13" s="29">
        <v>31</v>
      </c>
      <c r="Y13" s="86">
        <f t="shared" si="6"/>
        <v>0.96875</v>
      </c>
      <c r="Z13" s="30">
        <f t="shared" si="7"/>
        <v>1</v>
      </c>
      <c r="AA13" s="86">
        <f t="shared" si="8"/>
        <v>3.125E-2</v>
      </c>
    </row>
    <row r="14" spans="1:27" ht="16.5" x14ac:dyDescent="0.25">
      <c r="A14" s="66" t="s">
        <v>38</v>
      </c>
      <c r="B14" s="29">
        <v>84</v>
      </c>
      <c r="C14" s="30">
        <v>83</v>
      </c>
      <c r="D14" s="86">
        <f t="shared" si="0"/>
        <v>0.98809523809523814</v>
      </c>
      <c r="E14" s="68">
        <f t="shared" si="1"/>
        <v>1</v>
      </c>
      <c r="F14" s="86">
        <f t="shared" si="2"/>
        <v>1.1904761904761904E-2</v>
      </c>
      <c r="G14" s="25"/>
      <c r="H14" s="66" t="s">
        <v>38</v>
      </c>
      <c r="I14" s="29"/>
      <c r="J14" s="29"/>
      <c r="K14" s="69" t="e">
        <f t="shared" si="9"/>
        <v>#DIV/0!</v>
      </c>
      <c r="L14" s="30">
        <f t="shared" si="10"/>
        <v>0</v>
      </c>
      <c r="M14" s="69" t="e">
        <f t="shared" si="11"/>
        <v>#DIV/0!</v>
      </c>
      <c r="N14" s="26"/>
      <c r="O14" s="66" t="s">
        <v>38</v>
      </c>
      <c r="P14" s="29">
        <v>83</v>
      </c>
      <c r="Q14" s="29">
        <v>81</v>
      </c>
      <c r="R14" s="86">
        <f t="shared" si="3"/>
        <v>0.97590361445783136</v>
      </c>
      <c r="S14" s="30">
        <f t="shared" si="4"/>
        <v>2</v>
      </c>
      <c r="T14" s="86">
        <f t="shared" si="5"/>
        <v>2.4096385542168676E-2</v>
      </c>
      <c r="U14" s="26"/>
      <c r="V14" s="66" t="s">
        <v>38</v>
      </c>
      <c r="W14" s="29">
        <v>28</v>
      </c>
      <c r="X14" s="29">
        <v>28</v>
      </c>
      <c r="Y14" s="86">
        <f t="shared" si="6"/>
        <v>1</v>
      </c>
      <c r="Z14" s="30">
        <f t="shared" si="7"/>
        <v>0</v>
      </c>
      <c r="AA14" s="86">
        <f t="shared" si="8"/>
        <v>0</v>
      </c>
    </row>
    <row r="15" spans="1:27" ht="16.5" x14ac:dyDescent="0.25">
      <c r="A15" s="66" t="s">
        <v>39</v>
      </c>
      <c r="B15" s="29">
        <v>111</v>
      </c>
      <c r="C15" s="30">
        <v>109</v>
      </c>
      <c r="D15" s="86">
        <f t="shared" si="0"/>
        <v>0.98198198198198194</v>
      </c>
      <c r="E15" s="68">
        <f t="shared" si="1"/>
        <v>2</v>
      </c>
      <c r="F15" s="86">
        <f t="shared" si="2"/>
        <v>1.8018018018018018E-2</v>
      </c>
      <c r="G15" s="25"/>
      <c r="H15" s="66" t="s">
        <v>39</v>
      </c>
      <c r="I15" s="29"/>
      <c r="J15" s="29"/>
      <c r="K15" s="69" t="e">
        <f t="shared" si="9"/>
        <v>#DIV/0!</v>
      </c>
      <c r="L15" s="30">
        <f t="shared" si="10"/>
        <v>0</v>
      </c>
      <c r="M15" s="69" t="e">
        <f t="shared" si="11"/>
        <v>#DIV/0!</v>
      </c>
      <c r="N15" s="26"/>
      <c r="O15" s="66" t="s">
        <v>39</v>
      </c>
      <c r="P15" s="29">
        <v>108</v>
      </c>
      <c r="Q15" s="29">
        <v>104</v>
      </c>
      <c r="R15" s="86">
        <f t="shared" si="3"/>
        <v>0.96296296296296291</v>
      </c>
      <c r="S15" s="30">
        <f t="shared" si="4"/>
        <v>4</v>
      </c>
      <c r="T15" s="86">
        <f t="shared" si="5"/>
        <v>3.7037037037037035E-2</v>
      </c>
      <c r="U15" s="26"/>
      <c r="V15" s="66" t="s">
        <v>39</v>
      </c>
      <c r="W15" s="29">
        <v>58</v>
      </c>
      <c r="X15" s="29">
        <v>57</v>
      </c>
      <c r="Y15" s="86">
        <f t="shared" si="6"/>
        <v>0.98275862068965514</v>
      </c>
      <c r="Z15" s="30">
        <f t="shared" si="7"/>
        <v>1</v>
      </c>
      <c r="AA15" s="86">
        <f t="shared" si="8"/>
        <v>1.7241379310344827E-2</v>
      </c>
    </row>
    <row r="16" spans="1:27" ht="16.5" x14ac:dyDescent="0.25">
      <c r="A16" s="66" t="s">
        <v>40</v>
      </c>
      <c r="B16" s="29">
        <v>217</v>
      </c>
      <c r="C16" s="30">
        <v>216</v>
      </c>
      <c r="D16" s="86">
        <f t="shared" si="0"/>
        <v>0.99539170506912444</v>
      </c>
      <c r="E16" s="68">
        <f t="shared" si="1"/>
        <v>1</v>
      </c>
      <c r="F16" s="86">
        <f t="shared" si="2"/>
        <v>4.608294930875576E-3</v>
      </c>
      <c r="G16" s="25"/>
      <c r="H16" s="66" t="s">
        <v>40</v>
      </c>
      <c r="I16" s="29"/>
      <c r="J16" s="29"/>
      <c r="K16" s="69" t="e">
        <f t="shared" si="9"/>
        <v>#DIV/0!</v>
      </c>
      <c r="L16" s="30">
        <f t="shared" si="10"/>
        <v>0</v>
      </c>
      <c r="M16" s="69" t="e">
        <f t="shared" si="11"/>
        <v>#DIV/0!</v>
      </c>
      <c r="N16" s="26"/>
      <c r="O16" s="66" t="s">
        <v>40</v>
      </c>
      <c r="P16" s="29">
        <v>283</v>
      </c>
      <c r="Q16" s="29">
        <v>276</v>
      </c>
      <c r="R16" s="86">
        <f t="shared" si="3"/>
        <v>0.97526501766784457</v>
      </c>
      <c r="S16" s="30">
        <f t="shared" si="4"/>
        <v>7</v>
      </c>
      <c r="T16" s="86">
        <f t="shared" si="5"/>
        <v>2.4734982332155476E-2</v>
      </c>
      <c r="U16" s="26"/>
      <c r="V16" s="66" t="s">
        <v>40</v>
      </c>
      <c r="W16" s="29">
        <v>135</v>
      </c>
      <c r="X16" s="29">
        <v>128</v>
      </c>
      <c r="Y16" s="86">
        <f t="shared" si="6"/>
        <v>0.94814814814814818</v>
      </c>
      <c r="Z16" s="30">
        <f t="shared" si="7"/>
        <v>7</v>
      </c>
      <c r="AA16" s="86">
        <f t="shared" si="8"/>
        <v>5.185185185185185E-2</v>
      </c>
    </row>
    <row r="17" spans="1:27" ht="16.5" x14ac:dyDescent="0.25">
      <c r="A17" s="66" t="s">
        <v>41</v>
      </c>
      <c r="B17" s="29">
        <v>844</v>
      </c>
      <c r="C17" s="30">
        <v>824</v>
      </c>
      <c r="D17" s="86">
        <f t="shared" si="0"/>
        <v>0.976303317535545</v>
      </c>
      <c r="E17" s="68">
        <f t="shared" si="1"/>
        <v>20</v>
      </c>
      <c r="F17" s="86">
        <f t="shared" si="2"/>
        <v>2.3696682464454975E-2</v>
      </c>
      <c r="G17" s="25"/>
      <c r="H17" s="66" t="s">
        <v>41</v>
      </c>
      <c r="I17" s="29"/>
      <c r="J17" s="29"/>
      <c r="K17" s="69" t="e">
        <f t="shared" si="9"/>
        <v>#DIV/0!</v>
      </c>
      <c r="L17" s="30">
        <f t="shared" si="10"/>
        <v>0</v>
      </c>
      <c r="M17" s="69" t="e">
        <f t="shared" si="11"/>
        <v>#DIV/0!</v>
      </c>
      <c r="N17" s="26"/>
      <c r="O17" s="66" t="s">
        <v>41</v>
      </c>
      <c r="P17" s="29">
        <v>816</v>
      </c>
      <c r="Q17" s="29">
        <v>804</v>
      </c>
      <c r="R17" s="86">
        <f t="shared" si="3"/>
        <v>0.98529411764705888</v>
      </c>
      <c r="S17" s="30">
        <f t="shared" si="4"/>
        <v>12</v>
      </c>
      <c r="T17" s="86">
        <f t="shared" si="5"/>
        <v>1.4705882352941176E-2</v>
      </c>
      <c r="U17" s="26"/>
      <c r="V17" s="66" t="s">
        <v>41</v>
      </c>
      <c r="W17" s="29">
        <v>562</v>
      </c>
      <c r="X17" s="29">
        <v>552</v>
      </c>
      <c r="Y17" s="86">
        <f t="shared" si="6"/>
        <v>0.98220640569395012</v>
      </c>
      <c r="Z17" s="30">
        <f t="shared" si="7"/>
        <v>10</v>
      </c>
      <c r="AA17" s="86">
        <f t="shared" si="8"/>
        <v>1.7793594306049824E-2</v>
      </c>
    </row>
    <row r="18" spans="1:27" ht="16.5" x14ac:dyDescent="0.25">
      <c r="A18" s="66" t="s">
        <v>42</v>
      </c>
      <c r="B18" s="29">
        <v>232</v>
      </c>
      <c r="C18" s="30">
        <v>229</v>
      </c>
      <c r="D18" s="86">
        <f t="shared" si="0"/>
        <v>0.98706896551724133</v>
      </c>
      <c r="E18" s="68">
        <f t="shared" si="1"/>
        <v>3</v>
      </c>
      <c r="F18" s="86">
        <f t="shared" si="2"/>
        <v>1.2931034482758621E-2</v>
      </c>
      <c r="G18" s="25"/>
      <c r="H18" s="66" t="s">
        <v>42</v>
      </c>
      <c r="I18" s="29"/>
      <c r="J18" s="29"/>
      <c r="K18" s="69" t="e">
        <f t="shared" si="9"/>
        <v>#DIV/0!</v>
      </c>
      <c r="L18" s="30">
        <f t="shared" si="10"/>
        <v>0</v>
      </c>
      <c r="M18" s="69" t="e">
        <f t="shared" si="11"/>
        <v>#DIV/0!</v>
      </c>
      <c r="N18" s="26"/>
      <c r="O18" s="66" t="s">
        <v>42</v>
      </c>
      <c r="P18" s="29">
        <v>351</v>
      </c>
      <c r="Q18" s="29">
        <v>335</v>
      </c>
      <c r="R18" s="86">
        <f t="shared" si="3"/>
        <v>0.95441595441595439</v>
      </c>
      <c r="S18" s="30">
        <f t="shared" si="4"/>
        <v>16</v>
      </c>
      <c r="T18" s="86">
        <f t="shared" si="5"/>
        <v>4.5584045584045586E-2</v>
      </c>
      <c r="U18" s="26"/>
      <c r="V18" s="66" t="s">
        <v>42</v>
      </c>
      <c r="W18" s="29">
        <v>192</v>
      </c>
      <c r="X18" s="29">
        <v>188</v>
      </c>
      <c r="Y18" s="86">
        <f t="shared" si="6"/>
        <v>0.97916666666666663</v>
      </c>
      <c r="Z18" s="30">
        <f t="shared" si="7"/>
        <v>4</v>
      </c>
      <c r="AA18" s="86">
        <f t="shared" si="8"/>
        <v>2.0833333333333332E-2</v>
      </c>
    </row>
    <row r="19" spans="1:27" x14ac:dyDescent="0.25">
      <c r="A19" s="66" t="s">
        <v>43</v>
      </c>
      <c r="B19" s="29">
        <v>128</v>
      </c>
      <c r="C19" s="30">
        <v>126</v>
      </c>
      <c r="D19" s="86">
        <f t="shared" si="0"/>
        <v>0.984375</v>
      </c>
      <c r="E19" s="68">
        <f t="shared" si="1"/>
        <v>2</v>
      </c>
      <c r="F19" s="86">
        <f t="shared" si="2"/>
        <v>1.5625E-2</v>
      </c>
      <c r="G19" s="25"/>
      <c r="H19" s="66" t="s">
        <v>43</v>
      </c>
      <c r="I19" s="29"/>
      <c r="J19" s="29"/>
      <c r="K19" s="69" t="e">
        <f t="shared" si="9"/>
        <v>#DIV/0!</v>
      </c>
      <c r="L19" s="30">
        <f t="shared" si="10"/>
        <v>0</v>
      </c>
      <c r="M19" s="69" t="e">
        <f t="shared" si="11"/>
        <v>#DIV/0!</v>
      </c>
      <c r="N19" s="26"/>
      <c r="O19" s="66" t="s">
        <v>43</v>
      </c>
      <c r="P19" s="29">
        <v>158</v>
      </c>
      <c r="Q19" s="29">
        <v>156</v>
      </c>
      <c r="R19" s="86">
        <f t="shared" si="3"/>
        <v>0.98734177215189878</v>
      </c>
      <c r="S19" s="30">
        <f t="shared" si="4"/>
        <v>2</v>
      </c>
      <c r="T19" s="86">
        <f t="shared" si="5"/>
        <v>1.2658227848101266E-2</v>
      </c>
      <c r="U19" s="26"/>
      <c r="V19" s="66" t="s">
        <v>43</v>
      </c>
      <c r="W19" s="29">
        <v>162</v>
      </c>
      <c r="X19" s="29">
        <v>161</v>
      </c>
      <c r="Y19" s="86">
        <f t="shared" si="6"/>
        <v>0.99382716049382713</v>
      </c>
      <c r="Z19" s="30">
        <f t="shared" si="7"/>
        <v>1</v>
      </c>
      <c r="AA19" s="86">
        <f t="shared" si="8"/>
        <v>6.1728395061728392E-3</v>
      </c>
    </row>
    <row r="20" spans="1:27" ht="16.5" x14ac:dyDescent="0.25">
      <c r="A20" s="66" t="s">
        <v>82</v>
      </c>
      <c r="B20" s="29">
        <v>42</v>
      </c>
      <c r="C20" s="30">
        <v>42</v>
      </c>
      <c r="D20" s="86">
        <f t="shared" si="0"/>
        <v>1</v>
      </c>
      <c r="E20" s="68">
        <f t="shared" si="1"/>
        <v>0</v>
      </c>
      <c r="F20" s="86">
        <f t="shared" si="2"/>
        <v>0</v>
      </c>
      <c r="G20" s="25"/>
      <c r="H20" s="66" t="s">
        <v>82</v>
      </c>
      <c r="I20" s="29"/>
      <c r="J20" s="29"/>
      <c r="K20" s="69" t="e">
        <f t="shared" si="9"/>
        <v>#DIV/0!</v>
      </c>
      <c r="L20" s="30">
        <f t="shared" si="10"/>
        <v>0</v>
      </c>
      <c r="M20" s="69" t="e">
        <f t="shared" si="11"/>
        <v>#DIV/0!</v>
      </c>
      <c r="N20" s="26"/>
      <c r="O20" s="66" t="s">
        <v>82</v>
      </c>
      <c r="P20" s="29">
        <v>57</v>
      </c>
      <c r="Q20" s="29">
        <v>56</v>
      </c>
      <c r="R20" s="86">
        <f t="shared" si="3"/>
        <v>0.98245614035087714</v>
      </c>
      <c r="S20" s="30">
        <f t="shared" si="4"/>
        <v>1</v>
      </c>
      <c r="T20" s="86">
        <f t="shared" si="5"/>
        <v>1.7543859649122806E-2</v>
      </c>
      <c r="U20" s="26"/>
      <c r="V20" s="66" t="s">
        <v>82</v>
      </c>
      <c r="W20" s="29">
        <v>76</v>
      </c>
      <c r="X20" s="29">
        <v>76</v>
      </c>
      <c r="Y20" s="86">
        <f t="shared" si="6"/>
        <v>1</v>
      </c>
      <c r="Z20" s="30">
        <f t="shared" si="7"/>
        <v>0</v>
      </c>
      <c r="AA20" s="86">
        <f t="shared" si="8"/>
        <v>0</v>
      </c>
    </row>
    <row r="21" spans="1:27" ht="16.5" x14ac:dyDescent="0.25">
      <c r="A21" s="66" t="s">
        <v>15</v>
      </c>
      <c r="B21" s="70">
        <f>SUM(B7:B20)</f>
        <v>2027</v>
      </c>
      <c r="C21" s="70">
        <f>SUM(C7:C20)</f>
        <v>1993</v>
      </c>
      <c r="D21" s="93">
        <f t="shared" si="0"/>
        <v>0.98322644301924023</v>
      </c>
      <c r="E21" s="71">
        <f t="shared" si="1"/>
        <v>34</v>
      </c>
      <c r="F21" s="93">
        <f t="shared" si="2"/>
        <v>1.6773556980759743E-2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9"/>
        <v>#DIV/0!</v>
      </c>
      <c r="L21" s="42">
        <f t="shared" si="10"/>
        <v>0</v>
      </c>
      <c r="M21" s="42" t="e">
        <f t="shared" si="11"/>
        <v>#DIV/0!</v>
      </c>
      <c r="N21" s="26"/>
      <c r="O21" s="66" t="s">
        <v>15</v>
      </c>
      <c r="P21" s="70">
        <f>SUM(P7:P20)</f>
        <v>2238</v>
      </c>
      <c r="Q21" s="70">
        <f>SUM(Q7:Q20)</f>
        <v>2187</v>
      </c>
      <c r="R21" s="96">
        <f t="shared" si="3"/>
        <v>0.97721179624664878</v>
      </c>
      <c r="S21" s="95">
        <f>SUM(S7:S20)</f>
        <v>51</v>
      </c>
      <c r="T21" s="93">
        <f t="shared" si="5"/>
        <v>2.2788203753351208E-2</v>
      </c>
      <c r="U21" s="26"/>
      <c r="V21" s="66" t="s">
        <v>15</v>
      </c>
      <c r="W21" s="70">
        <f>SUM(W7:W20)</f>
        <v>1642</v>
      </c>
      <c r="X21" s="70">
        <f>SUM(X7:X20)</f>
        <v>1615</v>
      </c>
      <c r="Y21" s="96">
        <f t="shared" si="6"/>
        <v>0.98355663824604145</v>
      </c>
      <c r="Z21" s="95">
        <f>SUM(Z7:Z20)</f>
        <v>27</v>
      </c>
      <c r="AA21" s="93">
        <f t="shared" si="8"/>
        <v>1.6443361753958587E-2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0" t="s">
        <v>45</v>
      </c>
      <c r="B23" s="131" t="s">
        <v>26</v>
      </c>
      <c r="C23" s="131" t="s">
        <v>27</v>
      </c>
      <c r="D23" s="128" t="s">
        <v>28</v>
      </c>
      <c r="E23" s="131" t="s">
        <v>29</v>
      </c>
      <c r="F23" s="128" t="s">
        <v>30</v>
      </c>
      <c r="G23" s="25"/>
      <c r="H23" s="130" t="s">
        <v>45</v>
      </c>
      <c r="I23" s="131" t="s">
        <v>26</v>
      </c>
      <c r="J23" s="131" t="s">
        <v>27</v>
      </c>
      <c r="K23" s="128" t="s">
        <v>28</v>
      </c>
      <c r="L23" s="131" t="s">
        <v>29</v>
      </c>
      <c r="M23" s="128" t="s">
        <v>30</v>
      </c>
      <c r="N23" s="26"/>
      <c r="O23" s="130" t="s">
        <v>45</v>
      </c>
      <c r="P23" s="131" t="s">
        <v>26</v>
      </c>
      <c r="Q23" s="131" t="s">
        <v>27</v>
      </c>
      <c r="R23" s="128" t="s">
        <v>28</v>
      </c>
      <c r="S23" s="131" t="s">
        <v>29</v>
      </c>
      <c r="T23" s="128" t="s">
        <v>30</v>
      </c>
      <c r="U23" s="26"/>
      <c r="V23" s="130" t="s">
        <v>45</v>
      </c>
      <c r="W23" s="131" t="s">
        <v>26</v>
      </c>
      <c r="X23" s="131" t="s">
        <v>27</v>
      </c>
      <c r="Y23" s="128" t="s">
        <v>28</v>
      </c>
      <c r="Z23" s="131" t="s">
        <v>29</v>
      </c>
      <c r="AA23" s="128" t="s">
        <v>30</v>
      </c>
    </row>
    <row r="24" spans="1:27" x14ac:dyDescent="0.25">
      <c r="A24" s="130"/>
      <c r="B24" s="131"/>
      <c r="C24" s="131"/>
      <c r="D24" s="128"/>
      <c r="E24" s="131"/>
      <c r="F24" s="128"/>
      <c r="G24" s="25"/>
      <c r="H24" s="130"/>
      <c r="I24" s="131"/>
      <c r="J24" s="131"/>
      <c r="K24" s="128"/>
      <c r="L24" s="131"/>
      <c r="M24" s="128"/>
      <c r="N24" s="26"/>
      <c r="O24" s="130"/>
      <c r="P24" s="131"/>
      <c r="Q24" s="131"/>
      <c r="R24" s="128"/>
      <c r="S24" s="131"/>
      <c r="T24" s="128"/>
      <c r="U24" s="26"/>
      <c r="V24" s="130"/>
      <c r="W24" s="131"/>
      <c r="X24" s="131"/>
      <c r="Y24" s="128"/>
      <c r="Z24" s="131"/>
      <c r="AA24" s="128"/>
    </row>
    <row r="25" spans="1:27" x14ac:dyDescent="0.25">
      <c r="A25" s="63" t="s">
        <v>46</v>
      </c>
      <c r="B25" s="35">
        <v>72</v>
      </c>
      <c r="C25" s="35">
        <v>69</v>
      </c>
      <c r="D25" s="91">
        <f t="shared" ref="D25:D35" si="12">+C25/B25</f>
        <v>0.95833333333333337</v>
      </c>
      <c r="E25" s="64">
        <f t="shared" ref="E25:E35" si="13">+B25-C25</f>
        <v>3</v>
      </c>
      <c r="F25" s="91">
        <f t="shared" ref="F25:F35" si="14">+E25/B25</f>
        <v>4.1666666666666664E-2</v>
      </c>
      <c r="G25" s="25"/>
      <c r="H25" s="63" t="s">
        <v>46</v>
      </c>
      <c r="I25" s="35"/>
      <c r="J25" s="35"/>
      <c r="K25" s="34" t="e">
        <f>+J25/I25</f>
        <v>#DIV/0!</v>
      </c>
      <c r="L25" s="81">
        <f t="shared" ref="L25:L35" si="15">+I25-J25</f>
        <v>0</v>
      </c>
      <c r="M25" s="34" t="e">
        <f t="shared" ref="M25:M35" si="16">+L25/I25</f>
        <v>#DIV/0!</v>
      </c>
      <c r="N25" s="26"/>
      <c r="O25" s="63" t="s">
        <v>46</v>
      </c>
      <c r="P25" s="35">
        <v>88</v>
      </c>
      <c r="Q25" s="35">
        <v>88</v>
      </c>
      <c r="R25" s="91">
        <f t="shared" ref="R25:R35" si="17">+Q25/P25</f>
        <v>1</v>
      </c>
      <c r="S25" s="81">
        <f t="shared" ref="S25:S35" si="18">+P25-Q25</f>
        <v>0</v>
      </c>
      <c r="T25" s="91">
        <f t="shared" ref="T25:T35" si="19">+S25/P25</f>
        <v>0</v>
      </c>
      <c r="U25" s="26"/>
      <c r="V25" s="63" t="s">
        <v>46</v>
      </c>
      <c r="W25" s="35">
        <v>178</v>
      </c>
      <c r="X25" s="81">
        <v>173</v>
      </c>
      <c r="Y25" s="91">
        <f t="shared" ref="Y25:Y35" si="20">+X25/W25</f>
        <v>0.9719101123595506</v>
      </c>
      <c r="Z25" s="81">
        <f t="shared" ref="Z25:Z35" si="21">+W25-X25</f>
        <v>5</v>
      </c>
      <c r="AA25" s="91">
        <f t="shared" ref="AA25:AA35" si="22">+Z25/W25</f>
        <v>2.8089887640449437E-2</v>
      </c>
    </row>
    <row r="26" spans="1:27" x14ac:dyDescent="0.25">
      <c r="A26" s="63" t="s">
        <v>47</v>
      </c>
      <c r="B26" s="35">
        <v>261</v>
      </c>
      <c r="C26" s="35">
        <v>253</v>
      </c>
      <c r="D26" s="91">
        <f t="shared" si="12"/>
        <v>0.96934865900383138</v>
      </c>
      <c r="E26" s="64">
        <f t="shared" si="13"/>
        <v>8</v>
      </c>
      <c r="F26" s="91">
        <f t="shared" si="14"/>
        <v>3.0651340996168581E-2</v>
      </c>
      <c r="G26" s="25"/>
      <c r="H26" s="63" t="s">
        <v>47</v>
      </c>
      <c r="I26" s="35"/>
      <c r="J26" s="35"/>
      <c r="K26" s="34" t="e">
        <f t="shared" ref="K26:K35" si="23">+J26/I26</f>
        <v>#DIV/0!</v>
      </c>
      <c r="L26" s="81">
        <f t="shared" si="15"/>
        <v>0</v>
      </c>
      <c r="M26" s="34" t="e">
        <f t="shared" si="16"/>
        <v>#DIV/0!</v>
      </c>
      <c r="N26" s="26"/>
      <c r="O26" s="63" t="s">
        <v>47</v>
      </c>
      <c r="P26" s="35">
        <v>167</v>
      </c>
      <c r="Q26" s="35">
        <v>160</v>
      </c>
      <c r="R26" s="91">
        <f t="shared" si="17"/>
        <v>0.95808383233532934</v>
      </c>
      <c r="S26" s="81">
        <f t="shared" si="18"/>
        <v>7</v>
      </c>
      <c r="T26" s="91">
        <f t="shared" si="19"/>
        <v>4.1916167664670656E-2</v>
      </c>
      <c r="U26" s="26"/>
      <c r="V26" s="63" t="s">
        <v>47</v>
      </c>
      <c r="W26" s="35">
        <v>166</v>
      </c>
      <c r="X26" s="81">
        <v>163</v>
      </c>
      <c r="Y26" s="91">
        <f t="shared" si="20"/>
        <v>0.98192771084337349</v>
      </c>
      <c r="Z26" s="81">
        <f t="shared" si="21"/>
        <v>3</v>
      </c>
      <c r="AA26" s="91">
        <f t="shared" si="22"/>
        <v>1.8072289156626505E-2</v>
      </c>
    </row>
    <row r="27" spans="1:27" x14ac:dyDescent="0.25">
      <c r="A27" s="63" t="s">
        <v>83</v>
      </c>
      <c r="B27" s="35">
        <v>18</v>
      </c>
      <c r="C27" s="35">
        <v>16</v>
      </c>
      <c r="D27" s="91">
        <f t="shared" si="12"/>
        <v>0.88888888888888884</v>
      </c>
      <c r="E27" s="64">
        <f t="shared" si="13"/>
        <v>2</v>
      </c>
      <c r="F27" s="91">
        <f t="shared" si="14"/>
        <v>0.1111111111111111</v>
      </c>
      <c r="G27" s="25"/>
      <c r="H27" s="63" t="s">
        <v>83</v>
      </c>
      <c r="I27" s="35"/>
      <c r="J27" s="35"/>
      <c r="K27" s="34" t="e">
        <f t="shared" si="23"/>
        <v>#DIV/0!</v>
      </c>
      <c r="L27" s="81">
        <f t="shared" si="15"/>
        <v>0</v>
      </c>
      <c r="M27" s="34" t="e">
        <f t="shared" si="16"/>
        <v>#DIV/0!</v>
      </c>
      <c r="N27" s="26"/>
      <c r="O27" s="63" t="s">
        <v>83</v>
      </c>
      <c r="P27" s="35">
        <v>16</v>
      </c>
      <c r="Q27" s="35">
        <v>16</v>
      </c>
      <c r="R27" s="91">
        <f t="shared" si="17"/>
        <v>1</v>
      </c>
      <c r="S27" s="81">
        <f t="shared" si="18"/>
        <v>0</v>
      </c>
      <c r="T27" s="91">
        <f t="shared" si="19"/>
        <v>0</v>
      </c>
      <c r="U27" s="26"/>
      <c r="V27" s="63" t="s">
        <v>83</v>
      </c>
      <c r="W27" s="35">
        <v>40</v>
      </c>
      <c r="X27" s="81">
        <v>39</v>
      </c>
      <c r="Y27" s="91">
        <f t="shared" si="20"/>
        <v>0.97499999999999998</v>
      </c>
      <c r="Z27" s="81">
        <f t="shared" si="21"/>
        <v>1</v>
      </c>
      <c r="AA27" s="91">
        <f t="shared" si="22"/>
        <v>2.5000000000000001E-2</v>
      </c>
    </row>
    <row r="28" spans="1:27" x14ac:dyDescent="0.25">
      <c r="A28" s="63" t="s">
        <v>84</v>
      </c>
      <c r="B28" s="35">
        <v>442</v>
      </c>
      <c r="C28" s="35">
        <v>427</v>
      </c>
      <c r="D28" s="91">
        <f t="shared" si="12"/>
        <v>0.9660633484162896</v>
      </c>
      <c r="E28" s="64">
        <f t="shared" si="13"/>
        <v>15</v>
      </c>
      <c r="F28" s="91">
        <f t="shared" si="14"/>
        <v>3.3936651583710405E-2</v>
      </c>
      <c r="G28" s="25"/>
      <c r="H28" s="63" t="s">
        <v>84</v>
      </c>
      <c r="I28" s="35"/>
      <c r="J28" s="35"/>
      <c r="K28" s="34" t="e">
        <f t="shared" si="23"/>
        <v>#DIV/0!</v>
      </c>
      <c r="L28" s="81">
        <f t="shared" si="15"/>
        <v>0</v>
      </c>
      <c r="M28" s="34" t="e">
        <f t="shared" si="16"/>
        <v>#DIV/0!</v>
      </c>
      <c r="N28" s="26"/>
      <c r="O28" s="63" t="s">
        <v>84</v>
      </c>
      <c r="P28" s="35">
        <v>257</v>
      </c>
      <c r="Q28" s="35">
        <v>245</v>
      </c>
      <c r="R28" s="91">
        <f t="shared" si="17"/>
        <v>0.953307392996109</v>
      </c>
      <c r="S28" s="81">
        <f t="shared" si="18"/>
        <v>12</v>
      </c>
      <c r="T28" s="91">
        <f t="shared" si="19"/>
        <v>4.6692607003891051E-2</v>
      </c>
      <c r="U28" s="26"/>
      <c r="V28" s="63" t="s">
        <v>84</v>
      </c>
      <c r="W28" s="35">
        <v>414</v>
      </c>
      <c r="X28" s="81">
        <v>408</v>
      </c>
      <c r="Y28" s="91">
        <f t="shared" si="20"/>
        <v>0.98550724637681164</v>
      </c>
      <c r="Z28" s="81">
        <f t="shared" si="21"/>
        <v>6</v>
      </c>
      <c r="AA28" s="91">
        <f t="shared" si="22"/>
        <v>1.4492753623188406E-2</v>
      </c>
    </row>
    <row r="29" spans="1:27" x14ac:dyDescent="0.25">
      <c r="A29" s="63" t="s">
        <v>50</v>
      </c>
      <c r="B29" s="35">
        <v>12</v>
      </c>
      <c r="C29" s="35">
        <v>11</v>
      </c>
      <c r="D29" s="91">
        <f t="shared" si="12"/>
        <v>0.91666666666666663</v>
      </c>
      <c r="E29" s="64">
        <f t="shared" si="13"/>
        <v>1</v>
      </c>
      <c r="F29" s="91">
        <f t="shared" si="14"/>
        <v>8.3333333333333329E-2</v>
      </c>
      <c r="G29" s="25"/>
      <c r="H29" s="63" t="s">
        <v>50</v>
      </c>
      <c r="I29" s="35"/>
      <c r="J29" s="35"/>
      <c r="K29" s="34" t="e">
        <f t="shared" si="23"/>
        <v>#DIV/0!</v>
      </c>
      <c r="L29" s="81">
        <f t="shared" si="15"/>
        <v>0</v>
      </c>
      <c r="M29" s="34" t="e">
        <f t="shared" si="16"/>
        <v>#DIV/0!</v>
      </c>
      <c r="N29" s="26"/>
      <c r="O29" s="63" t="s">
        <v>50</v>
      </c>
      <c r="P29" s="35">
        <v>9</v>
      </c>
      <c r="Q29" s="35">
        <v>9</v>
      </c>
      <c r="R29" s="91">
        <f t="shared" si="17"/>
        <v>1</v>
      </c>
      <c r="S29" s="81">
        <f t="shared" si="18"/>
        <v>0</v>
      </c>
      <c r="T29" s="91">
        <f t="shared" si="19"/>
        <v>0</v>
      </c>
      <c r="U29" s="26"/>
      <c r="V29" s="63" t="s">
        <v>50</v>
      </c>
      <c r="W29" s="35">
        <v>25</v>
      </c>
      <c r="X29" s="81">
        <v>24</v>
      </c>
      <c r="Y29" s="91">
        <f t="shared" si="20"/>
        <v>0.96</v>
      </c>
      <c r="Z29" s="81">
        <f t="shared" si="21"/>
        <v>1</v>
      </c>
      <c r="AA29" s="91">
        <f t="shared" si="22"/>
        <v>0.04</v>
      </c>
    </row>
    <row r="30" spans="1:27" x14ac:dyDescent="0.25">
      <c r="A30" s="63" t="s">
        <v>51</v>
      </c>
      <c r="B30" s="35">
        <v>91</v>
      </c>
      <c r="C30" s="35">
        <v>88</v>
      </c>
      <c r="D30" s="91">
        <f t="shared" si="12"/>
        <v>0.96703296703296704</v>
      </c>
      <c r="E30" s="64">
        <f t="shared" si="13"/>
        <v>3</v>
      </c>
      <c r="F30" s="91">
        <f t="shared" si="14"/>
        <v>3.2967032967032968E-2</v>
      </c>
      <c r="G30" s="25"/>
      <c r="H30" s="63" t="s">
        <v>51</v>
      </c>
      <c r="I30" s="35"/>
      <c r="J30" s="35"/>
      <c r="K30" s="34" t="e">
        <f t="shared" si="23"/>
        <v>#DIV/0!</v>
      </c>
      <c r="L30" s="81">
        <f t="shared" si="15"/>
        <v>0</v>
      </c>
      <c r="M30" s="34" t="e">
        <f t="shared" si="16"/>
        <v>#DIV/0!</v>
      </c>
      <c r="N30" s="26"/>
      <c r="O30" s="63" t="s">
        <v>51</v>
      </c>
      <c r="P30" s="35">
        <v>70</v>
      </c>
      <c r="Q30" s="35">
        <v>70</v>
      </c>
      <c r="R30" s="91">
        <f t="shared" si="17"/>
        <v>1</v>
      </c>
      <c r="S30" s="81">
        <f t="shared" si="18"/>
        <v>0</v>
      </c>
      <c r="T30" s="91">
        <f t="shared" si="19"/>
        <v>0</v>
      </c>
      <c r="U30" s="26"/>
      <c r="V30" s="63" t="s">
        <v>51</v>
      </c>
      <c r="W30" s="35">
        <v>141</v>
      </c>
      <c r="X30" s="81">
        <v>139</v>
      </c>
      <c r="Y30" s="91">
        <f t="shared" si="20"/>
        <v>0.98581560283687941</v>
      </c>
      <c r="Z30" s="81">
        <f t="shared" si="21"/>
        <v>2</v>
      </c>
      <c r="AA30" s="91">
        <f t="shared" si="22"/>
        <v>1.4184397163120567E-2</v>
      </c>
    </row>
    <row r="31" spans="1:27" x14ac:dyDescent="0.25">
      <c r="A31" s="63" t="s">
        <v>52</v>
      </c>
      <c r="B31" s="35">
        <v>87</v>
      </c>
      <c r="C31" s="35">
        <v>86</v>
      </c>
      <c r="D31" s="91">
        <f t="shared" si="12"/>
        <v>0.9885057471264368</v>
      </c>
      <c r="E31" s="64">
        <f t="shared" si="13"/>
        <v>1</v>
      </c>
      <c r="F31" s="91">
        <f t="shared" si="14"/>
        <v>1.1494252873563218E-2</v>
      </c>
      <c r="G31" s="25"/>
      <c r="H31" s="63" t="s">
        <v>52</v>
      </c>
      <c r="I31" s="35"/>
      <c r="J31" s="35"/>
      <c r="K31" s="34" t="e">
        <f t="shared" si="23"/>
        <v>#DIV/0!</v>
      </c>
      <c r="L31" s="81">
        <f t="shared" si="15"/>
        <v>0</v>
      </c>
      <c r="M31" s="34" t="e">
        <f t="shared" si="16"/>
        <v>#DIV/0!</v>
      </c>
      <c r="N31" s="26"/>
      <c r="O31" s="63" t="s">
        <v>52</v>
      </c>
      <c r="P31" s="35">
        <v>73</v>
      </c>
      <c r="Q31" s="35">
        <v>72</v>
      </c>
      <c r="R31" s="91">
        <f t="shared" si="17"/>
        <v>0.98630136986301364</v>
      </c>
      <c r="S31" s="81">
        <f t="shared" si="18"/>
        <v>1</v>
      </c>
      <c r="T31" s="91">
        <f t="shared" si="19"/>
        <v>1.3698630136986301E-2</v>
      </c>
      <c r="U31" s="26"/>
      <c r="V31" s="63" t="s">
        <v>52</v>
      </c>
      <c r="W31" s="35">
        <v>85</v>
      </c>
      <c r="X31" s="81">
        <v>85</v>
      </c>
      <c r="Y31" s="91">
        <f t="shared" si="20"/>
        <v>1</v>
      </c>
      <c r="Z31" s="81">
        <f t="shared" si="21"/>
        <v>0</v>
      </c>
      <c r="AA31" s="91">
        <f t="shared" si="22"/>
        <v>0</v>
      </c>
    </row>
    <row r="32" spans="1:27" x14ac:dyDescent="0.25">
      <c r="A32" s="63" t="s">
        <v>53</v>
      </c>
      <c r="B32" s="35">
        <v>19</v>
      </c>
      <c r="C32" s="35">
        <v>19</v>
      </c>
      <c r="D32" s="91">
        <f t="shared" si="12"/>
        <v>1</v>
      </c>
      <c r="E32" s="64">
        <f t="shared" si="13"/>
        <v>0</v>
      </c>
      <c r="F32" s="91">
        <f t="shared" si="14"/>
        <v>0</v>
      </c>
      <c r="G32" s="25"/>
      <c r="H32" s="63" t="s">
        <v>53</v>
      </c>
      <c r="I32" s="35"/>
      <c r="J32" s="35"/>
      <c r="K32" s="34" t="e">
        <f t="shared" si="23"/>
        <v>#DIV/0!</v>
      </c>
      <c r="L32" s="81">
        <f t="shared" si="15"/>
        <v>0</v>
      </c>
      <c r="M32" s="34" t="e">
        <f t="shared" si="16"/>
        <v>#DIV/0!</v>
      </c>
      <c r="N32" s="26"/>
      <c r="O32" s="63" t="s">
        <v>53</v>
      </c>
      <c r="P32" s="35">
        <v>11</v>
      </c>
      <c r="Q32" s="35">
        <v>10</v>
      </c>
      <c r="R32" s="91">
        <f t="shared" si="17"/>
        <v>0.90909090909090906</v>
      </c>
      <c r="S32" s="81">
        <f t="shared" si="18"/>
        <v>1</v>
      </c>
      <c r="T32" s="91">
        <f t="shared" si="19"/>
        <v>9.0909090909090912E-2</v>
      </c>
      <c r="U32" s="26"/>
      <c r="V32" s="63" t="s">
        <v>53</v>
      </c>
      <c r="W32" s="35">
        <v>27</v>
      </c>
      <c r="X32" s="81">
        <v>27</v>
      </c>
      <c r="Y32" s="91">
        <f t="shared" si="20"/>
        <v>1</v>
      </c>
      <c r="Z32" s="81">
        <f t="shared" si="21"/>
        <v>0</v>
      </c>
      <c r="AA32" s="91">
        <f t="shared" si="22"/>
        <v>0</v>
      </c>
    </row>
    <row r="33" spans="1:27" x14ac:dyDescent="0.25">
      <c r="A33" s="63" t="s">
        <v>54</v>
      </c>
      <c r="B33" s="35">
        <v>7</v>
      </c>
      <c r="C33" s="35">
        <v>7</v>
      </c>
      <c r="D33" s="91">
        <f t="shared" si="12"/>
        <v>1</v>
      </c>
      <c r="E33" s="64">
        <f t="shared" si="13"/>
        <v>0</v>
      </c>
      <c r="F33" s="91">
        <f t="shared" si="14"/>
        <v>0</v>
      </c>
      <c r="G33" s="25"/>
      <c r="H33" s="63" t="s">
        <v>54</v>
      </c>
      <c r="I33" s="35"/>
      <c r="J33" s="35"/>
      <c r="K33" s="34" t="e">
        <f t="shared" si="23"/>
        <v>#DIV/0!</v>
      </c>
      <c r="L33" s="81">
        <f t="shared" si="15"/>
        <v>0</v>
      </c>
      <c r="M33" s="34" t="e">
        <f t="shared" si="16"/>
        <v>#DIV/0!</v>
      </c>
      <c r="N33" s="26"/>
      <c r="O33" s="63" t="s">
        <v>54</v>
      </c>
      <c r="P33" s="35">
        <v>6</v>
      </c>
      <c r="Q33" s="35">
        <v>6</v>
      </c>
      <c r="R33" s="91">
        <f t="shared" si="17"/>
        <v>1</v>
      </c>
      <c r="S33" s="81">
        <f t="shared" si="18"/>
        <v>0</v>
      </c>
      <c r="T33" s="91">
        <f t="shared" si="19"/>
        <v>0</v>
      </c>
      <c r="U33" s="26"/>
      <c r="V33" s="63" t="s">
        <v>54</v>
      </c>
      <c r="W33" s="35">
        <v>13</v>
      </c>
      <c r="X33" s="81">
        <v>13</v>
      </c>
      <c r="Y33" s="91">
        <f t="shared" si="20"/>
        <v>1</v>
      </c>
      <c r="Z33" s="81">
        <f t="shared" si="21"/>
        <v>0</v>
      </c>
      <c r="AA33" s="91">
        <f t="shared" si="22"/>
        <v>0</v>
      </c>
    </row>
    <row r="34" spans="1:27" x14ac:dyDescent="0.25">
      <c r="A34" s="63" t="s">
        <v>55</v>
      </c>
      <c r="B34" s="35">
        <v>2</v>
      </c>
      <c r="C34" s="35">
        <v>2</v>
      </c>
      <c r="D34" s="91">
        <f t="shared" si="12"/>
        <v>1</v>
      </c>
      <c r="E34" s="64">
        <f t="shared" si="13"/>
        <v>0</v>
      </c>
      <c r="F34" s="91">
        <f t="shared" si="14"/>
        <v>0</v>
      </c>
      <c r="G34" s="25"/>
      <c r="H34" s="63" t="s">
        <v>55</v>
      </c>
      <c r="I34" s="35"/>
      <c r="J34" s="35"/>
      <c r="K34" s="34" t="e">
        <f t="shared" si="23"/>
        <v>#DIV/0!</v>
      </c>
      <c r="L34" s="81">
        <f t="shared" si="15"/>
        <v>0</v>
      </c>
      <c r="M34" s="34" t="e">
        <f t="shared" si="16"/>
        <v>#DIV/0!</v>
      </c>
      <c r="N34" s="26"/>
      <c r="O34" s="63" t="s">
        <v>55</v>
      </c>
      <c r="P34" s="35">
        <v>7</v>
      </c>
      <c r="Q34" s="35">
        <v>7</v>
      </c>
      <c r="R34" s="91">
        <f t="shared" si="17"/>
        <v>1</v>
      </c>
      <c r="S34" s="81">
        <f t="shared" si="18"/>
        <v>0</v>
      </c>
      <c r="T34" s="91">
        <f t="shared" si="19"/>
        <v>0</v>
      </c>
      <c r="U34" s="26"/>
      <c r="V34" s="63" t="s">
        <v>55</v>
      </c>
      <c r="W34" s="35">
        <v>7</v>
      </c>
      <c r="X34" s="81">
        <v>7</v>
      </c>
      <c r="Y34" s="91">
        <f t="shared" si="20"/>
        <v>1</v>
      </c>
      <c r="Z34" s="81">
        <f t="shared" si="21"/>
        <v>0</v>
      </c>
      <c r="AA34" s="91">
        <f t="shared" si="22"/>
        <v>0</v>
      </c>
    </row>
    <row r="35" spans="1:27" x14ac:dyDescent="0.25">
      <c r="A35" s="63" t="s">
        <v>15</v>
      </c>
      <c r="B35" s="65">
        <f>SUM(B25:B34)</f>
        <v>1011</v>
      </c>
      <c r="C35" s="65">
        <f>SUM(C25:C34)</f>
        <v>978</v>
      </c>
      <c r="D35" s="92">
        <f t="shared" si="12"/>
        <v>0.96735905044510384</v>
      </c>
      <c r="E35" s="76">
        <f t="shared" si="13"/>
        <v>33</v>
      </c>
      <c r="F35" s="92">
        <f t="shared" si="14"/>
        <v>3.2640949554896145E-2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23"/>
        <v>#DIV/0!</v>
      </c>
      <c r="L35" s="36">
        <f t="shared" si="15"/>
        <v>0</v>
      </c>
      <c r="M35" s="36" t="e">
        <f t="shared" si="16"/>
        <v>#DIV/0!</v>
      </c>
      <c r="N35" s="26"/>
      <c r="O35" s="63" t="s">
        <v>15</v>
      </c>
      <c r="P35" s="65">
        <f>SUM(P25:P34)</f>
        <v>704</v>
      </c>
      <c r="Q35" s="65">
        <f>SUM(Q25:Q34)</f>
        <v>683</v>
      </c>
      <c r="R35" s="92">
        <f t="shared" si="17"/>
        <v>0.97017045454545459</v>
      </c>
      <c r="S35" s="94">
        <f t="shared" si="18"/>
        <v>21</v>
      </c>
      <c r="T35" s="92">
        <f t="shared" si="19"/>
        <v>2.9829545454545456E-2</v>
      </c>
      <c r="U35" s="26"/>
      <c r="V35" s="63" t="s">
        <v>15</v>
      </c>
      <c r="W35" s="65">
        <f>SUM(W25:W34)</f>
        <v>1096</v>
      </c>
      <c r="X35" s="65">
        <f>SUM(X25:X34)</f>
        <v>1078</v>
      </c>
      <c r="Y35" s="92">
        <f t="shared" si="20"/>
        <v>0.98357664233576647</v>
      </c>
      <c r="Z35" s="94">
        <f t="shared" si="21"/>
        <v>18</v>
      </c>
      <c r="AA35" s="92">
        <f t="shared" si="22"/>
        <v>1.6423357664233577E-2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29" t="s">
        <v>56</v>
      </c>
      <c r="B37" s="129" t="s">
        <v>26</v>
      </c>
      <c r="C37" s="129" t="s">
        <v>27</v>
      </c>
      <c r="D37" s="128" t="s">
        <v>28</v>
      </c>
      <c r="E37" s="129" t="s">
        <v>29</v>
      </c>
      <c r="F37" s="128" t="s">
        <v>30</v>
      </c>
      <c r="G37" s="25"/>
      <c r="H37" s="129" t="s">
        <v>56</v>
      </c>
      <c r="I37" s="129" t="s">
        <v>26</v>
      </c>
      <c r="J37" s="129" t="s">
        <v>27</v>
      </c>
      <c r="K37" s="128" t="s">
        <v>28</v>
      </c>
      <c r="L37" s="129" t="s">
        <v>29</v>
      </c>
      <c r="M37" s="128" t="s">
        <v>30</v>
      </c>
      <c r="N37" s="26"/>
      <c r="O37" s="129" t="s">
        <v>56</v>
      </c>
      <c r="P37" s="129" t="s">
        <v>26</v>
      </c>
      <c r="Q37" s="129" t="s">
        <v>27</v>
      </c>
      <c r="R37" s="128" t="s">
        <v>28</v>
      </c>
      <c r="S37" s="129" t="s">
        <v>29</v>
      </c>
      <c r="T37" s="128" t="s">
        <v>30</v>
      </c>
      <c r="U37" s="26"/>
      <c r="V37" s="129" t="s">
        <v>56</v>
      </c>
      <c r="W37" s="129" t="s">
        <v>26</v>
      </c>
      <c r="X37" s="129" t="s">
        <v>27</v>
      </c>
      <c r="Y37" s="128" t="s">
        <v>28</v>
      </c>
      <c r="Z37" s="129" t="s">
        <v>29</v>
      </c>
      <c r="AA37" s="128" t="s">
        <v>30</v>
      </c>
    </row>
    <row r="38" spans="1:27" x14ac:dyDescent="0.25">
      <c r="A38" s="129"/>
      <c r="B38" s="129"/>
      <c r="C38" s="129"/>
      <c r="D38" s="128"/>
      <c r="E38" s="129"/>
      <c r="F38" s="128"/>
      <c r="G38" s="25"/>
      <c r="H38" s="129"/>
      <c r="I38" s="129"/>
      <c r="J38" s="129"/>
      <c r="K38" s="128"/>
      <c r="L38" s="129"/>
      <c r="M38" s="128"/>
      <c r="N38" s="26"/>
      <c r="O38" s="129"/>
      <c r="P38" s="129"/>
      <c r="Q38" s="129"/>
      <c r="R38" s="128"/>
      <c r="S38" s="129"/>
      <c r="T38" s="128"/>
      <c r="U38" s="26"/>
      <c r="V38" s="129"/>
      <c r="W38" s="129"/>
      <c r="X38" s="129"/>
      <c r="Y38" s="128"/>
      <c r="Z38" s="129"/>
      <c r="AA38" s="128"/>
    </row>
    <row r="39" spans="1:27" x14ac:dyDescent="0.25">
      <c r="A39" s="72" t="s">
        <v>57</v>
      </c>
      <c r="B39" s="38">
        <v>2077</v>
      </c>
      <c r="C39" s="38">
        <v>2046</v>
      </c>
      <c r="D39" s="87">
        <f t="shared" ref="D39:D47" si="24">+C39/B39</f>
        <v>0.9850746268656716</v>
      </c>
      <c r="E39" s="73">
        <f t="shared" ref="E39:E47" si="25">+B39-C39</f>
        <v>31</v>
      </c>
      <c r="F39" s="87">
        <f t="shared" ref="F39:F47" si="26">+E39/B39</f>
        <v>1.4925373134328358E-2</v>
      </c>
      <c r="G39" s="25"/>
      <c r="H39" s="72" t="s">
        <v>57</v>
      </c>
      <c r="I39" s="38"/>
      <c r="J39" s="38"/>
      <c r="K39" s="39" t="e">
        <f>+J39/I39</f>
        <v>#DIV/0!</v>
      </c>
      <c r="L39" s="40">
        <f t="shared" ref="L39:L47" si="27">+I39-J39</f>
        <v>0</v>
      </c>
      <c r="M39" s="39" t="e">
        <f t="shared" ref="M39:M47" si="28">+L39/I39</f>
        <v>#DIV/0!</v>
      </c>
      <c r="N39" s="26"/>
      <c r="O39" s="72" t="s">
        <v>57</v>
      </c>
      <c r="P39" s="38">
        <v>1145</v>
      </c>
      <c r="Q39" s="38">
        <v>1104</v>
      </c>
      <c r="R39" s="87">
        <f t="shared" ref="R39:R47" si="29">+Q39/P39</f>
        <v>0.96419213973799123</v>
      </c>
      <c r="S39" s="40">
        <f t="shared" ref="S39:S47" si="30">+P39-Q39</f>
        <v>41</v>
      </c>
      <c r="T39" s="87">
        <f t="shared" ref="T39:T47" si="31">+S39/P39</f>
        <v>3.5807860262008731E-2</v>
      </c>
      <c r="U39" s="26"/>
      <c r="V39" s="72" t="s">
        <v>57</v>
      </c>
      <c r="W39" s="38">
        <v>2163</v>
      </c>
      <c r="X39" s="40">
        <v>2106</v>
      </c>
      <c r="Y39" s="87">
        <f t="shared" ref="Y39:Y47" si="32">+X39/W39</f>
        <v>0.97364771151178919</v>
      </c>
      <c r="Z39" s="40">
        <f t="shared" ref="Z39:Z47" si="33">+W39-X39</f>
        <v>57</v>
      </c>
      <c r="AA39" s="87">
        <f t="shared" ref="AA39:AA47" si="34">+Z39/W39</f>
        <v>2.6352288488210817E-2</v>
      </c>
    </row>
    <row r="40" spans="1:27" x14ac:dyDescent="0.25">
      <c r="A40" s="72" t="s">
        <v>58</v>
      </c>
      <c r="B40" s="38">
        <v>3512</v>
      </c>
      <c r="C40" s="38">
        <v>3373</v>
      </c>
      <c r="D40" s="87">
        <f t="shared" si="24"/>
        <v>0.96042141230068334</v>
      </c>
      <c r="E40" s="73">
        <f t="shared" si="25"/>
        <v>139</v>
      </c>
      <c r="F40" s="87">
        <f t="shared" si="26"/>
        <v>3.9578587699316631E-2</v>
      </c>
      <c r="G40" s="25"/>
      <c r="H40" s="72" t="s">
        <v>58</v>
      </c>
      <c r="I40" s="38"/>
      <c r="J40" s="38"/>
      <c r="K40" s="39" t="e">
        <f t="shared" ref="K40:K47" si="35">+J40/I40</f>
        <v>#DIV/0!</v>
      </c>
      <c r="L40" s="40">
        <f t="shared" si="27"/>
        <v>0</v>
      </c>
      <c r="M40" s="39" t="e">
        <f t="shared" si="28"/>
        <v>#DIV/0!</v>
      </c>
      <c r="N40" s="26"/>
      <c r="O40" s="72" t="s">
        <v>58</v>
      </c>
      <c r="P40" s="38">
        <v>2082</v>
      </c>
      <c r="Q40" s="38">
        <v>1999</v>
      </c>
      <c r="R40" s="87">
        <f t="shared" si="29"/>
        <v>0.96013448607108554</v>
      </c>
      <c r="S40" s="40">
        <f t="shared" si="30"/>
        <v>83</v>
      </c>
      <c r="T40" s="87">
        <f t="shared" si="31"/>
        <v>3.9865513928914506E-2</v>
      </c>
      <c r="U40" s="26"/>
      <c r="V40" s="72" t="s">
        <v>58</v>
      </c>
      <c r="W40" s="38">
        <v>2860</v>
      </c>
      <c r="X40" s="40">
        <v>2768</v>
      </c>
      <c r="Y40" s="87">
        <f t="shared" si="32"/>
        <v>0.96783216783216786</v>
      </c>
      <c r="Z40" s="40">
        <f t="shared" si="33"/>
        <v>92</v>
      </c>
      <c r="AA40" s="87">
        <f t="shared" si="34"/>
        <v>3.2167832167832165E-2</v>
      </c>
    </row>
    <row r="41" spans="1:27" x14ac:dyDescent="0.25">
      <c r="A41" s="72" t="s">
        <v>59</v>
      </c>
      <c r="B41" s="38">
        <v>50</v>
      </c>
      <c r="C41" s="38">
        <v>48</v>
      </c>
      <c r="D41" s="87">
        <f t="shared" si="24"/>
        <v>0.96</v>
      </c>
      <c r="E41" s="73">
        <f t="shared" si="25"/>
        <v>2</v>
      </c>
      <c r="F41" s="87">
        <f t="shared" si="26"/>
        <v>0.04</v>
      </c>
      <c r="G41" s="25"/>
      <c r="H41" s="72" t="s">
        <v>59</v>
      </c>
      <c r="I41" s="38"/>
      <c r="J41" s="38"/>
      <c r="K41" s="39" t="e">
        <f t="shared" si="35"/>
        <v>#DIV/0!</v>
      </c>
      <c r="L41" s="40">
        <f t="shared" si="27"/>
        <v>0</v>
      </c>
      <c r="M41" s="39" t="e">
        <f t="shared" si="28"/>
        <v>#DIV/0!</v>
      </c>
      <c r="N41" s="26"/>
      <c r="O41" s="72" t="s">
        <v>59</v>
      </c>
      <c r="P41" s="38">
        <v>48</v>
      </c>
      <c r="Q41" s="38">
        <v>42</v>
      </c>
      <c r="R41" s="87">
        <f t="shared" si="29"/>
        <v>0.875</v>
      </c>
      <c r="S41" s="40">
        <f t="shared" si="30"/>
        <v>6</v>
      </c>
      <c r="T41" s="87">
        <f t="shared" si="31"/>
        <v>0.125</v>
      </c>
      <c r="U41" s="26"/>
      <c r="V41" s="72" t="s">
        <v>59</v>
      </c>
      <c r="W41" s="38">
        <v>73</v>
      </c>
      <c r="X41" s="40">
        <v>71</v>
      </c>
      <c r="Y41" s="87">
        <f t="shared" si="32"/>
        <v>0.9726027397260274</v>
      </c>
      <c r="Z41" s="40">
        <f t="shared" si="33"/>
        <v>2</v>
      </c>
      <c r="AA41" s="87">
        <f t="shared" si="34"/>
        <v>2.7397260273972601E-2</v>
      </c>
    </row>
    <row r="42" spans="1:27" x14ac:dyDescent="0.25">
      <c r="A42" s="72" t="s">
        <v>60</v>
      </c>
      <c r="B42" s="38">
        <v>50</v>
      </c>
      <c r="C42" s="38">
        <v>48</v>
      </c>
      <c r="D42" s="87">
        <f t="shared" si="24"/>
        <v>0.96</v>
      </c>
      <c r="E42" s="73">
        <f t="shared" si="25"/>
        <v>2</v>
      </c>
      <c r="F42" s="87">
        <f t="shared" si="26"/>
        <v>0.04</v>
      </c>
      <c r="G42" s="25"/>
      <c r="H42" s="72" t="s">
        <v>60</v>
      </c>
      <c r="I42" s="38"/>
      <c r="J42" s="38"/>
      <c r="K42" s="39" t="e">
        <f t="shared" si="35"/>
        <v>#DIV/0!</v>
      </c>
      <c r="L42" s="40">
        <f t="shared" si="27"/>
        <v>0</v>
      </c>
      <c r="M42" s="39" t="e">
        <f t="shared" si="28"/>
        <v>#DIV/0!</v>
      </c>
      <c r="N42" s="26"/>
      <c r="O42" s="72" t="s">
        <v>60</v>
      </c>
      <c r="P42" s="38">
        <v>37</v>
      </c>
      <c r="Q42" s="38">
        <v>37</v>
      </c>
      <c r="R42" s="87">
        <f t="shared" si="29"/>
        <v>1</v>
      </c>
      <c r="S42" s="40">
        <f t="shared" si="30"/>
        <v>0</v>
      </c>
      <c r="T42" s="87">
        <f t="shared" si="31"/>
        <v>0</v>
      </c>
      <c r="U42" s="26"/>
      <c r="V42" s="72" t="s">
        <v>60</v>
      </c>
      <c r="W42" s="38">
        <v>104</v>
      </c>
      <c r="X42" s="40">
        <v>102</v>
      </c>
      <c r="Y42" s="87">
        <f t="shared" si="32"/>
        <v>0.98076923076923073</v>
      </c>
      <c r="Z42" s="40">
        <f t="shared" si="33"/>
        <v>2</v>
      </c>
      <c r="AA42" s="87">
        <f t="shared" si="34"/>
        <v>1.9230769230769232E-2</v>
      </c>
    </row>
    <row r="43" spans="1:27" x14ac:dyDescent="0.25">
      <c r="A43" s="72" t="s">
        <v>85</v>
      </c>
      <c r="B43" s="38">
        <v>254</v>
      </c>
      <c r="C43" s="38">
        <v>251</v>
      </c>
      <c r="D43" s="87">
        <f t="shared" si="24"/>
        <v>0.98818897637795278</v>
      </c>
      <c r="E43" s="73">
        <f t="shared" si="25"/>
        <v>3</v>
      </c>
      <c r="F43" s="87">
        <f t="shared" si="26"/>
        <v>1.1811023622047244E-2</v>
      </c>
      <c r="G43" s="25"/>
      <c r="H43" s="72" t="s">
        <v>85</v>
      </c>
      <c r="I43" s="38"/>
      <c r="J43" s="38"/>
      <c r="K43" s="39" t="e">
        <f t="shared" si="35"/>
        <v>#DIV/0!</v>
      </c>
      <c r="L43" s="40">
        <f t="shared" si="27"/>
        <v>0</v>
      </c>
      <c r="M43" s="39" t="e">
        <f t="shared" si="28"/>
        <v>#DIV/0!</v>
      </c>
      <c r="N43" s="26"/>
      <c r="O43" s="72" t="s">
        <v>85</v>
      </c>
      <c r="P43" s="38">
        <v>183</v>
      </c>
      <c r="Q43" s="38">
        <v>176</v>
      </c>
      <c r="R43" s="87">
        <f t="shared" si="29"/>
        <v>0.96174863387978138</v>
      </c>
      <c r="S43" s="40">
        <f t="shared" si="30"/>
        <v>7</v>
      </c>
      <c r="T43" s="87">
        <f t="shared" si="31"/>
        <v>3.825136612021858E-2</v>
      </c>
      <c r="U43" s="26"/>
      <c r="V43" s="72" t="s">
        <v>85</v>
      </c>
      <c r="W43" s="38">
        <v>285</v>
      </c>
      <c r="X43" s="40">
        <v>278</v>
      </c>
      <c r="Y43" s="87">
        <f t="shared" si="32"/>
        <v>0.9754385964912281</v>
      </c>
      <c r="Z43" s="40">
        <f t="shared" si="33"/>
        <v>7</v>
      </c>
      <c r="AA43" s="87">
        <f t="shared" si="34"/>
        <v>2.456140350877193E-2</v>
      </c>
    </row>
    <row r="44" spans="1:27" x14ac:dyDescent="0.25">
      <c r="A44" s="72" t="s">
        <v>62</v>
      </c>
      <c r="B44" s="38">
        <v>14</v>
      </c>
      <c r="C44" s="38">
        <v>13</v>
      </c>
      <c r="D44" s="87">
        <f t="shared" si="24"/>
        <v>0.9285714285714286</v>
      </c>
      <c r="E44" s="73">
        <f t="shared" si="25"/>
        <v>1</v>
      </c>
      <c r="F44" s="87">
        <f t="shared" si="26"/>
        <v>7.1428571428571425E-2</v>
      </c>
      <c r="G44" s="25"/>
      <c r="H44" s="72" t="s">
        <v>62</v>
      </c>
      <c r="I44" s="38"/>
      <c r="J44" s="38"/>
      <c r="K44" s="39" t="e">
        <f t="shared" si="35"/>
        <v>#DIV/0!</v>
      </c>
      <c r="L44" s="40">
        <f t="shared" si="27"/>
        <v>0</v>
      </c>
      <c r="M44" s="39" t="e">
        <f t="shared" si="28"/>
        <v>#DIV/0!</v>
      </c>
      <c r="N44" s="26"/>
      <c r="O44" s="72" t="s">
        <v>62</v>
      </c>
      <c r="P44" s="38">
        <v>25</v>
      </c>
      <c r="Q44" s="38">
        <v>24</v>
      </c>
      <c r="R44" s="87">
        <f t="shared" si="29"/>
        <v>0.96</v>
      </c>
      <c r="S44" s="40">
        <f t="shared" si="30"/>
        <v>1</v>
      </c>
      <c r="T44" s="87">
        <f t="shared" si="31"/>
        <v>0.04</v>
      </c>
      <c r="U44" s="26"/>
      <c r="V44" s="72" t="s">
        <v>62</v>
      </c>
      <c r="W44" s="38">
        <v>68</v>
      </c>
      <c r="X44" s="40">
        <v>67</v>
      </c>
      <c r="Y44" s="87">
        <f t="shared" si="32"/>
        <v>0.98529411764705888</v>
      </c>
      <c r="Z44" s="40">
        <f t="shared" si="33"/>
        <v>1</v>
      </c>
      <c r="AA44" s="87">
        <f t="shared" si="34"/>
        <v>1.4705882352941176E-2</v>
      </c>
    </row>
    <row r="45" spans="1:27" x14ac:dyDescent="0.25">
      <c r="A45" s="72" t="s">
        <v>63</v>
      </c>
      <c r="B45" s="38">
        <v>190</v>
      </c>
      <c r="C45" s="38">
        <v>187</v>
      </c>
      <c r="D45" s="87">
        <f t="shared" si="24"/>
        <v>0.98421052631578942</v>
      </c>
      <c r="E45" s="73">
        <f t="shared" si="25"/>
        <v>3</v>
      </c>
      <c r="F45" s="87">
        <f t="shared" si="26"/>
        <v>1.5789473684210527E-2</v>
      </c>
      <c r="G45" s="25"/>
      <c r="H45" s="72" t="s">
        <v>63</v>
      </c>
      <c r="I45" s="38"/>
      <c r="J45" s="38"/>
      <c r="K45" s="39" t="e">
        <f t="shared" si="35"/>
        <v>#DIV/0!</v>
      </c>
      <c r="L45" s="40">
        <f t="shared" si="27"/>
        <v>0</v>
      </c>
      <c r="M45" s="39" t="e">
        <f t="shared" si="28"/>
        <v>#DIV/0!</v>
      </c>
      <c r="N45" s="26"/>
      <c r="O45" s="72" t="s">
        <v>63</v>
      </c>
      <c r="P45" s="38">
        <v>195</v>
      </c>
      <c r="Q45" s="38">
        <v>191</v>
      </c>
      <c r="R45" s="87">
        <f t="shared" si="29"/>
        <v>0.97948717948717945</v>
      </c>
      <c r="S45" s="40">
        <f t="shared" si="30"/>
        <v>4</v>
      </c>
      <c r="T45" s="87">
        <f t="shared" si="31"/>
        <v>2.0512820512820513E-2</v>
      </c>
      <c r="U45" s="26"/>
      <c r="V45" s="72" t="s">
        <v>63</v>
      </c>
      <c r="W45" s="38">
        <v>263</v>
      </c>
      <c r="X45" s="40">
        <v>258</v>
      </c>
      <c r="Y45" s="87">
        <f t="shared" si="32"/>
        <v>0.98098859315589348</v>
      </c>
      <c r="Z45" s="40">
        <f t="shared" si="33"/>
        <v>5</v>
      </c>
      <c r="AA45" s="87">
        <f t="shared" si="34"/>
        <v>1.9011406844106463E-2</v>
      </c>
    </row>
    <row r="46" spans="1:27" x14ac:dyDescent="0.25">
      <c r="A46" s="72" t="s">
        <v>64</v>
      </c>
      <c r="B46" s="38">
        <v>350</v>
      </c>
      <c r="C46" s="38">
        <v>348</v>
      </c>
      <c r="D46" s="87">
        <f t="shared" si="24"/>
        <v>0.99428571428571433</v>
      </c>
      <c r="E46" s="73">
        <f t="shared" si="25"/>
        <v>2</v>
      </c>
      <c r="F46" s="87">
        <f t="shared" si="26"/>
        <v>5.7142857142857143E-3</v>
      </c>
      <c r="G46" s="25"/>
      <c r="H46" s="72" t="s">
        <v>64</v>
      </c>
      <c r="I46" s="38"/>
      <c r="J46" s="38"/>
      <c r="K46" s="39" t="e">
        <f t="shared" si="35"/>
        <v>#DIV/0!</v>
      </c>
      <c r="L46" s="40">
        <f t="shared" si="27"/>
        <v>0</v>
      </c>
      <c r="M46" s="39" t="e">
        <f t="shared" si="28"/>
        <v>#DIV/0!</v>
      </c>
      <c r="N46" s="26"/>
      <c r="O46" s="72" t="s">
        <v>64</v>
      </c>
      <c r="P46" s="38">
        <v>297</v>
      </c>
      <c r="Q46" s="38">
        <v>293</v>
      </c>
      <c r="R46" s="87">
        <f t="shared" si="29"/>
        <v>0.98653198653198648</v>
      </c>
      <c r="S46" s="40">
        <f t="shared" si="30"/>
        <v>4</v>
      </c>
      <c r="T46" s="87">
        <f t="shared" si="31"/>
        <v>1.3468013468013467E-2</v>
      </c>
      <c r="U46" s="26"/>
      <c r="V46" s="72" t="s">
        <v>64</v>
      </c>
      <c r="W46" s="38">
        <v>374</v>
      </c>
      <c r="X46" s="40">
        <v>362</v>
      </c>
      <c r="Y46" s="87">
        <f t="shared" si="32"/>
        <v>0.96791443850267378</v>
      </c>
      <c r="Z46" s="40">
        <f t="shared" si="33"/>
        <v>12</v>
      </c>
      <c r="AA46" s="87">
        <f t="shared" si="34"/>
        <v>3.2085561497326207E-2</v>
      </c>
    </row>
    <row r="47" spans="1:27" x14ac:dyDescent="0.25">
      <c r="A47" s="72" t="s">
        <v>15</v>
      </c>
      <c r="B47" s="74">
        <f>SUM(B39:B46)</f>
        <v>6497</v>
      </c>
      <c r="C47" s="74">
        <f>SUM(C39:C46)</f>
        <v>6314</v>
      </c>
      <c r="D47" s="88">
        <f t="shared" si="24"/>
        <v>0.97183315376327539</v>
      </c>
      <c r="E47" s="75">
        <f t="shared" si="25"/>
        <v>183</v>
      </c>
      <c r="F47" s="88">
        <f t="shared" si="26"/>
        <v>2.8166846236724642E-2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35"/>
        <v>#DIV/0!</v>
      </c>
      <c r="L47" s="41">
        <f t="shared" si="27"/>
        <v>0</v>
      </c>
      <c r="M47" s="41" t="e">
        <f t="shared" si="28"/>
        <v>#DIV/0!</v>
      </c>
      <c r="N47" s="26"/>
      <c r="O47" s="72" t="s">
        <v>15</v>
      </c>
      <c r="P47" s="74">
        <f>SUM(P39:P46)</f>
        <v>4012</v>
      </c>
      <c r="Q47" s="74">
        <f>SUM(Q39:Q46)</f>
        <v>3866</v>
      </c>
      <c r="R47" s="88">
        <f t="shared" si="29"/>
        <v>0.96360917248255229</v>
      </c>
      <c r="S47" s="84">
        <f t="shared" si="30"/>
        <v>146</v>
      </c>
      <c r="T47" s="88">
        <f t="shared" si="31"/>
        <v>3.6390827517447655E-2</v>
      </c>
      <c r="U47" s="26"/>
      <c r="V47" s="72" t="s">
        <v>15</v>
      </c>
      <c r="W47" s="74">
        <f>SUM(W39:W46)</f>
        <v>6190</v>
      </c>
      <c r="X47" s="74">
        <f>SUM(X39:X46)</f>
        <v>6012</v>
      </c>
      <c r="Y47" s="88">
        <f t="shared" si="32"/>
        <v>0.97124394184168017</v>
      </c>
      <c r="Z47" s="84">
        <f t="shared" si="33"/>
        <v>178</v>
      </c>
      <c r="AA47" s="88">
        <f t="shared" si="34"/>
        <v>2.8756058158319872E-2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9535</v>
      </c>
      <c r="C49" s="44">
        <f>SUM(C47,C35,C21)</f>
        <v>9285</v>
      </c>
      <c r="D49" s="58">
        <f>+C49/B49</f>
        <v>0.97378080755112739</v>
      </c>
      <c r="E49" s="79">
        <f>+B49-C49</f>
        <v>250</v>
      </c>
      <c r="F49" s="59">
        <f>+E49/B49</f>
        <v>2.6219192448872573E-2</v>
      </c>
      <c r="G49" s="25"/>
      <c r="H49" s="43" t="s">
        <v>15</v>
      </c>
      <c r="I49" s="44">
        <f>+'TOTAL POR MES SEPTIEMBRE'!B51</f>
        <v>40769</v>
      </c>
      <c r="J49" s="44">
        <f>+'TOTAL POR MES SEPTIEMBRE'!C51</f>
        <v>40753</v>
      </c>
      <c r="K49" s="58">
        <f t="shared" ref="K49" si="36">+J49/I49</f>
        <v>0.99960754494836768</v>
      </c>
      <c r="L49" s="79">
        <f t="shared" ref="L49" si="37">+I49-J49</f>
        <v>16</v>
      </c>
      <c r="M49" s="59">
        <f t="shared" ref="M49" si="38">+L49/I49</f>
        <v>3.9245505163236776E-4</v>
      </c>
      <c r="N49" s="26"/>
      <c r="O49" s="43" t="s">
        <v>15</v>
      </c>
      <c r="P49" s="47">
        <f>SUM(P47,P35,P21)</f>
        <v>6954</v>
      </c>
      <c r="Q49" s="47">
        <f>SUM(Q47,Q35,Q21)</f>
        <v>6736</v>
      </c>
      <c r="R49" s="58">
        <f>+Q49/P49</f>
        <v>0.9686511360368133</v>
      </c>
      <c r="S49" s="79">
        <f>SUM(S47,S35,S21)</f>
        <v>218</v>
      </c>
      <c r="T49" s="59">
        <f>+S49/P49</f>
        <v>3.1348863963186653E-2</v>
      </c>
      <c r="U49" s="26"/>
      <c r="V49" s="43" t="s">
        <v>15</v>
      </c>
      <c r="W49" s="44">
        <f>SUM(W47,W35,W21)</f>
        <v>8928</v>
      </c>
      <c r="X49" s="44">
        <f>SUM(X47,X35,X21)</f>
        <v>8705</v>
      </c>
      <c r="Y49" s="58">
        <f>+X49/W49</f>
        <v>0.97502240143369179</v>
      </c>
      <c r="Z49" s="79">
        <f>SUM(Z47,Z35,Z21)</f>
        <v>223</v>
      </c>
      <c r="AA49" s="59">
        <f>+Z49/W49</f>
        <v>2.4977598566308244E-2</v>
      </c>
    </row>
    <row r="50" spans="1:27" x14ac:dyDescent="0.25">
      <c r="Q50" s="60"/>
    </row>
    <row r="51" spans="1:27" x14ac:dyDescent="0.25">
      <c r="B51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TOTAL TRIMESTRE </vt:lpstr>
      <vt:lpstr>TOTAL TRIMESTRE POR REGION</vt:lpstr>
      <vt:lpstr>TOTAL POR MES JULIO </vt:lpstr>
      <vt:lpstr>TOTAL POR MES AGOSTO</vt:lpstr>
      <vt:lpstr>TOTAL POR MES SEPTIEMBRE</vt:lpstr>
      <vt:lpstr>TOTAL JULIO POR REGIÓN</vt:lpstr>
      <vt:lpstr>TOTAL AGOSTO POR REGIÓN</vt:lpstr>
      <vt:lpstr>TOTAL SEPTIEMBRE POR REGIÓN</vt:lpstr>
      <vt:lpstr>'TOTAL AGOSTO POR REGIÓN'!Área_de_impresión</vt:lpstr>
      <vt:lpstr>'TOTAL JULIO POR REGIÓN'!Área_de_impresión</vt:lpstr>
      <vt:lpstr>'TOTAL POR MES AGOSTO'!Área_de_impresión</vt:lpstr>
      <vt:lpstr>'TOTAL POR MES JULIO '!Área_de_impresión</vt:lpstr>
      <vt:lpstr>'TOTAL POR MES SEPTIEMBRE'!Área_de_impresión</vt:lpstr>
      <vt:lpstr>'TOTAL SEPTIEMBRE POR REGIÓN'!Área_de_impresión</vt:lpstr>
      <vt:lpstr>'TOTAL TRIMESTRE '!Área_de_impresión</vt:lpstr>
      <vt:lpstr>'TOTAL TRIMESTRE POR REGION'!Área_de_impresión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2018-10-15T16:44:26Z</cp:lastPrinted>
  <dcterms:created xsi:type="dcterms:W3CDTF">2018-05-08T16:08:15Z</dcterms:created>
  <dcterms:modified xsi:type="dcterms:W3CDTF">2018-10-16T13:42:20Z</dcterms:modified>
</cp:coreProperties>
</file>