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ABRIL\"/>
    </mc:Choice>
  </mc:AlternateContent>
  <bookViews>
    <workbookView xWindow="0" yWindow="0" windowWidth="20490" windowHeight="7755"/>
  </bookViews>
  <sheets>
    <sheet name="Transparencia" sheetId="3" r:id="rId1"/>
  </sheets>
  <definedNames>
    <definedName name="_xlnm.Print_Area" localSheetId="0">Transparencia!$A$1:$N$91</definedName>
    <definedName name="_xlnm.Print_Titles" localSheetId="0">Transparencia!$1:$6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3" l="1"/>
  <c r="M81" i="3"/>
  <c r="L81" i="3"/>
  <c r="K81" i="3"/>
  <c r="J81" i="3"/>
  <c r="I81" i="3"/>
  <c r="H81" i="3"/>
  <c r="G81" i="3"/>
  <c r="F81" i="3"/>
  <c r="N80" i="3"/>
  <c r="N79" i="3"/>
  <c r="M78" i="3"/>
  <c r="L78" i="3"/>
  <c r="K78" i="3"/>
  <c r="J78" i="3"/>
  <c r="I78" i="3"/>
  <c r="H78" i="3"/>
  <c r="G78" i="3"/>
  <c r="F78" i="3"/>
  <c r="N77" i="3"/>
  <c r="M75" i="3"/>
  <c r="L75" i="3"/>
  <c r="K75" i="3"/>
  <c r="J75" i="3"/>
  <c r="I75" i="3"/>
  <c r="H75" i="3"/>
  <c r="G75" i="3"/>
  <c r="F75" i="3"/>
  <c r="D83" i="3"/>
  <c r="N71" i="3"/>
  <c r="N70" i="3"/>
  <c r="N69" i="3"/>
  <c r="N68" i="3"/>
  <c r="N67" i="3"/>
  <c r="N66" i="3"/>
  <c r="N65" i="3"/>
  <c r="N64" i="3"/>
  <c r="N63" i="3"/>
  <c r="N62" i="3"/>
  <c r="M60" i="3"/>
  <c r="L60" i="3"/>
  <c r="K60" i="3"/>
  <c r="J60" i="3"/>
  <c r="I60" i="3"/>
  <c r="H60" i="3"/>
  <c r="G60" i="3"/>
  <c r="F60" i="3"/>
  <c r="N59" i="3"/>
  <c r="N58" i="3"/>
  <c r="N57" i="3"/>
  <c r="N51" i="3"/>
  <c r="M50" i="3"/>
  <c r="L50" i="3"/>
  <c r="K50" i="3"/>
  <c r="J50" i="3"/>
  <c r="I50" i="3"/>
  <c r="H50" i="3"/>
  <c r="G50" i="3"/>
  <c r="F50" i="3"/>
  <c r="N48" i="3"/>
  <c r="N47" i="3"/>
  <c r="N46" i="3"/>
  <c r="N45" i="3"/>
  <c r="N44" i="3"/>
  <c r="N43" i="3"/>
  <c r="M42" i="3"/>
  <c r="L42" i="3"/>
  <c r="K42" i="3"/>
  <c r="J42" i="3"/>
  <c r="I42" i="3"/>
  <c r="H42" i="3"/>
  <c r="G42" i="3"/>
  <c r="F42" i="3"/>
  <c r="N39" i="3"/>
  <c r="N38" i="3"/>
  <c r="N37" i="3"/>
  <c r="M34" i="3"/>
  <c r="L34" i="3"/>
  <c r="K34" i="3"/>
  <c r="J34" i="3"/>
  <c r="I34" i="3"/>
  <c r="H34" i="3"/>
  <c r="G34" i="3"/>
  <c r="F34" i="3"/>
  <c r="N32" i="3"/>
  <c r="N29" i="3"/>
  <c r="N27" i="3"/>
  <c r="N25" i="3"/>
  <c r="M24" i="3"/>
  <c r="L24" i="3"/>
  <c r="K24" i="3"/>
  <c r="J24" i="3"/>
  <c r="I24" i="3"/>
  <c r="H24" i="3"/>
  <c r="G24" i="3"/>
  <c r="F24" i="3"/>
  <c r="M14" i="3"/>
  <c r="L14" i="3"/>
  <c r="K14" i="3"/>
  <c r="J14" i="3"/>
  <c r="I14" i="3"/>
  <c r="H14" i="3"/>
  <c r="G14" i="3"/>
  <c r="F14" i="3"/>
  <c r="M8" i="3"/>
  <c r="L8" i="3"/>
  <c r="K8" i="3"/>
  <c r="J8" i="3"/>
  <c r="I8" i="3"/>
  <c r="H8" i="3"/>
  <c r="G8" i="3"/>
  <c r="F8" i="3"/>
  <c r="F83" i="3" l="1"/>
  <c r="H83" i="3"/>
  <c r="H85" i="3" s="1"/>
  <c r="J83" i="3"/>
  <c r="L83" i="3"/>
  <c r="I83" i="3"/>
  <c r="M83" i="3"/>
  <c r="N15" i="3"/>
  <c r="N17" i="3"/>
  <c r="N19" i="3"/>
  <c r="N21" i="3"/>
  <c r="N23" i="3"/>
  <c r="E73" i="3"/>
  <c r="N31" i="3"/>
  <c r="F73" i="3"/>
  <c r="F85" i="3" s="1"/>
  <c r="J73" i="3"/>
  <c r="J85" i="3" s="1"/>
  <c r="N50" i="3"/>
  <c r="N52" i="3"/>
  <c r="N54" i="3"/>
  <c r="N56" i="3"/>
  <c r="N61" i="3"/>
  <c r="C83" i="3"/>
  <c r="G83" i="3"/>
  <c r="K83" i="3"/>
  <c r="N10" i="3"/>
  <c r="N11" i="3"/>
  <c r="N13" i="3"/>
  <c r="G73" i="3"/>
  <c r="K73" i="3"/>
  <c r="N16" i="3"/>
  <c r="N18" i="3"/>
  <c r="N20" i="3"/>
  <c r="N22" i="3"/>
  <c r="N28" i="3"/>
  <c r="N30" i="3"/>
  <c r="N41" i="3"/>
  <c r="N49" i="3"/>
  <c r="H73" i="3"/>
  <c r="L73" i="3"/>
  <c r="N53" i="3"/>
  <c r="N55" i="3"/>
  <c r="N9" i="3"/>
  <c r="N12" i="3"/>
  <c r="N33" i="3"/>
  <c r="N35" i="3"/>
  <c r="N36" i="3"/>
  <c r="N34" i="3"/>
  <c r="D73" i="3"/>
  <c r="I73" i="3"/>
  <c r="I85" i="3" s="1"/>
  <c r="M73" i="3"/>
  <c r="N78" i="3"/>
  <c r="N81" i="3"/>
  <c r="N60" i="3"/>
  <c r="N24" i="3"/>
  <c r="D85" i="3"/>
  <c r="N26" i="3"/>
  <c r="N40" i="3"/>
  <c r="N42" i="3"/>
  <c r="N8" i="3" l="1"/>
  <c r="L85" i="3"/>
  <c r="M85" i="3"/>
  <c r="N14" i="3"/>
  <c r="N73" i="3" s="1"/>
  <c r="C73" i="3"/>
  <c r="C85" i="3" s="1"/>
  <c r="G85" i="3"/>
  <c r="K85" i="3"/>
  <c r="B83" i="3"/>
  <c r="B73" i="3"/>
  <c r="B85" i="3" l="1"/>
  <c r="N76" i="3" l="1"/>
  <c r="E83" i="3" l="1"/>
  <c r="E85" i="3" s="1"/>
  <c r="N85" i="3" s="1"/>
  <c r="N75" i="3"/>
  <c r="N83" i="3" s="1"/>
</calcChain>
</file>

<file path=xl/sharedStrings.xml><?xml version="1.0" encoding="utf-8"?>
<sst xmlns="http://schemas.openxmlformats.org/spreadsheetml/2006/main" count="100" uniqueCount="100">
  <si>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</si>
  <si>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</si>
  <si>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</si>
  <si>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</si>
  <si>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</si>
  <si>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</si>
  <si>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</si>
  <si>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</si>
  <si>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</si>
  <si>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</si>
  <si>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</si>
  <si>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</si>
  <si>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</si>
  <si>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</si>
  <si>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</si>
  <si>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</si>
  <si>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</si>
  <si>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</si>
  <si>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</si>
  <si>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</si>
  <si>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</si>
  <si>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</si>
  <si>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</si>
  <si>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</si>
  <si>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</si>
  <si>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</si>
  <si>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</si>
  <si>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</si>
  <si>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</si>
  <si>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</si>
  <si>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</si>
  <si>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</si>
  <si>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</si>
  <si>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</si>
  <si>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</si>
  <si>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</si>
  <si>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</si>
  <si>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</si>
  <si>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</si>
  <si>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</si>
  <si>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</si>
  <si>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</si>
  <si>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</si>
  <si>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</si>
  <si>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</si>
  <si>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</si>
  <si>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</si>
  <si>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</si>
  <si>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</si>
  <si>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</si>
  <si>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</si>
  <si>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</si>
  <si>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</si>
  <si>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</si>
  <si>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</si>
  <si>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</si>
  <si>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</si>
  <si>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</si>
  <si>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</si>
  <si>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</si>
  <si>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</si>
  <si>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</si>
  <si>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</si>
  <si>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</si>
  <si>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</si>
  <si>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</si>
  <si>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</si>
  <si>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</si>
  <si>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</si>
  <si>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</si>
  <si>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</si>
  <si>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</si>
  <si>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</si>
  <si>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</si>
  <si>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</si>
  <si>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</si>
  <si>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</si>
  <si>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</si>
  <si>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</si>
  <si>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</si>
  <si>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 xml:space="preserve">Ejecución de Gastos y Aplicaciones Financieras </t>
  </si>
  <si>
    <t>Valores en RD$</t>
  </si>
  <si>
    <t xml:space="preserve"> </t>
  </si>
  <si>
    <t>JULISSA CRUZ ABREU</t>
  </si>
  <si>
    <t>Abril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</si>
  <si>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</si>
  <si>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</si>
  <si>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</si>
  <si>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</si>
  <si>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</si>
  <si>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</si>
  <si>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</si>
  <si>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</si>
  <si>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</si>
  <si>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</si>
  <si>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</si>
  <si>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</si>
  <si>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</si>
  <si>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 xml:space="preserve">     Presidente del Consejo Directivo</t>
  </si>
  <si>
    <t>Directora Ejecitiva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</si>
</sst>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" fontId="6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2" xfId="0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2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3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left" vertical="center" wrapText="1" indent="2"/>
    </xf>
    <xf numFmtId="4" fontId="5" fillId="0" borderId="2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0" fillId="0" borderId="2" xfId="0" applyNumberFormat="1" applyBorder="1"/>
    <xf numFmtId="0" fontId="5" fillId="0" borderId="2" xfId="0" applyFont="1" applyBorder="1"/>
    <xf numFmtId="4" fontId="4" fillId="0" borderId="0" xfId="0" applyNumberFormat="1" applyFont="1"/>
    <xf numFmtId="39" fontId="0" fillId="0" borderId="0" xfId="0" applyNumberFormat="1"/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11" fillId="0" borderId="0" xfId="0" applyNumberFormat="1" applyFont="1"/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4</xdr:row>
      <xdr:rowOff>19050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topLeftCell="A55" zoomScaleNormal="100" workbookViewId="0">
      <selection activeCell="B5" sqref="B5"/>
    </sheetView>
  </sheetViews>
  <sheetFormatPr baseColWidth="10" defaultColWidth="9.140625" defaultRowHeight="15" x14ac:dyDescent="0.25"/>
  <cols>
    <col min="1" max="1" width="53" customWidth="1"/>
    <col min="2" max="2" width="14.7109375" style="28" customWidth="1"/>
    <col min="3" max="3" width="15.42578125" style="44" customWidth="1"/>
    <col min="4" max="4" width="14.7109375" style="28" customWidth="1"/>
    <col min="5" max="5" width="14.7109375" style="12" customWidth="1"/>
    <col min="6" max="7" width="14.7109375" style="28" hidden="1" customWidth="1"/>
    <col min="8" max="8" width="13.5703125" hidden="1" customWidth="1"/>
    <col min="9" max="12" width="14.7109375" hidden="1" customWidth="1"/>
    <col min="13" max="13" width="15.28515625" hidden="1" customWidth="1"/>
    <col min="14" max="14" width="15.140625" style="11" customWidth="1"/>
    <col min="15" max="15" width="15.28515625" bestFit="1" customWidth="1"/>
    <col min="16" max="16" width="18.42578125" bestFit="1" customWidth="1"/>
    <col min="17" max="17" width="13.85546875" bestFit="1" customWidth="1"/>
  </cols>
  <sheetData>
    <row r="1" spans="1:32" ht="18.75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32" ht="11.25" customHeight="1" x14ac:dyDescent="0.25">
      <c r="A2" s="54">
        <v>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32" ht="11.25" customHeight="1" x14ac:dyDescent="0.25">
      <c r="A3" s="55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32" x14ac:dyDescent="0.25">
      <c r="A4" s="56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3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32" s="30" customFormat="1" ht="12.75" x14ac:dyDescent="0.25">
      <c r="A6" s="50" t="s">
        <v>97</v>
      </c>
      <c r="B6" s="45" t="s">
        <v>85</v>
      </c>
      <c r="C6" s="45" t="s">
        <v>86</v>
      </c>
      <c r="D6" s="45" t="s">
        <v>87</v>
      </c>
      <c r="E6" s="45" t="s">
        <v>84</v>
      </c>
      <c r="F6" s="45" t="s">
        <v>88</v>
      </c>
      <c r="G6" s="45" t="s">
        <v>89</v>
      </c>
      <c r="H6" s="45" t="s">
        <v>90</v>
      </c>
      <c r="I6" s="45" t="s">
        <v>91</v>
      </c>
      <c r="J6" s="45" t="s">
        <v>92</v>
      </c>
      <c r="K6" s="45" t="s">
        <v>93</v>
      </c>
      <c r="L6" s="45" t="s">
        <v>94</v>
      </c>
      <c r="M6" s="45" t="s">
        <v>95</v>
      </c>
      <c r="N6" s="46" t="s">
        <v>96</v>
      </c>
    </row>
    <row r="7" spans="1:32" x14ac:dyDescent="0.25">
      <c r="A7" s="4" t="s">
        <v>3</v>
      </c>
      <c r="B7" s="5"/>
      <c r="C7" s="31"/>
      <c r="D7" s="32"/>
      <c r="E7" s="20"/>
      <c r="F7" s="20"/>
      <c r="G7" s="20"/>
      <c r="H7" s="20"/>
      <c r="I7" s="20"/>
      <c r="J7" s="20"/>
      <c r="K7" s="20"/>
      <c r="L7" s="20"/>
      <c r="M7" s="20"/>
      <c r="N7" s="33"/>
    </row>
    <row r="8" spans="1:32" x14ac:dyDescent="0.25">
      <c r="A8" s="6" t="s">
        <v>4</v>
      </c>
      <c r="B8" s="34">
        <v>88940999.540000007</v>
      </c>
      <c r="C8" s="34">
        <v>68824902.480000004</v>
      </c>
      <c r="D8" s="34">
        <v>80540408.030000001</v>
      </c>
      <c r="E8" s="34">
        <v>83812657.730000004</v>
      </c>
      <c r="F8" s="34">
        <f t="shared" ref="F8:M8" si="0">F9+F10+F11+F12+F13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>N9+N10+N11+N12+N13</f>
        <v>322118967.78000003</v>
      </c>
      <c r="O8" s="36"/>
    </row>
    <row r="9" spans="1:32" x14ac:dyDescent="0.25">
      <c r="A9" s="2" t="s">
        <v>5</v>
      </c>
      <c r="B9" s="16">
        <v>73304502.150000006</v>
      </c>
      <c r="C9" s="16">
        <v>62868437.630000003</v>
      </c>
      <c r="D9" s="16">
        <v>64271829.580000006</v>
      </c>
      <c r="E9" s="16">
        <v>62888588.219999999</v>
      </c>
      <c r="F9" s="12"/>
      <c r="G9" s="12"/>
      <c r="H9" s="12"/>
      <c r="I9" s="12"/>
      <c r="J9" s="12"/>
      <c r="K9" s="12"/>
      <c r="L9" s="12"/>
      <c r="M9" s="12"/>
      <c r="N9" s="12">
        <f>SUM(B9:M9)</f>
        <v>263333357.58000001</v>
      </c>
    </row>
    <row r="10" spans="1:32" x14ac:dyDescent="0.25">
      <c r="A10" s="2" t="s">
        <v>6</v>
      </c>
      <c r="B10" s="16">
        <v>1776290.65</v>
      </c>
      <c r="C10" s="16">
        <v>1675022.31</v>
      </c>
      <c r="D10" s="16">
        <v>2637614.5499999998</v>
      </c>
      <c r="E10" s="16">
        <v>1870932.45</v>
      </c>
      <c r="F10" s="12"/>
      <c r="G10" s="12"/>
      <c r="H10" s="12"/>
      <c r="I10" s="12"/>
      <c r="J10" s="12"/>
      <c r="K10" s="12"/>
      <c r="L10" s="12"/>
      <c r="M10" s="12"/>
      <c r="N10" s="12">
        <f t="shared" ref="N10:N13" si="1">SUM(B10:M10)</f>
        <v>7959859.96</v>
      </c>
    </row>
    <row r="11" spans="1:32" x14ac:dyDescent="0.25">
      <c r="A11" s="2" t="s">
        <v>7</v>
      </c>
      <c r="B11" s="16">
        <v>0</v>
      </c>
      <c r="C11" s="16">
        <v>0</v>
      </c>
      <c r="D11" s="16">
        <v>0</v>
      </c>
      <c r="E11" s="16">
        <v>0</v>
      </c>
      <c r="F11" s="12"/>
      <c r="G11" s="12"/>
      <c r="H11" s="12"/>
      <c r="I11" s="12"/>
      <c r="J11" s="12"/>
      <c r="K11" s="12"/>
      <c r="L11" s="12"/>
      <c r="M11" s="12"/>
      <c r="N11" s="12">
        <f t="shared" si="1"/>
        <v>0</v>
      </c>
    </row>
    <row r="12" spans="1:32" x14ac:dyDescent="0.25">
      <c r="A12" s="2" t="s">
        <v>8</v>
      </c>
      <c r="B12" s="16">
        <v>6362346.0800000001</v>
      </c>
      <c r="C12" s="16">
        <v>4280114.4399999995</v>
      </c>
      <c r="D12" s="16">
        <v>5816819.4799999995</v>
      </c>
      <c r="E12" s="16">
        <v>3431128.58</v>
      </c>
      <c r="F12" s="12"/>
      <c r="G12" s="12"/>
      <c r="H12" s="12"/>
      <c r="I12" s="12"/>
      <c r="J12" s="12"/>
      <c r="K12" s="12"/>
      <c r="L12" s="12"/>
      <c r="M12" s="12"/>
      <c r="N12" s="12">
        <f t="shared" si="1"/>
        <v>19890408.579999998</v>
      </c>
    </row>
    <row r="13" spans="1:32" ht="15" customHeight="1" x14ac:dyDescent="0.3">
      <c r="A13" s="2" t="s">
        <v>9</v>
      </c>
      <c r="B13" s="17">
        <v>7497860.6600000001</v>
      </c>
      <c r="C13" s="17">
        <v>1328.1</v>
      </c>
      <c r="D13" s="17">
        <v>7814144.4200000009</v>
      </c>
      <c r="E13" s="17">
        <v>15622008.48</v>
      </c>
      <c r="F13" s="12"/>
      <c r="G13" s="12"/>
      <c r="H13" s="12"/>
      <c r="I13" s="12"/>
      <c r="J13" s="12"/>
      <c r="K13" s="12"/>
      <c r="L13" s="12"/>
      <c r="M13" s="12"/>
      <c r="N13" s="12">
        <f t="shared" si="1"/>
        <v>30935341.66</v>
      </c>
      <c r="O13" s="2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15" customHeight="1" x14ac:dyDescent="0.3">
      <c r="A14" s="6" t="s">
        <v>10</v>
      </c>
      <c r="B14" s="7">
        <v>21240938.370000001</v>
      </c>
      <c r="C14" s="7">
        <v>21530460.469999999</v>
      </c>
      <c r="D14" s="7">
        <v>29594875.580000002</v>
      </c>
      <c r="E14" s="7">
        <v>23486300.939999998</v>
      </c>
      <c r="F14" s="7">
        <f t="shared" ref="F14:M14" si="2">F15+F16+F17+F18+F19+F20+F21+F22+F23</f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>SUM(N15:N23)</f>
        <v>95852575.359999999</v>
      </c>
      <c r="O14" s="28"/>
      <c r="Q14" s="2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x14ac:dyDescent="0.25">
      <c r="A15" s="2" t="s">
        <v>11</v>
      </c>
      <c r="B15" s="16">
        <v>1245097.2100000002</v>
      </c>
      <c r="C15" s="16">
        <v>1768203.79</v>
      </c>
      <c r="D15" s="16">
        <v>2096241.4400000002</v>
      </c>
      <c r="E15" s="16">
        <v>1427836.87</v>
      </c>
      <c r="F15" s="16"/>
      <c r="G15" s="16"/>
      <c r="H15" s="16"/>
      <c r="I15" s="16"/>
      <c r="J15" s="16"/>
      <c r="K15" s="16"/>
      <c r="L15" s="16"/>
      <c r="M15" s="16"/>
      <c r="N15" s="3">
        <f t="shared" ref="N15:N71" si="3">SUM(B15:M15)</f>
        <v>6537379.3100000005</v>
      </c>
    </row>
    <row r="16" spans="1:32" x14ac:dyDescent="0.25">
      <c r="A16" s="2" t="s">
        <v>12</v>
      </c>
      <c r="B16" s="16">
        <v>331037.2</v>
      </c>
      <c r="C16" s="16">
        <v>372424.99</v>
      </c>
      <c r="D16" s="16">
        <v>474801</v>
      </c>
      <c r="E16" s="16">
        <v>429815</v>
      </c>
      <c r="F16" s="16"/>
      <c r="G16" s="16"/>
      <c r="H16" s="16"/>
      <c r="I16" s="16"/>
      <c r="J16" s="16"/>
      <c r="K16" s="16"/>
      <c r="L16" s="16"/>
      <c r="M16" s="16"/>
      <c r="N16" s="3">
        <f t="shared" si="3"/>
        <v>1608078.19</v>
      </c>
    </row>
    <row r="17" spans="1:16" x14ac:dyDescent="0.25">
      <c r="A17" s="2" t="s">
        <v>13</v>
      </c>
      <c r="B17" s="16">
        <v>685009.36</v>
      </c>
      <c r="C17" s="16">
        <v>326900</v>
      </c>
      <c r="D17" s="16">
        <v>583350</v>
      </c>
      <c r="E17" s="16">
        <v>203300</v>
      </c>
      <c r="F17" s="16"/>
      <c r="G17" s="16"/>
      <c r="H17" s="16"/>
      <c r="I17" s="16"/>
      <c r="J17" s="16"/>
      <c r="K17" s="16"/>
      <c r="L17" s="16"/>
      <c r="M17" s="16"/>
      <c r="N17" s="3">
        <f t="shared" si="3"/>
        <v>1798559.3599999999</v>
      </c>
    </row>
    <row r="18" spans="1:16" x14ac:dyDescent="0.25">
      <c r="A18" s="2" t="s">
        <v>14</v>
      </c>
      <c r="B18" s="16">
        <v>159913</v>
      </c>
      <c r="C18" s="16">
        <v>16760</v>
      </c>
      <c r="D18" s="16">
        <v>17860</v>
      </c>
      <c r="E18" s="16">
        <v>13980</v>
      </c>
      <c r="F18" s="16"/>
      <c r="G18" s="16"/>
      <c r="H18" s="16"/>
      <c r="I18" s="16"/>
      <c r="J18" s="16"/>
      <c r="K18" s="16"/>
      <c r="L18" s="16"/>
      <c r="M18" s="16"/>
      <c r="N18" s="3">
        <f t="shared" si="3"/>
        <v>208513</v>
      </c>
    </row>
    <row r="19" spans="1:16" x14ac:dyDescent="0.25">
      <c r="A19" s="2" t="s">
        <v>15</v>
      </c>
      <c r="B19" s="16">
        <v>5123442.29</v>
      </c>
      <c r="C19" s="16">
        <v>8878403.8699999992</v>
      </c>
      <c r="D19" s="16">
        <v>9332363.3399999999</v>
      </c>
      <c r="E19" s="16">
        <v>8528877.0999999996</v>
      </c>
      <c r="F19" s="16"/>
      <c r="G19" s="16"/>
      <c r="H19" s="16"/>
      <c r="I19" s="16"/>
      <c r="J19" s="16"/>
      <c r="K19" s="16"/>
      <c r="L19" s="16"/>
      <c r="M19" s="16"/>
      <c r="N19" s="3">
        <f t="shared" si="3"/>
        <v>31863086.600000001</v>
      </c>
    </row>
    <row r="20" spans="1:16" x14ac:dyDescent="0.25">
      <c r="A20" s="2" t="s">
        <v>16</v>
      </c>
      <c r="B20" s="16">
        <v>5468078.2700000005</v>
      </c>
      <c r="C20" s="16">
        <v>5467602.6699999999</v>
      </c>
      <c r="D20" s="16">
        <v>12904212.050000001</v>
      </c>
      <c r="E20" s="16">
        <v>7954710.7000000002</v>
      </c>
      <c r="F20" s="16"/>
      <c r="G20" s="16"/>
      <c r="H20" s="16"/>
      <c r="I20" s="16"/>
      <c r="J20" s="16"/>
      <c r="K20" s="16"/>
      <c r="L20" s="16"/>
      <c r="M20" s="16"/>
      <c r="N20" s="3">
        <f>SUM(B20:M20)</f>
        <v>31794603.690000001</v>
      </c>
      <c r="O20" s="28"/>
    </row>
    <row r="21" spans="1:16" ht="25.5" x14ac:dyDescent="0.25">
      <c r="A21" s="2" t="s">
        <v>17</v>
      </c>
      <c r="B21" s="16">
        <v>255822.37</v>
      </c>
      <c r="C21" s="16">
        <v>759357.09</v>
      </c>
      <c r="D21" s="16">
        <v>543558.68000000005</v>
      </c>
      <c r="E21" s="16">
        <v>1563268.8499999999</v>
      </c>
      <c r="F21" s="16"/>
      <c r="G21" s="16"/>
      <c r="H21" s="16"/>
      <c r="I21" s="16"/>
      <c r="J21" s="16"/>
      <c r="K21" s="16"/>
      <c r="L21" s="16"/>
      <c r="M21" s="16"/>
      <c r="N21" s="3">
        <f t="shared" si="3"/>
        <v>3122006.99</v>
      </c>
    </row>
    <row r="22" spans="1:16" ht="25.5" x14ac:dyDescent="0.25">
      <c r="A22" s="2" t="s">
        <v>18</v>
      </c>
      <c r="B22" s="17">
        <v>7972538.6699999999</v>
      </c>
      <c r="C22" s="17">
        <v>3858828.0599999996</v>
      </c>
      <c r="D22" s="17">
        <v>3379452.0700000003</v>
      </c>
      <c r="E22" s="17">
        <v>2997752.92</v>
      </c>
      <c r="F22" s="17"/>
      <c r="G22" s="17"/>
      <c r="H22" s="17"/>
      <c r="I22" s="17"/>
      <c r="J22" s="17"/>
      <c r="K22" s="17"/>
      <c r="L22" s="17"/>
      <c r="M22" s="17"/>
      <c r="N22" s="12">
        <f t="shared" si="3"/>
        <v>18208571.719999999</v>
      </c>
    </row>
    <row r="23" spans="1:16" x14ac:dyDescent="0.25">
      <c r="A23" s="2" t="s">
        <v>19</v>
      </c>
      <c r="B23" s="16">
        <v>0</v>
      </c>
      <c r="C23" s="16">
        <v>81980</v>
      </c>
      <c r="D23" s="16">
        <v>263037</v>
      </c>
      <c r="E23" s="16">
        <v>366759.5</v>
      </c>
      <c r="F23" s="16"/>
      <c r="G23" s="16"/>
      <c r="H23" s="16"/>
      <c r="I23" s="16"/>
      <c r="J23" s="16"/>
      <c r="K23" s="16"/>
      <c r="L23" s="16"/>
      <c r="M23" s="16"/>
      <c r="N23" s="3">
        <f t="shared" si="3"/>
        <v>711776.5</v>
      </c>
    </row>
    <row r="24" spans="1:16" x14ac:dyDescent="0.25">
      <c r="A24" s="6" t="s">
        <v>20</v>
      </c>
      <c r="B24" s="7">
        <v>1252798.29</v>
      </c>
      <c r="C24" s="7">
        <v>2898410.2300000004</v>
      </c>
      <c r="D24" s="7">
        <v>1764677.19</v>
      </c>
      <c r="E24" s="7">
        <v>2274571.6</v>
      </c>
      <c r="F24" s="7">
        <f t="shared" ref="F24:M24" si="4">SUM(F25:F33)</f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34">
        <f>SUM(B24:M24)</f>
        <v>8190457.3100000005</v>
      </c>
      <c r="O24" s="7"/>
      <c r="P24" s="28"/>
    </row>
    <row r="25" spans="1:16" x14ac:dyDescent="0.25">
      <c r="A25" s="2" t="s">
        <v>21</v>
      </c>
      <c r="B25" s="17">
        <v>171319.47</v>
      </c>
      <c r="C25" s="17">
        <v>235475.9</v>
      </c>
      <c r="D25" s="17">
        <v>240082.43</v>
      </c>
      <c r="E25" s="17">
        <v>96947.19</v>
      </c>
      <c r="F25" s="17"/>
      <c r="G25" s="17"/>
      <c r="H25" s="17"/>
      <c r="I25" s="17"/>
      <c r="J25" s="17"/>
      <c r="K25" s="17"/>
      <c r="L25" s="17"/>
      <c r="M25" s="17"/>
      <c r="N25" s="12">
        <f t="shared" si="3"/>
        <v>743824.99</v>
      </c>
    </row>
    <row r="26" spans="1:16" x14ac:dyDescent="0.25">
      <c r="A26" s="2" t="s">
        <v>22</v>
      </c>
      <c r="B26" s="17">
        <v>0</v>
      </c>
      <c r="C26" s="17">
        <v>59000</v>
      </c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2">
        <f t="shared" si="3"/>
        <v>59000</v>
      </c>
    </row>
    <row r="27" spans="1:16" x14ac:dyDescent="0.25">
      <c r="A27" s="2" t="s">
        <v>23</v>
      </c>
      <c r="B27" s="17">
        <v>0</v>
      </c>
      <c r="C27" s="17">
        <v>450129.2</v>
      </c>
      <c r="D27" s="17">
        <v>127920.4</v>
      </c>
      <c r="E27" s="17">
        <v>11100</v>
      </c>
      <c r="F27" s="17"/>
      <c r="G27" s="17"/>
      <c r="H27" s="17"/>
      <c r="I27" s="17"/>
      <c r="J27" s="17"/>
      <c r="K27" s="17"/>
      <c r="L27" s="17"/>
      <c r="M27" s="17"/>
      <c r="N27" s="12">
        <f t="shared" si="3"/>
        <v>589149.6</v>
      </c>
    </row>
    <row r="28" spans="1:16" x14ac:dyDescent="0.25">
      <c r="A28" s="2" t="s">
        <v>24</v>
      </c>
      <c r="B28" s="17">
        <v>0</v>
      </c>
      <c r="C28" s="17">
        <v>0</v>
      </c>
      <c r="D28" s="17">
        <v>0</v>
      </c>
      <c r="E28" s="17">
        <v>42968.26</v>
      </c>
      <c r="F28" s="16"/>
      <c r="G28" s="16"/>
      <c r="H28" s="16"/>
      <c r="I28" s="16"/>
      <c r="J28" s="16"/>
      <c r="K28" s="16"/>
      <c r="L28" s="16"/>
      <c r="M28" s="16"/>
      <c r="N28" s="3">
        <f t="shared" si="3"/>
        <v>42968.26</v>
      </c>
    </row>
    <row r="29" spans="1:16" x14ac:dyDescent="0.25">
      <c r="A29" s="2" t="s">
        <v>25</v>
      </c>
      <c r="B29" s="17">
        <v>48928.53</v>
      </c>
      <c r="C29" s="17">
        <v>200</v>
      </c>
      <c r="D29" s="17">
        <v>10800.01</v>
      </c>
      <c r="E29" s="17">
        <v>893.09</v>
      </c>
      <c r="F29" s="17"/>
      <c r="G29" s="17"/>
      <c r="H29" s="17"/>
      <c r="I29" s="17"/>
      <c r="J29" s="17"/>
      <c r="K29" s="17"/>
      <c r="L29" s="17"/>
      <c r="M29" s="17"/>
      <c r="N29" s="12">
        <f>SUM(B29:M29)</f>
        <v>60821.63</v>
      </c>
      <c r="O29" t="s">
        <v>82</v>
      </c>
    </row>
    <row r="30" spans="1:16" ht="25.5" x14ac:dyDescent="0.25">
      <c r="A30" s="2" t="s">
        <v>26</v>
      </c>
      <c r="B30" s="17">
        <v>9855.43</v>
      </c>
      <c r="C30" s="17">
        <v>25019.040000000001</v>
      </c>
      <c r="D30" s="17">
        <v>12734.71</v>
      </c>
      <c r="E30" s="17">
        <v>14445.6</v>
      </c>
      <c r="F30" s="17"/>
      <c r="G30" s="17"/>
      <c r="H30" s="17"/>
      <c r="I30" s="17"/>
      <c r="J30" s="17"/>
      <c r="K30" s="17"/>
      <c r="L30" s="17"/>
      <c r="M30" s="17"/>
      <c r="N30" s="12">
        <f t="shared" si="3"/>
        <v>62054.78</v>
      </c>
    </row>
    <row r="31" spans="1:16" ht="25.5" x14ac:dyDescent="0.25">
      <c r="A31" s="2" t="s">
        <v>27</v>
      </c>
      <c r="B31" s="17">
        <v>896081.05999999994</v>
      </c>
      <c r="C31" s="17">
        <v>977511.30999999994</v>
      </c>
      <c r="D31" s="17">
        <v>1144321.94</v>
      </c>
      <c r="E31" s="17">
        <v>1221932.77</v>
      </c>
      <c r="F31" s="17"/>
      <c r="G31" s="17"/>
      <c r="H31" s="17"/>
      <c r="I31" s="17"/>
      <c r="J31" s="17"/>
      <c r="K31" s="17"/>
      <c r="L31" s="17"/>
      <c r="M31" s="17"/>
      <c r="N31" s="12">
        <f t="shared" si="3"/>
        <v>4239847.08</v>
      </c>
    </row>
    <row r="32" spans="1:16" ht="25.5" x14ac:dyDescent="0.25">
      <c r="A32" s="2" t="s">
        <v>28</v>
      </c>
      <c r="B32" s="17">
        <v>0</v>
      </c>
      <c r="C32" s="17">
        <v>0</v>
      </c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2">
        <f t="shared" si="3"/>
        <v>0</v>
      </c>
    </row>
    <row r="33" spans="1:15" x14ac:dyDescent="0.25">
      <c r="A33" s="2" t="s">
        <v>29</v>
      </c>
      <c r="B33" s="17">
        <v>126613.8</v>
      </c>
      <c r="C33" s="17">
        <v>1151074.78</v>
      </c>
      <c r="D33" s="17">
        <v>228817.69999999998</v>
      </c>
      <c r="E33" s="17">
        <v>886284.69000000006</v>
      </c>
      <c r="F33" s="16"/>
      <c r="G33" s="16"/>
      <c r="H33" s="16"/>
      <c r="I33" s="16"/>
      <c r="J33" s="16"/>
      <c r="K33" s="16"/>
      <c r="L33" s="16"/>
      <c r="M33" s="16"/>
      <c r="N33" s="12">
        <f t="shared" si="3"/>
        <v>2392790.9700000002</v>
      </c>
    </row>
    <row r="34" spans="1:15" x14ac:dyDescent="0.25">
      <c r="A34" s="6" t="s">
        <v>30</v>
      </c>
      <c r="B34" s="7">
        <v>2319025</v>
      </c>
      <c r="C34" s="7">
        <v>1783700</v>
      </c>
      <c r="D34" s="7">
        <v>2376801.7000000002</v>
      </c>
      <c r="E34" s="7">
        <v>4023150.9</v>
      </c>
      <c r="F34" s="7">
        <f t="shared" ref="F34:L34" si="5">SUM(F35:F40)</f>
        <v>0</v>
      </c>
      <c r="G34" s="7">
        <f t="shared" si="5"/>
        <v>0</v>
      </c>
      <c r="H34" s="7">
        <f t="shared" si="5"/>
        <v>0</v>
      </c>
      <c r="I34" s="7">
        <f t="shared" si="5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7">
        <f>SUM(M35:M41)</f>
        <v>0</v>
      </c>
      <c r="N34" s="34">
        <f>SUM(B34:M34)</f>
        <v>10502677.6</v>
      </c>
    </row>
    <row r="35" spans="1:15" x14ac:dyDescent="0.25">
      <c r="A35" s="2" t="s">
        <v>31</v>
      </c>
      <c r="B35" s="17">
        <v>30000</v>
      </c>
      <c r="C35" s="17">
        <v>0</v>
      </c>
      <c r="D35" s="17">
        <v>1094864.2</v>
      </c>
      <c r="E35" s="17">
        <v>2595838.4</v>
      </c>
      <c r="F35" s="17"/>
      <c r="G35" s="17"/>
      <c r="H35" s="17"/>
      <c r="I35" s="17"/>
      <c r="J35" s="17"/>
      <c r="K35" s="17"/>
      <c r="L35" s="17"/>
      <c r="M35" s="17"/>
      <c r="N35" s="12">
        <f>SUM(B35:M35)</f>
        <v>3720702.5999999996</v>
      </c>
    </row>
    <row r="36" spans="1:15" ht="25.5" x14ac:dyDescent="0.25">
      <c r="A36" s="2" t="s">
        <v>32</v>
      </c>
      <c r="B36" s="17">
        <v>0</v>
      </c>
      <c r="C36" s="17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2">
        <f t="shared" si="3"/>
        <v>0</v>
      </c>
    </row>
    <row r="37" spans="1:15" ht="25.5" x14ac:dyDescent="0.25">
      <c r="A37" s="2" t="s">
        <v>33</v>
      </c>
      <c r="B37" s="17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2">
        <f t="shared" si="3"/>
        <v>0</v>
      </c>
    </row>
    <row r="38" spans="1:15" ht="25.5" x14ac:dyDescent="0.25">
      <c r="A38" s="2" t="s">
        <v>34</v>
      </c>
      <c r="B38" s="17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2">
        <f t="shared" si="3"/>
        <v>0</v>
      </c>
    </row>
    <row r="39" spans="1:15" ht="25.5" x14ac:dyDescent="0.25">
      <c r="A39" s="2" t="s">
        <v>35</v>
      </c>
      <c r="B39" s="17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2">
        <f t="shared" si="3"/>
        <v>0</v>
      </c>
    </row>
    <row r="40" spans="1:15" x14ac:dyDescent="0.25">
      <c r="A40" s="2" t="s">
        <v>36</v>
      </c>
      <c r="B40" s="17">
        <v>2289025</v>
      </c>
      <c r="C40" s="17">
        <v>1783700</v>
      </c>
      <c r="D40" s="17">
        <v>1281937.5</v>
      </c>
      <c r="E40" s="17">
        <v>427312.5</v>
      </c>
      <c r="F40" s="17"/>
      <c r="G40" s="17"/>
      <c r="H40" s="17"/>
      <c r="I40" s="17"/>
      <c r="J40" s="17"/>
      <c r="K40" s="17"/>
      <c r="L40" s="17"/>
      <c r="M40" s="17"/>
      <c r="N40" s="12">
        <f t="shared" si="3"/>
        <v>5781975</v>
      </c>
    </row>
    <row r="41" spans="1:15" ht="25.5" x14ac:dyDescent="0.25">
      <c r="A41" s="2" t="s">
        <v>37</v>
      </c>
      <c r="B41" s="17">
        <v>0</v>
      </c>
      <c r="C41" s="17">
        <v>0</v>
      </c>
      <c r="D41" s="17">
        <v>0</v>
      </c>
      <c r="E41" s="17">
        <v>1000000</v>
      </c>
      <c r="F41" s="17"/>
      <c r="G41" s="17"/>
      <c r="H41" s="17"/>
      <c r="I41" s="17"/>
      <c r="J41" s="17"/>
      <c r="K41" s="17"/>
      <c r="L41" s="17"/>
      <c r="M41" s="17"/>
      <c r="N41" s="12">
        <f t="shared" si="3"/>
        <v>1000000</v>
      </c>
    </row>
    <row r="42" spans="1:15" s="39" customFormat="1" x14ac:dyDescent="0.25">
      <c r="A42" s="6" t="s">
        <v>38</v>
      </c>
      <c r="B42" s="7">
        <v>290791.02</v>
      </c>
      <c r="C42" s="7">
        <v>792061.81</v>
      </c>
      <c r="D42" s="7">
        <v>764614.23</v>
      </c>
      <c r="E42" s="7">
        <v>467194.69</v>
      </c>
      <c r="F42" s="7">
        <f t="shared" ref="F42:M42" si="6">SUM(F49)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34">
        <f>SUM(B42:M42)</f>
        <v>2314661.75</v>
      </c>
      <c r="O42" s="38"/>
    </row>
    <row r="43" spans="1:15" x14ac:dyDescent="0.25">
      <c r="A43" s="2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2">
        <f t="shared" si="3"/>
        <v>0</v>
      </c>
      <c r="O43" s="28"/>
    </row>
    <row r="44" spans="1:15" ht="25.5" x14ac:dyDescent="0.25">
      <c r="A44" s="2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2">
        <f t="shared" si="3"/>
        <v>0</v>
      </c>
    </row>
    <row r="45" spans="1:15" ht="25.5" x14ac:dyDescent="0.25">
      <c r="A45" s="2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">
        <f t="shared" si="3"/>
        <v>0</v>
      </c>
    </row>
    <row r="46" spans="1:15" ht="25.5" x14ac:dyDescent="0.25">
      <c r="A46" s="2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2">
        <f t="shared" si="3"/>
        <v>0</v>
      </c>
    </row>
    <row r="47" spans="1:15" ht="25.5" x14ac:dyDescent="0.25">
      <c r="A47" s="2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2">
        <f t="shared" si="3"/>
        <v>0</v>
      </c>
    </row>
    <row r="48" spans="1:15" x14ac:dyDescent="0.25">
      <c r="A48" s="2" t="s">
        <v>44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2">
        <f t="shared" si="3"/>
        <v>0</v>
      </c>
    </row>
    <row r="49" spans="1:15" ht="25.5" x14ac:dyDescent="0.25">
      <c r="A49" s="2" t="s">
        <v>45</v>
      </c>
      <c r="B49" s="17">
        <v>290791.02</v>
      </c>
      <c r="C49" s="17">
        <v>792061.81</v>
      </c>
      <c r="D49" s="17">
        <v>764614.23</v>
      </c>
      <c r="E49" s="17">
        <v>467194.69</v>
      </c>
      <c r="F49" s="17"/>
      <c r="G49" s="17"/>
      <c r="H49" s="17"/>
      <c r="I49" s="17"/>
      <c r="J49" s="17"/>
      <c r="K49" s="17"/>
      <c r="L49" s="17"/>
      <c r="M49" s="17"/>
      <c r="N49" s="12">
        <f t="shared" si="3"/>
        <v>2314661.75</v>
      </c>
    </row>
    <row r="50" spans="1:15" s="39" customFormat="1" x14ac:dyDescent="0.25">
      <c r="A50" s="6" t="s">
        <v>46</v>
      </c>
      <c r="B50" s="7">
        <v>14431889.25</v>
      </c>
      <c r="C50" s="7">
        <v>2215860.13</v>
      </c>
      <c r="D50" s="7">
        <v>868815.91</v>
      </c>
      <c r="E50" s="7">
        <v>1213762.01</v>
      </c>
      <c r="F50" s="7">
        <f t="shared" ref="F50:M50" si="7">SUM(F51:F58)</f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0</v>
      </c>
      <c r="M50" s="7">
        <f t="shared" si="7"/>
        <v>0</v>
      </c>
      <c r="N50" s="34">
        <f>SUM(B50:M50)</f>
        <v>18730327.300000001</v>
      </c>
      <c r="O50" s="40"/>
    </row>
    <row r="51" spans="1:15" x14ac:dyDescent="0.25">
      <c r="A51" s="2" t="s">
        <v>47</v>
      </c>
      <c r="B51" s="17">
        <v>9585654.5600000005</v>
      </c>
      <c r="C51" s="17">
        <v>563532.13</v>
      </c>
      <c r="D51" s="17">
        <v>782439.91</v>
      </c>
      <c r="E51" s="17">
        <v>853246.01</v>
      </c>
      <c r="F51" s="17"/>
      <c r="G51" s="17"/>
      <c r="H51" s="17"/>
      <c r="I51" s="17"/>
      <c r="J51" s="17"/>
      <c r="K51" s="17"/>
      <c r="L51" s="17"/>
      <c r="M51" s="17"/>
      <c r="N51" s="12">
        <f t="shared" si="3"/>
        <v>11784872.610000001</v>
      </c>
    </row>
    <row r="52" spans="1:15" x14ac:dyDescent="0.25">
      <c r="A52" s="2" t="s">
        <v>48</v>
      </c>
      <c r="B52" s="17">
        <v>308178.78000000003</v>
      </c>
      <c r="C52" s="17">
        <v>0</v>
      </c>
      <c r="D52" s="17">
        <v>86376</v>
      </c>
      <c r="E52" s="17">
        <v>303496</v>
      </c>
      <c r="F52" s="17"/>
      <c r="G52" s="17"/>
      <c r="H52" s="17"/>
      <c r="I52" s="17"/>
      <c r="J52" s="17"/>
      <c r="K52" s="17"/>
      <c r="L52" s="17"/>
      <c r="M52" s="17"/>
      <c r="N52" s="12">
        <f t="shared" si="3"/>
        <v>698050.78</v>
      </c>
    </row>
    <row r="53" spans="1:15" x14ac:dyDescent="0.25">
      <c r="A53" s="2" t="s">
        <v>49</v>
      </c>
      <c r="B53" s="17">
        <v>0</v>
      </c>
      <c r="C53" s="17">
        <v>0</v>
      </c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2">
        <f t="shared" si="3"/>
        <v>0</v>
      </c>
    </row>
    <row r="54" spans="1:15" ht="25.5" x14ac:dyDescent="0.25">
      <c r="A54" s="2" t="s">
        <v>50</v>
      </c>
      <c r="B54" s="17">
        <v>4483135.17</v>
      </c>
      <c r="C54" s="17">
        <v>492328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2">
        <f t="shared" si="3"/>
        <v>4975463.17</v>
      </c>
    </row>
    <row r="55" spans="1:15" x14ac:dyDescent="0.25">
      <c r="A55" s="2" t="s">
        <v>51</v>
      </c>
      <c r="B55" s="17">
        <v>54920.74</v>
      </c>
      <c r="C55" s="17">
        <v>1160000</v>
      </c>
      <c r="D55" s="17">
        <v>0</v>
      </c>
      <c r="E55" s="17">
        <v>57020</v>
      </c>
      <c r="F55" s="17"/>
      <c r="G55" s="17"/>
      <c r="H55" s="17"/>
      <c r="I55" s="17"/>
      <c r="J55" s="17"/>
      <c r="K55" s="17"/>
      <c r="L55" s="17"/>
      <c r="M55" s="17"/>
      <c r="N55" s="12">
        <f t="shared" si="3"/>
        <v>1271940.74</v>
      </c>
    </row>
    <row r="56" spans="1:15" x14ac:dyDescent="0.25">
      <c r="A56" s="2" t="s">
        <v>52</v>
      </c>
      <c r="B56" s="17">
        <v>0</v>
      </c>
      <c r="C56" s="17">
        <v>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2">
        <f t="shared" si="3"/>
        <v>0</v>
      </c>
    </row>
    <row r="57" spans="1:15" x14ac:dyDescent="0.25">
      <c r="A57" s="2" t="s">
        <v>53</v>
      </c>
      <c r="B57" s="17">
        <v>0</v>
      </c>
      <c r="C57" s="17">
        <v>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2">
        <f t="shared" si="3"/>
        <v>0</v>
      </c>
    </row>
    <row r="58" spans="1:15" x14ac:dyDescent="0.25">
      <c r="A58" s="2" t="s">
        <v>54</v>
      </c>
      <c r="B58" s="17">
        <v>0</v>
      </c>
      <c r="C58" s="17">
        <v>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2">
        <f t="shared" si="3"/>
        <v>0</v>
      </c>
    </row>
    <row r="59" spans="1:15" ht="25.5" x14ac:dyDescent="0.25">
      <c r="A59" s="2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2">
        <f t="shared" si="3"/>
        <v>0</v>
      </c>
    </row>
    <row r="60" spans="1:15" s="39" customFormat="1" x14ac:dyDescent="0.25">
      <c r="A60" s="6" t="s">
        <v>56</v>
      </c>
      <c r="B60" s="18">
        <v>0</v>
      </c>
      <c r="C60" s="18">
        <v>0</v>
      </c>
      <c r="D60" s="18">
        <v>0</v>
      </c>
      <c r="E60" s="18">
        <v>0</v>
      </c>
      <c r="F60" s="18">
        <f>SUM(F61:F64)</f>
        <v>0</v>
      </c>
      <c r="G60" s="18">
        <f t="shared" ref="G60:M60" si="8">SUM(G61:G64)</f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34">
        <f>SUM(B60:M60)</f>
        <v>0</v>
      </c>
      <c r="O60" s="40"/>
    </row>
    <row r="61" spans="1:15" x14ac:dyDescent="0.25">
      <c r="A61" s="2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2">
        <f t="shared" si="3"/>
        <v>0</v>
      </c>
    </row>
    <row r="62" spans="1:15" x14ac:dyDescent="0.25">
      <c r="A62" s="2" t="s">
        <v>58</v>
      </c>
      <c r="B62" s="16">
        <v>0</v>
      </c>
      <c r="C62" s="16">
        <v>0</v>
      </c>
      <c r="D62" s="16">
        <v>0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2">
        <f t="shared" si="3"/>
        <v>0</v>
      </c>
    </row>
    <row r="63" spans="1:15" x14ac:dyDescent="0.25">
      <c r="A63" s="2" t="s">
        <v>59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2">
        <f t="shared" si="3"/>
        <v>0</v>
      </c>
    </row>
    <row r="64" spans="1:15" ht="25.5" x14ac:dyDescent="0.25">
      <c r="A64" s="2" t="s">
        <v>60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2">
        <f t="shared" si="3"/>
        <v>0</v>
      </c>
    </row>
    <row r="65" spans="1:15" s="39" customFormat="1" ht="25.5" x14ac:dyDescent="0.25">
      <c r="A65" s="6" t="s">
        <v>61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34">
        <f>SUM(B65:M65)</f>
        <v>0</v>
      </c>
      <c r="O65" s="40"/>
    </row>
    <row r="66" spans="1:15" x14ac:dyDescent="0.25">
      <c r="A66" s="2" t="s">
        <v>62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2">
        <f t="shared" si="3"/>
        <v>0</v>
      </c>
    </row>
    <row r="67" spans="1:15" ht="25.5" x14ac:dyDescent="0.25">
      <c r="A67" s="2" t="s">
        <v>63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2">
        <f t="shared" si="3"/>
        <v>0</v>
      </c>
    </row>
    <row r="68" spans="1:15" s="39" customFormat="1" x14ac:dyDescent="0.25">
      <c r="A68" s="6" t="s">
        <v>64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34">
        <f>SUM(B68:M68)</f>
        <v>0</v>
      </c>
      <c r="O68" s="40"/>
    </row>
    <row r="69" spans="1:15" x14ac:dyDescent="0.25">
      <c r="A69" s="2" t="s">
        <v>65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2">
        <f t="shared" si="3"/>
        <v>0</v>
      </c>
    </row>
    <row r="70" spans="1:15" x14ac:dyDescent="0.25">
      <c r="A70" s="2" t="s">
        <v>66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2">
        <f t="shared" si="3"/>
        <v>0</v>
      </c>
    </row>
    <row r="71" spans="1:15" ht="21.75" customHeight="1" x14ac:dyDescent="0.25">
      <c r="A71" s="2" t="s">
        <v>67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2">
        <f t="shared" si="3"/>
        <v>0</v>
      </c>
    </row>
    <row r="72" spans="1:15" ht="6" customHeight="1" x14ac:dyDescent="0.25">
      <c r="A72" s="19"/>
      <c r="B72" s="20"/>
      <c r="C72" s="31"/>
      <c r="D72" s="32"/>
      <c r="E72" s="32"/>
      <c r="F72" s="20"/>
      <c r="G72" s="20"/>
      <c r="H72" s="20"/>
      <c r="I72" s="20"/>
      <c r="J72" s="20"/>
      <c r="K72" s="20"/>
      <c r="L72" s="20"/>
      <c r="M72" s="20"/>
      <c r="N72" s="20"/>
    </row>
    <row r="73" spans="1:15" ht="15.95" customHeight="1" x14ac:dyDescent="0.25">
      <c r="A73" s="9" t="s">
        <v>68</v>
      </c>
      <c r="B73" s="10">
        <f t="shared" ref="B73:N73" si="9">B50+B42+B34+B24+B14+B8</f>
        <v>128476441.47</v>
      </c>
      <c r="C73" s="10">
        <f t="shared" si="9"/>
        <v>98045395.120000005</v>
      </c>
      <c r="D73" s="10">
        <f t="shared" si="9"/>
        <v>115910192.64</v>
      </c>
      <c r="E73" s="10">
        <f t="shared" si="9"/>
        <v>115277637.87</v>
      </c>
      <c r="F73" s="10">
        <f t="shared" si="9"/>
        <v>0</v>
      </c>
      <c r="G73" s="10">
        <f t="shared" si="9"/>
        <v>0</v>
      </c>
      <c r="H73" s="10">
        <f t="shared" si="9"/>
        <v>0</v>
      </c>
      <c r="I73" s="10">
        <f t="shared" si="9"/>
        <v>0</v>
      </c>
      <c r="J73" s="10">
        <f t="shared" si="9"/>
        <v>0</v>
      </c>
      <c r="K73" s="10">
        <f t="shared" si="9"/>
        <v>0</v>
      </c>
      <c r="L73" s="10">
        <f t="shared" si="9"/>
        <v>0</v>
      </c>
      <c r="M73" s="10">
        <f t="shared" si="9"/>
        <v>0</v>
      </c>
      <c r="N73" s="10">
        <f t="shared" si="9"/>
        <v>457709667.10000002</v>
      </c>
      <c r="O73" s="1"/>
    </row>
    <row r="74" spans="1:15" x14ac:dyDescent="0.25">
      <c r="A74" s="4" t="s">
        <v>1</v>
      </c>
      <c r="B74" s="8"/>
      <c r="C74" s="31"/>
      <c r="D74" s="32"/>
      <c r="E74" s="32"/>
      <c r="F74" s="20"/>
      <c r="G74" s="20"/>
      <c r="H74" s="20"/>
      <c r="I74" s="20"/>
      <c r="J74" s="20"/>
      <c r="K74" s="20"/>
      <c r="L74" s="20"/>
      <c r="M74" s="20"/>
      <c r="N74" s="20"/>
      <c r="O74" s="28"/>
    </row>
    <row r="75" spans="1:15" x14ac:dyDescent="0.25">
      <c r="A75" s="6" t="s">
        <v>69</v>
      </c>
      <c r="B75" s="18">
        <v>243573380.52999979</v>
      </c>
      <c r="C75" s="18">
        <v>0</v>
      </c>
      <c r="D75" s="18">
        <v>79372273.060000002</v>
      </c>
      <c r="E75" s="18">
        <v>113354677.55000001</v>
      </c>
      <c r="F75" s="18">
        <f t="shared" ref="F75:L75" si="10">SUM(F76:F77)</f>
        <v>0</v>
      </c>
      <c r="G75" s="18">
        <f t="shared" si="10"/>
        <v>0</v>
      </c>
      <c r="H75" s="18">
        <f t="shared" si="10"/>
        <v>0</v>
      </c>
      <c r="I75" s="18">
        <f t="shared" si="10"/>
        <v>0</v>
      </c>
      <c r="J75" s="18">
        <f t="shared" si="10"/>
        <v>0</v>
      </c>
      <c r="K75" s="18">
        <f t="shared" si="10"/>
        <v>0</v>
      </c>
      <c r="L75" s="18">
        <f t="shared" si="10"/>
        <v>0</v>
      </c>
      <c r="M75" s="18">
        <f t="shared" ref="M75" si="11">SUM(M76:M77)</f>
        <v>0</v>
      </c>
      <c r="N75" s="34">
        <f t="shared" ref="N75:N81" si="12">SUM(B75:M75)</f>
        <v>436300331.13999981</v>
      </c>
    </row>
    <row r="76" spans="1:15" ht="18.75" customHeight="1" x14ac:dyDescent="0.25">
      <c r="A76" s="2" t="s">
        <v>70</v>
      </c>
      <c r="B76" s="17">
        <v>243573380.52999979</v>
      </c>
      <c r="C76" s="16">
        <v>0</v>
      </c>
      <c r="D76" s="17">
        <v>79372273.060000002</v>
      </c>
      <c r="E76" s="17">
        <v>113354677.55000001</v>
      </c>
      <c r="F76" s="17"/>
      <c r="G76" s="17"/>
      <c r="H76" s="17"/>
      <c r="I76" s="17"/>
      <c r="J76" s="17"/>
      <c r="K76" s="17"/>
      <c r="L76" s="17"/>
      <c r="M76" s="17"/>
      <c r="N76" s="12">
        <f>SUM(B76:M76)</f>
        <v>436300331.13999981</v>
      </c>
    </row>
    <row r="77" spans="1:15" ht="16.5" customHeight="1" x14ac:dyDescent="0.25">
      <c r="A77" s="2" t="s">
        <v>71</v>
      </c>
      <c r="B77" s="17">
        <v>0</v>
      </c>
      <c r="C77" s="16">
        <v>0</v>
      </c>
      <c r="D77" s="17">
        <v>0</v>
      </c>
      <c r="E77" s="17"/>
      <c r="F77" s="17"/>
      <c r="G77" s="17"/>
      <c r="H77" s="17"/>
      <c r="I77" s="17"/>
      <c r="J77" s="17"/>
      <c r="K77" s="17"/>
      <c r="L77" s="17"/>
      <c r="M77" s="17"/>
      <c r="N77" s="12">
        <f t="shared" si="12"/>
        <v>0</v>
      </c>
    </row>
    <row r="78" spans="1:15" x14ac:dyDescent="0.25">
      <c r="A78" s="6" t="s">
        <v>72</v>
      </c>
      <c r="B78" s="18">
        <v>0</v>
      </c>
      <c r="C78" s="18">
        <v>260336268.44999996</v>
      </c>
      <c r="D78" s="18">
        <v>0</v>
      </c>
      <c r="E78" s="18">
        <v>0</v>
      </c>
      <c r="F78" s="18">
        <f t="shared" ref="F78:J78" si="13">SUM(F79:F80)</f>
        <v>0</v>
      </c>
      <c r="G78" s="18">
        <f t="shared" si="13"/>
        <v>0</v>
      </c>
      <c r="H78" s="18">
        <f t="shared" si="13"/>
        <v>0</v>
      </c>
      <c r="I78" s="18">
        <f t="shared" si="13"/>
        <v>0</v>
      </c>
      <c r="J78" s="18">
        <f t="shared" si="13"/>
        <v>0</v>
      </c>
      <c r="K78" s="18">
        <f>SUM(K79:K80)</f>
        <v>0</v>
      </c>
      <c r="L78" s="18">
        <f>SUM(L79:L80)</f>
        <v>0</v>
      </c>
      <c r="M78" s="18">
        <f>SUM(M79:M80)</f>
        <v>0</v>
      </c>
      <c r="N78" s="34">
        <f t="shared" si="12"/>
        <v>260336268.44999996</v>
      </c>
    </row>
    <row r="79" spans="1:15" x14ac:dyDescent="0.25">
      <c r="A79" s="2" t="s">
        <v>73</v>
      </c>
      <c r="B79" s="21">
        <v>0</v>
      </c>
      <c r="C79" s="21">
        <v>260336268.44999996</v>
      </c>
      <c r="D79" s="21">
        <v>0</v>
      </c>
      <c r="E79" s="21"/>
      <c r="F79" s="21"/>
      <c r="G79" s="22"/>
      <c r="H79" s="21"/>
      <c r="I79" s="21"/>
      <c r="J79" s="21"/>
      <c r="K79" s="21"/>
      <c r="L79" s="21"/>
      <c r="M79" s="21"/>
      <c r="N79" s="12">
        <f t="shared" si="12"/>
        <v>260336268.44999996</v>
      </c>
    </row>
    <row r="80" spans="1:15" x14ac:dyDescent="0.25">
      <c r="A80" s="2" t="s">
        <v>74</v>
      </c>
      <c r="B80" s="22">
        <v>0</v>
      </c>
      <c r="C80" s="22">
        <v>0</v>
      </c>
      <c r="D80" s="22">
        <v>0</v>
      </c>
      <c r="E80" s="22"/>
      <c r="F80" s="22"/>
      <c r="G80" s="22"/>
      <c r="H80" s="22"/>
      <c r="I80" s="22"/>
      <c r="J80" s="22"/>
      <c r="K80" s="22"/>
      <c r="L80" s="22"/>
      <c r="M80" s="22"/>
      <c r="N80" s="22">
        <f t="shared" si="12"/>
        <v>0</v>
      </c>
    </row>
    <row r="81" spans="1:16" x14ac:dyDescent="0.25">
      <c r="A81" s="6" t="s">
        <v>75</v>
      </c>
      <c r="B81" s="18">
        <v>0</v>
      </c>
      <c r="C81" s="18">
        <v>0</v>
      </c>
      <c r="D81" s="18">
        <v>0</v>
      </c>
      <c r="E81" s="18">
        <v>0</v>
      </c>
      <c r="F81" s="18">
        <f t="shared" ref="F81:M81" si="14">SUM(F82)</f>
        <v>0</v>
      </c>
      <c r="G81" s="18">
        <f t="shared" si="14"/>
        <v>0</v>
      </c>
      <c r="H81" s="18">
        <f t="shared" si="14"/>
        <v>0</v>
      </c>
      <c r="I81" s="18">
        <f t="shared" si="14"/>
        <v>0</v>
      </c>
      <c r="J81" s="18">
        <f t="shared" si="14"/>
        <v>0</v>
      </c>
      <c r="K81" s="18">
        <f t="shared" si="14"/>
        <v>0</v>
      </c>
      <c r="L81" s="18">
        <f t="shared" si="14"/>
        <v>0</v>
      </c>
      <c r="M81" s="18">
        <f t="shared" si="14"/>
        <v>0</v>
      </c>
      <c r="N81" s="34">
        <f t="shared" si="12"/>
        <v>0</v>
      </c>
    </row>
    <row r="82" spans="1:16" x14ac:dyDescent="0.25">
      <c r="A82" s="2" t="s">
        <v>76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f>SUM(B82:M82)</f>
        <v>0</v>
      </c>
    </row>
    <row r="83" spans="1:16" ht="15.95" customHeight="1" x14ac:dyDescent="0.25">
      <c r="A83" s="9" t="s">
        <v>2</v>
      </c>
      <c r="B83" s="10">
        <f>B75+B78+B81</f>
        <v>243573380.52999979</v>
      </c>
      <c r="C83" s="10">
        <f t="shared" ref="C83:N83" si="15">C75+C78+C81</f>
        <v>260336268.44999996</v>
      </c>
      <c r="D83" s="10">
        <f>D75+D78+D81</f>
        <v>79372273.060000002</v>
      </c>
      <c r="E83" s="10">
        <f t="shared" si="15"/>
        <v>113354677.55000001</v>
      </c>
      <c r="F83" s="10">
        <f t="shared" si="15"/>
        <v>0</v>
      </c>
      <c r="G83" s="10">
        <f t="shared" si="15"/>
        <v>0</v>
      </c>
      <c r="H83" s="10">
        <f>H75+H78+H81</f>
        <v>0</v>
      </c>
      <c r="I83" s="10">
        <f t="shared" si="15"/>
        <v>0</v>
      </c>
      <c r="J83" s="10">
        <f t="shared" si="15"/>
        <v>0</v>
      </c>
      <c r="K83" s="10">
        <f t="shared" si="15"/>
        <v>0</v>
      </c>
      <c r="L83" s="10">
        <f t="shared" si="15"/>
        <v>0</v>
      </c>
      <c r="M83" s="10">
        <f t="shared" si="15"/>
        <v>0</v>
      </c>
      <c r="N83" s="10">
        <f t="shared" si="15"/>
        <v>696636599.58999979</v>
      </c>
      <c r="P83" s="35"/>
    </row>
    <row r="84" spans="1:16" ht="5.25" customHeight="1" x14ac:dyDescent="0.25">
      <c r="A84" s="11"/>
      <c r="B84" s="12"/>
      <c r="C84" s="21"/>
      <c r="F84" s="12"/>
      <c r="G84" s="12"/>
      <c r="H84" s="12"/>
      <c r="I84" s="11"/>
      <c r="J84" s="11"/>
      <c r="K84" s="12"/>
      <c r="L84" s="12"/>
      <c r="M84" s="12"/>
    </row>
    <row r="85" spans="1:16" ht="15.95" customHeight="1" x14ac:dyDescent="0.25">
      <c r="A85" s="13" t="s">
        <v>77</v>
      </c>
      <c r="B85" s="14">
        <f>B83+B73</f>
        <v>372049821.99999976</v>
      </c>
      <c r="C85" s="14">
        <f>C83+C73</f>
        <v>358381663.56999993</v>
      </c>
      <c r="D85" s="14">
        <f t="shared" ref="D85:J85" si="16">D83+D73</f>
        <v>195282465.69999999</v>
      </c>
      <c r="E85" s="14">
        <f t="shared" si="16"/>
        <v>228632315.42000002</v>
      </c>
      <c r="F85" s="14">
        <f t="shared" si="16"/>
        <v>0</v>
      </c>
      <c r="G85" s="14">
        <f t="shared" si="16"/>
        <v>0</v>
      </c>
      <c r="H85" s="14">
        <f>H83+H73</f>
        <v>0</v>
      </c>
      <c r="I85" s="14">
        <f t="shared" si="16"/>
        <v>0</v>
      </c>
      <c r="J85" s="14">
        <f t="shared" si="16"/>
        <v>0</v>
      </c>
      <c r="K85" s="14">
        <f>K83+K73</f>
        <v>0</v>
      </c>
      <c r="L85" s="14">
        <f>L83+L73</f>
        <v>0</v>
      </c>
      <c r="M85" s="14">
        <f>M83+M73</f>
        <v>0</v>
      </c>
      <c r="N85" s="14">
        <f>SUM(B85:M85)</f>
        <v>1154346266.6899998</v>
      </c>
    </row>
    <row r="86" spans="1:16" ht="12.75" customHeight="1" x14ac:dyDescent="0.25">
      <c r="A86" s="23"/>
      <c r="B86" s="24"/>
      <c r="C86" s="12"/>
      <c r="D86" s="12"/>
      <c r="G86" s="41"/>
      <c r="H86" s="23"/>
      <c r="I86" s="23"/>
      <c r="J86" s="23"/>
      <c r="K86" s="23"/>
      <c r="L86" s="23"/>
      <c r="M86" s="23"/>
    </row>
    <row r="87" spans="1:16" x14ac:dyDescent="0.25">
      <c r="A87" s="25" t="s">
        <v>78</v>
      </c>
      <c r="B87" s="23"/>
      <c r="C87" s="12"/>
      <c r="D87" s="12"/>
      <c r="E87" s="47"/>
      <c r="G87" s="41"/>
      <c r="H87" s="23"/>
      <c r="I87" s="23"/>
      <c r="J87" s="23"/>
      <c r="K87" s="23"/>
      <c r="L87" s="23"/>
      <c r="M87" s="42"/>
      <c r="N87" s="43"/>
    </row>
    <row r="88" spans="1:16" x14ac:dyDescent="0.25">
      <c r="A88" s="26" t="s">
        <v>79</v>
      </c>
      <c r="B88" s="27"/>
      <c r="C88" s="12"/>
      <c r="D88" s="12"/>
      <c r="E88" s="51" t="s">
        <v>83</v>
      </c>
      <c r="F88" s="51"/>
      <c r="G88" s="51"/>
      <c r="H88" s="51"/>
      <c r="I88" s="51"/>
      <c r="J88" s="51"/>
      <c r="K88" s="51"/>
      <c r="L88" s="51"/>
      <c r="M88" s="51"/>
      <c r="N88" s="51"/>
    </row>
    <row r="89" spans="1:16" x14ac:dyDescent="0.25">
      <c r="A89" s="25" t="s">
        <v>98</v>
      </c>
      <c r="B89" s="23"/>
      <c r="C89" s="12"/>
      <c r="D89" s="12"/>
      <c r="E89" s="52" t="s">
        <v>99</v>
      </c>
      <c r="F89" s="52"/>
      <c r="G89" s="52"/>
      <c r="H89" s="52"/>
      <c r="I89" s="52"/>
      <c r="J89" s="52"/>
      <c r="K89" s="52"/>
      <c r="L89" s="52"/>
      <c r="M89" s="52"/>
      <c r="N89" s="52"/>
    </row>
    <row r="90" spans="1:16" x14ac:dyDescent="0.25">
      <c r="A90" s="29">
        <v>44657</v>
      </c>
      <c r="C90" s="12"/>
      <c r="D90" s="12"/>
      <c r="I90" s="23"/>
      <c r="J90" s="23"/>
      <c r="K90" s="23"/>
    </row>
    <row r="91" spans="1:16" x14ac:dyDescent="0.25">
      <c r="C91" s="12"/>
      <c r="D91" s="12"/>
    </row>
    <row r="92" spans="1:16" x14ac:dyDescent="0.25">
      <c r="C92" s="12"/>
      <c r="D92" s="12"/>
    </row>
    <row r="93" spans="1:16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15"/>
      <c r="L93" s="15"/>
      <c r="M93" s="15"/>
      <c r="N93" s="15"/>
    </row>
  </sheetData>
  <mergeCells count="6">
    <mergeCell ref="E88:N88"/>
    <mergeCell ref="E89:N89"/>
    <mergeCell ref="A1:N1"/>
    <mergeCell ref="A2:N2"/>
    <mergeCell ref="A3:N3"/>
    <mergeCell ref="A4:N4"/>
  </mergeCells>
  <printOptions horizontalCentered="1"/>
  <pageMargins left="0.39370078740157483" right="0.39370078740157483" top="0.39370078740157483" bottom="0.59055118110236227" header="0.31496062992125984" footer="0.19685039370078741"/>
  <pageSetup scale="90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2022-05-11T19:29:09Z</cp:lastPrinted>
  <dcterms:created xsi:type="dcterms:W3CDTF">2022-02-11T21:02:08Z</dcterms:created>
  <dcterms:modified xsi:type="dcterms:W3CDTF">2022-05-11T19:29:14Z</dcterms:modified>
</cp:coreProperties>
</file>