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9480" windowHeight="3795" activeTab="0"/>
  </bookViews>
  <sheets>
    <sheet name="Ejecución" sheetId="1" r:id="rId1"/>
  </sheets>
  <definedNames>
    <definedName name="_xlnm.Print_Area" localSheetId="0">'Ejecución'!$A$2:$E$335</definedName>
    <definedName name="_xlnm.Print_Titles" localSheetId="0">'Ejecución'!$2:$9</definedName>
  </definedNames>
  <calcPr fullCalcOnLoad="1"/>
</workbook>
</file>

<file path=xl/sharedStrings.xml><?xml version="1.0" encoding="utf-8"?>
<sst xmlns="http://schemas.openxmlformats.org/spreadsheetml/2006/main" count="324" uniqueCount="317">
  <si>
    <t>INSTITUTO DOMINICANO DE LAS TELECOMUNICACIONES</t>
  </si>
  <si>
    <t>CONCEPTO</t>
  </si>
  <si>
    <t>INGRESOS CORRIENTES</t>
  </si>
  <si>
    <t>Otros Ingresos</t>
  </si>
  <si>
    <t>SERVICIOS PERSONALES</t>
  </si>
  <si>
    <t>SERVICIOS NO PERSONALES</t>
  </si>
  <si>
    <t>MATERIALES Y SUMINISTROS</t>
  </si>
  <si>
    <t>APORTES CORRIENTES</t>
  </si>
  <si>
    <t>TOTAL GASTOS CORRIENTES</t>
  </si>
  <si>
    <t>TOTAL DE INGRESOS</t>
  </si>
  <si>
    <t>Febrero</t>
  </si>
  <si>
    <t xml:space="preserve">     Viajes y Dietas Interior</t>
  </si>
  <si>
    <t xml:space="preserve">     Viajes y Dietas Exterior</t>
  </si>
  <si>
    <t>Deprec. Y Amortizaciones</t>
  </si>
  <si>
    <t>Adquisiciones Activos Fijos</t>
  </si>
  <si>
    <t xml:space="preserve">   Mobiliarios y Equipos</t>
  </si>
  <si>
    <t xml:space="preserve">   Software</t>
  </si>
  <si>
    <t>Gratificaciones y Bonificaciones</t>
  </si>
  <si>
    <t>Seguros</t>
  </si>
  <si>
    <t xml:space="preserve">     Seguro de Vida</t>
  </si>
  <si>
    <t xml:space="preserve">     Seguro de Salud</t>
  </si>
  <si>
    <t xml:space="preserve">     Seguro Odontológico</t>
  </si>
  <si>
    <t>Otros Servicios No Personales</t>
  </si>
  <si>
    <t>Becas y Viajes de Estudios</t>
  </si>
  <si>
    <t>Textiles y Vestuarios</t>
  </si>
  <si>
    <t>Pensiones</t>
  </si>
  <si>
    <t>Aportes Directos a Personas</t>
  </si>
  <si>
    <t>Aportes a Instituciones del Sector Publico</t>
  </si>
  <si>
    <t>Cuotas y ayudas Internacionales</t>
  </si>
  <si>
    <t>GASTOS FINANCIEROS</t>
  </si>
  <si>
    <t xml:space="preserve">     Intereses Deuda Interna</t>
  </si>
  <si>
    <t xml:space="preserve">     Intereses Deuda Externa</t>
  </si>
  <si>
    <t xml:space="preserve">  Servicios Básicos</t>
  </si>
  <si>
    <t xml:space="preserve">  Amortizaciones</t>
  </si>
  <si>
    <t xml:space="preserve">     Otros Alquileres</t>
  </si>
  <si>
    <t xml:space="preserve">     Equipos de Transporte, Tracción y E.</t>
  </si>
  <si>
    <t xml:space="preserve">  Alimentos y Productos Agroforestales</t>
  </si>
  <si>
    <t xml:space="preserve">     Papel de Escritorio</t>
  </si>
  <si>
    <t>Ejecutado</t>
  </si>
  <si>
    <t>Combustibles, Lubric. y Otros Derivados</t>
  </si>
  <si>
    <t xml:space="preserve">     Productos de Artes Graficas</t>
  </si>
  <si>
    <t xml:space="preserve">     Otras Cuotas</t>
  </si>
  <si>
    <t xml:space="preserve">     Personas</t>
  </si>
  <si>
    <t>Otros Mantenimientos</t>
  </si>
  <si>
    <t>REPARACIONES EXTRAORDINARIAS</t>
  </si>
  <si>
    <t xml:space="preserve">     Ayudas externas</t>
  </si>
  <si>
    <t xml:space="preserve">     Otros productos de papel</t>
  </si>
  <si>
    <t>Construcciones de Obras y Plantaciones</t>
  </si>
  <si>
    <t xml:space="preserve">   Otros Activos</t>
  </si>
  <si>
    <t>Servicios Básicos</t>
  </si>
  <si>
    <t>Alquileres</t>
  </si>
  <si>
    <t xml:space="preserve">     Cuotas Internacionales</t>
  </si>
  <si>
    <t xml:space="preserve">  Terrenos</t>
  </si>
  <si>
    <t xml:space="preserve"> Ferias</t>
  </si>
  <si>
    <t xml:space="preserve"> Reuniones y Eventos</t>
  </si>
  <si>
    <t xml:space="preserve">    Flete</t>
  </si>
  <si>
    <t xml:space="preserve"> Actividades Navideña</t>
  </si>
  <si>
    <t>Presupuestado</t>
  </si>
  <si>
    <t>Feria del Libro</t>
  </si>
  <si>
    <t xml:space="preserve">     COMTELCA</t>
  </si>
  <si>
    <t xml:space="preserve">     UIT</t>
  </si>
  <si>
    <t xml:space="preserve">     REGULATEL</t>
  </si>
  <si>
    <t xml:space="preserve">   Equipos de comunicación y monitoreo</t>
  </si>
  <si>
    <t xml:space="preserve">     Servicios  Corporativos (003)</t>
  </si>
  <si>
    <t xml:space="preserve">     Libros, Revistas y Periódicos</t>
  </si>
  <si>
    <t xml:space="preserve">     Seguro Salud Internacional</t>
  </si>
  <si>
    <t xml:space="preserve">    Almacén</t>
  </si>
  <si>
    <t>Actividad día de las Secretarias</t>
  </si>
  <si>
    <t>Dia de las Madres</t>
  </si>
  <si>
    <t>San Valentin</t>
  </si>
  <si>
    <t>Dia de los Padres</t>
  </si>
  <si>
    <t xml:space="preserve">     Cuota Anual del NANP</t>
  </si>
  <si>
    <t xml:space="preserve">     Admiral Club</t>
  </si>
  <si>
    <t xml:space="preserve">     NAB</t>
  </si>
  <si>
    <t xml:space="preserve">   Vehículos</t>
  </si>
  <si>
    <t>Transferencias Corrientes Sector Privado</t>
  </si>
  <si>
    <t>Viáticos</t>
  </si>
  <si>
    <t>Transporte Almacenaje y Envíos</t>
  </si>
  <si>
    <t>Productos de Papel, Cartón e Impresos</t>
  </si>
  <si>
    <t xml:space="preserve">     Productos de Papel y Cartón</t>
  </si>
  <si>
    <t xml:space="preserve">     Neumáticos y Cámaras de Aire</t>
  </si>
  <si>
    <t>Productos Medicinales y farmacéuticos</t>
  </si>
  <si>
    <t>Productos Varios y Útiles Diversos</t>
  </si>
  <si>
    <t xml:space="preserve">     Útiles de limpieza</t>
  </si>
  <si>
    <t xml:space="preserve">     Productos eléctricos y Afines</t>
  </si>
  <si>
    <t xml:space="preserve">     Instalaciones Líneas Telefónicas</t>
  </si>
  <si>
    <t xml:space="preserve">     Útiles de Cocina y Comedor</t>
  </si>
  <si>
    <t>Proyectos FDT</t>
  </si>
  <si>
    <t xml:space="preserve">    Aportes a Instituciones del Sector Privado</t>
  </si>
  <si>
    <t>Aportes a Instituciones del Sector Privado</t>
  </si>
  <si>
    <t xml:space="preserve">   Aportes Gobierno Central 50% CDT</t>
  </si>
  <si>
    <t xml:space="preserve">     Fumigación</t>
  </si>
  <si>
    <t>Alimentos y productos agroforestales</t>
  </si>
  <si>
    <t>Campamento de Verano</t>
  </si>
  <si>
    <t>Remuneraciones</t>
  </si>
  <si>
    <t>Compensaciones</t>
  </si>
  <si>
    <t xml:space="preserve">    Obras menores en edificaciones</t>
  </si>
  <si>
    <t>Fumigación, Lavandería, limpieza de oficina</t>
  </si>
  <si>
    <t xml:space="preserve">     Lavandería</t>
  </si>
  <si>
    <t xml:space="preserve">     Limpieza  Higiene </t>
  </si>
  <si>
    <t>Honorarios Cuerpos Colegiados</t>
  </si>
  <si>
    <t>Arrendamiento Inmuebles</t>
  </si>
  <si>
    <t>Venta de libros</t>
  </si>
  <si>
    <t>Aporte presupuestario Gobierno Central</t>
  </si>
  <si>
    <t>Otros Gastos Operativos</t>
  </si>
  <si>
    <t>Conferencia PYCaribbean 2016</t>
  </si>
  <si>
    <t xml:space="preserve">     UIT integración universidades</t>
  </si>
  <si>
    <t xml:space="preserve">     Contribución al Seguro Salud</t>
  </si>
  <si>
    <t xml:space="preserve">     Contribución al Seguro de Pensiones</t>
  </si>
  <si>
    <t xml:space="preserve">     Contribución al Seguro de Riesgos Laborales</t>
  </si>
  <si>
    <t>Conectividad</t>
  </si>
  <si>
    <t>Servicios Adm. Y Serv. De Telecomunicaciones</t>
  </si>
  <si>
    <t>Compra obsequios celebración de los Cumpleaños</t>
  </si>
  <si>
    <t>Dia de la Mujer</t>
  </si>
  <si>
    <t>Reconocimiento empleados por antigüedad</t>
  </si>
  <si>
    <t>Lanzamiento Carta Compromiso al Ciudadano (Calidad)</t>
  </si>
  <si>
    <t>Aguinaldo Navideño</t>
  </si>
  <si>
    <t>Equipos</t>
  </si>
  <si>
    <t>Programa Inclusión Digital</t>
  </si>
  <si>
    <t>Simposio Mundial sobre Capacitación en TIC 2018 (Internacionales)</t>
  </si>
  <si>
    <t>Reunión LACNIC 30 (Internacionales)</t>
  </si>
  <si>
    <t>Foro Gobernanza de Internet del Cap. ISOC-RD</t>
  </si>
  <si>
    <t>Talleres CEABAD</t>
  </si>
  <si>
    <t>Seminario Taller A4A1-RD</t>
  </si>
  <si>
    <t>Redes WI FI de Acceso en Lugares Públicos</t>
  </si>
  <si>
    <t>Centros Tecnológicos del INDOTEL CTI</t>
  </si>
  <si>
    <t>Pagos equipos</t>
  </si>
  <si>
    <t>Fondo para la Excelencia Académica</t>
  </si>
  <si>
    <t>Pago matricula estudiantes  cuatrimestre enero-abril</t>
  </si>
  <si>
    <t>Pago matricula estudiantes  cuatrimestre mayo-agost</t>
  </si>
  <si>
    <t>Pago matricula estudiantes  cuatrimestre sept.-dic.</t>
  </si>
  <si>
    <t>Capacitación en la Feria del Libro</t>
  </si>
  <si>
    <t>Capacitación en Feria Regional No. 1</t>
  </si>
  <si>
    <t>Capacitación en Feria Regional No. 2</t>
  </si>
  <si>
    <t>Exposiciones Temporales CCT</t>
  </si>
  <si>
    <t>Festival Tecnológico CCT</t>
  </si>
  <si>
    <t>Exposiciones Temporales artes graficas CCT</t>
  </si>
  <si>
    <t>Realización Paneles y Seminarios CCT</t>
  </si>
  <si>
    <t>Política Nac. De Educación Seguridad Cibernetica</t>
  </si>
  <si>
    <t>Niñas en las Tics</t>
  </si>
  <si>
    <t>Plan Nacional de Educacion para la creación de cultura Cibernetica</t>
  </si>
  <si>
    <t>Capacitación en Feria Regional No. 3</t>
  </si>
  <si>
    <t>Adecuación física 21 CDSM</t>
  </si>
  <si>
    <t>Objeto</t>
  </si>
  <si>
    <t>Cuenta</t>
  </si>
  <si>
    <t>Impuestos Internos sobre Mercancías y Servicios</t>
  </si>
  <si>
    <t>Impuesto para Contribuir al Desarrollo de las Telecomunicaciones</t>
  </si>
  <si>
    <t>Otros Ingresos por Intereses</t>
  </si>
  <si>
    <t>Intereses por colocación de Inversión</t>
  </si>
  <si>
    <t>Intereses Percibidos Cuenta Corriente</t>
  </si>
  <si>
    <t>Boletería</t>
  </si>
  <si>
    <t>Cafetería CCT y tienda Souvenir</t>
  </si>
  <si>
    <t>Depósitos no Identificados</t>
  </si>
  <si>
    <t>Alquileres Espacios y Equipos</t>
  </si>
  <si>
    <t>Multas, Recargos y Sanciones</t>
  </si>
  <si>
    <t>Derecho Uso de Espectro Radioeléctrico</t>
  </si>
  <si>
    <t>Club Recreativo INDOTEL</t>
  </si>
  <si>
    <t>Ingresos por indemnización de seguros</t>
  </si>
  <si>
    <t>Disminución de otros activos financieros</t>
  </si>
  <si>
    <t>Variación en Caja y Banco</t>
  </si>
  <si>
    <t>Disminución de Cuentas por Cobrar</t>
  </si>
  <si>
    <t>Otras Fuentes Financieras</t>
  </si>
  <si>
    <t>Variación Cuentas por pagar</t>
  </si>
  <si>
    <t>Disminución en caja y banco</t>
  </si>
  <si>
    <t xml:space="preserve">    Remuneraciones al Personal Fijo</t>
  </si>
  <si>
    <t xml:space="preserve">    Remuneración al Personal Contratado e Igualado</t>
  </si>
  <si>
    <t>Honorarios por Servicios Especiales</t>
  </si>
  <si>
    <t xml:space="preserve">    Sueldo Anual No. 13</t>
  </si>
  <si>
    <t xml:space="preserve">    Prestaciones Laborales</t>
  </si>
  <si>
    <t xml:space="preserve">    Vacaciones</t>
  </si>
  <si>
    <t>Sobre Sueldos</t>
  </si>
  <si>
    <t>Compensación Alimentación</t>
  </si>
  <si>
    <t xml:space="preserve">    Compensación por Horas Extraordinarias</t>
  </si>
  <si>
    <t>Compensación Uso de Vehículo</t>
  </si>
  <si>
    <t xml:space="preserve">    Compensación por Servicios de Seguridad</t>
  </si>
  <si>
    <t xml:space="preserve">    Compensación Especiales</t>
  </si>
  <si>
    <t>Dietas y gastos de Representación</t>
  </si>
  <si>
    <t>Dietas en el país</t>
  </si>
  <si>
    <t>Gastos de Representación en el país</t>
  </si>
  <si>
    <t>Otras Bonificaciones</t>
  </si>
  <si>
    <t xml:space="preserve">    Bono Escolar y Universitario</t>
  </si>
  <si>
    <t xml:space="preserve">    Gratificaciones por Pasantías</t>
  </si>
  <si>
    <t xml:space="preserve">    Gratificaciones por aniversarios de Institución</t>
  </si>
  <si>
    <t>Bono Cumplimiento de Objetivos</t>
  </si>
  <si>
    <t xml:space="preserve">    Teléfono</t>
  </si>
  <si>
    <t xml:space="preserve">    Telefax y Correos</t>
  </si>
  <si>
    <t xml:space="preserve">    Servicio de Internet y TV por Cable</t>
  </si>
  <si>
    <t xml:space="preserve">    Energía Eléctrica</t>
  </si>
  <si>
    <t xml:space="preserve">    Agua y Basura</t>
  </si>
  <si>
    <t xml:space="preserve">    Recolección de Residuos Solidos</t>
  </si>
  <si>
    <t>Publicidad,  Impresión y Encuadernación</t>
  </si>
  <si>
    <t xml:space="preserve">    Publicidad y propaganda</t>
  </si>
  <si>
    <t xml:space="preserve">    Impresión y Encuadernación</t>
  </si>
  <si>
    <t xml:space="preserve">    Publicidad en  Televisión y Radio</t>
  </si>
  <si>
    <t xml:space="preserve">    Pasaje</t>
  </si>
  <si>
    <t xml:space="preserve">    Peaje</t>
  </si>
  <si>
    <t xml:space="preserve">    Alquiler y Rentas de Edificios y Locales</t>
  </si>
  <si>
    <t>Alquileres de Maquinarias y Equipos</t>
  </si>
  <si>
    <t>Alquileres de Parqueo</t>
  </si>
  <si>
    <t xml:space="preserve">    Alquileres de equipos para cómputos</t>
  </si>
  <si>
    <t xml:space="preserve">    Alquiler de maquinarias y equipos de transporte</t>
  </si>
  <si>
    <t xml:space="preserve">    Gastos Seguros Bienes Inmuebles</t>
  </si>
  <si>
    <t xml:space="preserve">    Gastos Seguros Bienes Muebles</t>
  </si>
  <si>
    <t xml:space="preserve">     Seguro Salud Local</t>
  </si>
  <si>
    <t xml:space="preserve">     Seguro Últimos Gastos</t>
  </si>
  <si>
    <t>Servicios de Conservación, Rep. Menores y Const.</t>
  </si>
  <si>
    <t>Conservación y Rep. Maq. Y equipo de oficina</t>
  </si>
  <si>
    <t>Servicios especiales de Mantenimiento y Reparación</t>
  </si>
  <si>
    <t>Limpieza, desmalezamiento de tierras</t>
  </si>
  <si>
    <t>Mant. Y reparación de obras civiles en instalación</t>
  </si>
  <si>
    <t>Conservación y Reparación Maquinarias y Equipos</t>
  </si>
  <si>
    <t xml:space="preserve">    Mantenimiento de herramientas, muebles y oficina</t>
  </si>
  <si>
    <t xml:space="preserve">    Mantenimiento y Reparación equipos de computación</t>
  </si>
  <si>
    <t>Mantenimiento y Reparación equipo educacional</t>
  </si>
  <si>
    <t xml:space="preserve">   Mantenimiento y reparación de equipos</t>
  </si>
  <si>
    <t xml:space="preserve">    Mantenimiento y reparación de equipo de comunicación</t>
  </si>
  <si>
    <t xml:space="preserve">    Mantenimiento y Rep. de Vehículos</t>
  </si>
  <si>
    <t xml:space="preserve">    Gastos Judiciales</t>
  </si>
  <si>
    <t xml:space="preserve">    Comisiones y Gastos Bancarios</t>
  </si>
  <si>
    <t xml:space="preserve">    Servicios Funerarios y Gastos Conexos</t>
  </si>
  <si>
    <t>Eventos y Reuniones (Ver Anexo detallado )</t>
  </si>
  <si>
    <t>Servicios Técnicos y Prof. prestados</t>
  </si>
  <si>
    <t xml:space="preserve">    Servicios Jurídicos</t>
  </si>
  <si>
    <t xml:space="preserve">    Servicios de Contabilidad y Auditorías</t>
  </si>
  <si>
    <t xml:space="preserve">    Servicios de Capacitación</t>
  </si>
  <si>
    <t xml:space="preserve">    Servicios de Informática y sistema </t>
  </si>
  <si>
    <t xml:space="preserve">    Otros Servicios Prof. Y Técnicos</t>
  </si>
  <si>
    <t>Impuestos, Derechos y Tasas</t>
  </si>
  <si>
    <t xml:space="preserve">    Impuestos</t>
  </si>
  <si>
    <t xml:space="preserve">    Tasas</t>
  </si>
  <si>
    <t xml:space="preserve"> Serv. Técnicos y uso der. Software</t>
  </si>
  <si>
    <t xml:space="preserve">    Alimentos para humanos</t>
  </si>
  <si>
    <t xml:space="preserve">    Otros Productos Agroforestales y otros</t>
  </si>
  <si>
    <t>Madera, Corcho y sus Manufacturas</t>
  </si>
  <si>
    <t xml:space="preserve">    Hilados y Telas</t>
  </si>
  <si>
    <t xml:space="preserve">    Acabados Textiles</t>
  </si>
  <si>
    <t xml:space="preserve">    Prenda de vestir</t>
  </si>
  <si>
    <t xml:space="preserve">    Uniformes</t>
  </si>
  <si>
    <t>Productos de Cuero, Caucho y plásticos</t>
  </si>
  <si>
    <t xml:space="preserve">    Artículos Caucho</t>
  </si>
  <si>
    <t xml:space="preserve">    Artículos Plásticos</t>
  </si>
  <si>
    <t>Productos Minerales, Metálicos y N</t>
  </si>
  <si>
    <t xml:space="preserve">    Productos de Cemento</t>
  </si>
  <si>
    <t xml:space="preserve">    Productos de Vidrio, Loza y Porcelana</t>
  </si>
  <si>
    <t xml:space="preserve">    Estructuras Metálicas Acabadas</t>
  </si>
  <si>
    <t xml:space="preserve">    Herramientas y Repuestos menores</t>
  </si>
  <si>
    <t xml:space="preserve">    Piedra Arcilla y Arena</t>
  </si>
  <si>
    <t xml:space="preserve">    Productos Metálicos</t>
  </si>
  <si>
    <t xml:space="preserve">    Minerales</t>
  </si>
  <si>
    <t xml:space="preserve">    Gasolina</t>
  </si>
  <si>
    <t xml:space="preserve">    Gasoil</t>
  </si>
  <si>
    <t>GLP</t>
  </si>
  <si>
    <t xml:space="preserve">    Aceites y Grasas</t>
  </si>
  <si>
    <t>Productos Químicos y Conexos</t>
  </si>
  <si>
    <t>Productos Químicos de uso personal</t>
  </si>
  <si>
    <t xml:space="preserve">    Abonos y Fertilizantes</t>
  </si>
  <si>
    <t xml:space="preserve">    Pinturas, Lacas, Barnices, Diluyentes y Absorbentes</t>
  </si>
  <si>
    <t xml:space="preserve">     Útiles de Escritorios, Oficina y Enseres e informática</t>
  </si>
  <si>
    <t xml:space="preserve">     Útiles menores Médicos-Quirúrgicos</t>
  </si>
  <si>
    <t xml:space="preserve">     Útiles destinados a Actividades Deportivas y Recre.</t>
  </si>
  <si>
    <t xml:space="preserve">     Otros Productos y Accesorios menores</t>
  </si>
  <si>
    <t xml:space="preserve">     Útiles Diversos</t>
  </si>
  <si>
    <t xml:space="preserve">    Ayudas y Donaciones Programadas a Hogares</t>
  </si>
  <si>
    <t xml:space="preserve">       Ayudas con becas</t>
  </si>
  <si>
    <t xml:space="preserve">    Ayudas y Donaciones Ocasionales a Hogares</t>
  </si>
  <si>
    <t xml:space="preserve">    Premios literarios, deportivos y artístico</t>
  </si>
  <si>
    <t>Transferencia para Investigación y Fomento</t>
  </si>
  <si>
    <t xml:space="preserve">    Aportes ONE</t>
  </si>
  <si>
    <t xml:space="preserve">     Intereses préstamo local</t>
  </si>
  <si>
    <t xml:space="preserve">    Depreciación</t>
  </si>
  <si>
    <t>Pérdida por fluctuación cambiaria</t>
  </si>
  <si>
    <t>Plan Bianual 2014-2015</t>
  </si>
  <si>
    <t>Salas Digitales</t>
  </si>
  <si>
    <t>Sueldo Personal Contratado e Igualado</t>
  </si>
  <si>
    <t>Otros Gastos Salas Digitales</t>
  </si>
  <si>
    <t>Mant y Rep de obras Civiles</t>
  </si>
  <si>
    <t>Equipamiento e Inst. Equipos</t>
  </si>
  <si>
    <t>Centros Tecnológicos Comunitarios</t>
  </si>
  <si>
    <t>Servicio de Internet CCT</t>
  </si>
  <si>
    <t>Hogares Conectados</t>
  </si>
  <si>
    <t>Proyecto Piloto 10000 Hogares Equipos</t>
  </si>
  <si>
    <t>Proyecto Piloto 10000 Hogares conectividad</t>
  </si>
  <si>
    <t>Gestión, Sostenibilidad e Ingeniería Social</t>
  </si>
  <si>
    <t>Inspección Implementación Proyecto Hogares Conectados</t>
  </si>
  <si>
    <t>Centro Digitales de Servicios Múltiples</t>
  </si>
  <si>
    <t>Ejecución proyecto; Adecuación infraestructura, compra equipo y mob</t>
  </si>
  <si>
    <t xml:space="preserve">  Servicio Internet-Biblioteca Municipal La Vega</t>
  </si>
  <si>
    <t>Servicio de Internet Centros Digitales de Serv. Múltiples</t>
  </si>
  <si>
    <t xml:space="preserve">   Adecuación física 25 CDSM</t>
  </si>
  <si>
    <t>Inspección Implementación Proyecto</t>
  </si>
  <si>
    <t>Curso Reparación y Mant. De PC</t>
  </si>
  <si>
    <t>Talleres estandarización Facilitadores Centros Digitales</t>
  </si>
  <si>
    <t>Fondo de la Excelencia Académica</t>
  </si>
  <si>
    <t>Centro Tecnológico del Indotel CTI</t>
  </si>
  <si>
    <t>Equipamiento, mobiliario e instalación</t>
  </si>
  <si>
    <t>Programa de Inclusión Digital</t>
  </si>
  <si>
    <t xml:space="preserve">  Equipos Informática</t>
  </si>
  <si>
    <t xml:space="preserve">   Edificios y Estructuras</t>
  </si>
  <si>
    <t>Construcciones en proceso</t>
  </si>
  <si>
    <t xml:space="preserve">   Equipos de Seguridad</t>
  </si>
  <si>
    <t xml:space="preserve">   Obras</t>
  </si>
  <si>
    <t>Total de Gastos  e Inversión</t>
  </si>
  <si>
    <t>Incremento Caja y Banco</t>
  </si>
  <si>
    <t>Disminución Cuenta por Pagar</t>
  </si>
  <si>
    <t>Cuentas pagadas de meses y/o Años Anteriores</t>
  </si>
  <si>
    <t>Disminución cuentas por pagar externa largo plazo</t>
  </si>
  <si>
    <t>TOTAL GENERAL  DE GASTOS</t>
  </si>
  <si>
    <t>Pagado</t>
  </si>
  <si>
    <t>Devengado</t>
  </si>
  <si>
    <t>Insecticida, Fumigantes y Otros</t>
  </si>
  <si>
    <t>ESTADO DE EJECUCIÓN PRESUPUESTARIA</t>
  </si>
  <si>
    <t>Valores en RD$</t>
  </si>
  <si>
    <t>Actividades Deportivas</t>
  </si>
  <si>
    <t>ITLA</t>
  </si>
  <si>
    <t xml:space="preserve">   Muebles de alojamiento</t>
  </si>
  <si>
    <t>Enero - Feb</t>
  </si>
  <si>
    <t>AL 28 DE FEBRERO 2018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</si>
</sst>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\(0\)"/>
    <numFmt numFmtId="179" formatCode="0.0"/>
    <numFmt numFmtId="180" formatCode="0.000000000000000%"/>
    <numFmt numFmtId="181" formatCode="#,##0.0000"/>
    <numFmt numFmtId="182" formatCode="0.0000%"/>
    <numFmt numFmtId="183" formatCode="#,##0.0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"/>
    <numFmt numFmtId="193" formatCode="[$-1C0A]dddd\,\ dd&quot; de &quot;mmmm&quot; de &quot;yyyy"/>
    <numFmt numFmtId="194" formatCode="[$-1C0A]hh:mm:ss\ AM/PM"/>
    <numFmt numFmtId="195" formatCode="#,##0.000000"/>
    <numFmt numFmtId="196" formatCode="0.0%"/>
    <numFmt numFmtId="197" formatCode="#,##0.000000000"/>
    <numFmt numFmtId="198" formatCode="00,000.00"/>
    <numFmt numFmtId="199" formatCode="#,##0.000"/>
    <numFmt numFmtId="200" formatCode="#,##0.00000000"/>
    <numFmt numFmtId="201" formatCode="[$-10409]&quot;$&quot;#,##0.00;\(&quot;$&quot;#,##0.00\)"/>
    <numFmt numFmtId="202" formatCode="[$USD]\ #,##0.00"/>
    <numFmt numFmtId="203" formatCode="#,##0.00;\(#,##0.00\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6" borderId="12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3" fontId="2" fillId="36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4" fontId="2" fillId="33" borderId="17" xfId="0" applyNumberFormat="1" applyFont="1" applyFill="1" applyBorder="1" applyAlignment="1">
      <alignment vertical="center"/>
    </xf>
    <xf numFmtId="4" fontId="2" fillId="33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6" xfId="49" applyNumberFormat="1" applyFont="1" applyBorder="1" applyAlignment="1">
      <alignment/>
    </xf>
    <xf numFmtId="4" fontId="2" fillId="33" borderId="17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8" fillId="0" borderId="16" xfId="0" applyNumberFormat="1" applyFont="1" applyBorder="1" applyAlignment="1">
      <alignment horizontal="right" vertical="top"/>
    </xf>
    <xf numFmtId="4" fontId="8" fillId="34" borderId="16" xfId="0" applyNumberFormat="1" applyFont="1" applyFill="1" applyBorder="1" applyAlignment="1" applyProtection="1">
      <alignment horizontal="right" vertical="top"/>
      <protection locked="0"/>
    </xf>
    <xf numFmtId="4" fontId="3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6" borderId="12" xfId="57" applyFont="1" applyFill="1" applyBorder="1" applyAlignment="1">
      <alignment horizontal="center" vertical="center"/>
    </xf>
    <xf numFmtId="0" fontId="2" fillId="36" borderId="13" xfId="57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5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10" sqref="K10"/>
    </sheetView>
  </sheetViews>
  <sheetFormatPr defaultColWidth="11.421875" defaultRowHeight="12.75"/>
  <cols>
    <col min="1" max="1" width="6.28125" style="0" bestFit="1" customWidth="1"/>
    <col min="2" max="2" width="7.00390625" style="0" bestFit="1" customWidth="1"/>
    <col min="3" max="3" width="54.421875" style="0" bestFit="1" customWidth="1"/>
    <col min="4" max="4" width="13.7109375" style="11" bestFit="1" customWidth="1"/>
    <col min="5" max="5" width="13.7109375" style="11" customWidth="1"/>
    <col min="6" max="6" width="13.28125" style="0" hidden="1" customWidth="1"/>
    <col min="7" max="7" width="0" style="0" hidden="1" customWidth="1"/>
    <col min="8" max="8" width="13.7109375" style="0" hidden="1" customWidth="1"/>
  </cols>
  <sheetData>
    <row r="2" spans="1:5" ht="15.75">
      <c r="A2" s="76" t="s">
        <v>0</v>
      </c>
      <c r="B2" s="76"/>
      <c r="C2" s="76"/>
      <c r="D2" s="76"/>
      <c r="E2" s="76"/>
    </row>
    <row r="3" spans="1:3" ht="12.75">
      <c r="A3" s="2"/>
      <c r="B3" s="2"/>
      <c r="C3" s="4"/>
    </row>
    <row r="4" spans="1:5" ht="15.75">
      <c r="A4" s="76" t="s">
        <v>310</v>
      </c>
      <c r="B4" s="76"/>
      <c r="C4" s="76"/>
      <c r="D4" s="76"/>
      <c r="E4" s="76"/>
    </row>
    <row r="5" spans="1:5" ht="12.75">
      <c r="A5" s="75" t="s">
        <v>316</v>
      </c>
      <c r="B5" s="75"/>
      <c r="C5" s="75"/>
      <c r="D5" s="75"/>
      <c r="E5" s="75"/>
    </row>
    <row r="6" spans="1:5" ht="12.75">
      <c r="A6" s="81" t="s">
        <v>311</v>
      </c>
      <c r="B6" s="81"/>
      <c r="C6" s="81"/>
      <c r="D6" s="81"/>
      <c r="E6" s="81"/>
    </row>
    <row r="8" spans="1:8" ht="12.75" customHeight="1">
      <c r="A8" s="77" t="s">
        <v>143</v>
      </c>
      <c r="B8" s="77" t="s">
        <v>144</v>
      </c>
      <c r="C8" s="79" t="s">
        <v>1</v>
      </c>
      <c r="D8" s="40" t="s">
        <v>308</v>
      </c>
      <c r="E8" s="40" t="s">
        <v>307</v>
      </c>
      <c r="F8" s="56" t="s">
        <v>57</v>
      </c>
      <c r="G8" s="54" t="s">
        <v>38</v>
      </c>
      <c r="H8" s="54" t="s">
        <v>57</v>
      </c>
    </row>
    <row r="9" spans="1:8" ht="12.75">
      <c r="A9" s="78"/>
      <c r="B9" s="78"/>
      <c r="C9" s="80"/>
      <c r="D9" s="41" t="s">
        <v>10</v>
      </c>
      <c r="E9" s="41" t="s">
        <v>10</v>
      </c>
      <c r="F9" s="57" t="s">
        <v>10</v>
      </c>
      <c r="G9" s="41" t="s">
        <v>315</v>
      </c>
      <c r="H9" s="41" t="s">
        <v>315</v>
      </c>
    </row>
    <row r="10" spans="1:5" ht="12.75">
      <c r="A10" s="24"/>
      <c r="B10" s="24"/>
      <c r="C10" s="20" t="s">
        <v>2</v>
      </c>
      <c r="D10" s="22"/>
      <c r="E10" s="22"/>
    </row>
    <row r="11" spans="1:5" ht="12.75">
      <c r="A11" s="24"/>
      <c r="B11" s="24"/>
      <c r="C11" s="24"/>
      <c r="D11" s="22"/>
      <c r="E11" s="22"/>
    </row>
    <row r="12" spans="1:5" ht="12.75">
      <c r="A12" s="20">
        <v>59</v>
      </c>
      <c r="B12" s="20">
        <v>114</v>
      </c>
      <c r="C12" s="20" t="s">
        <v>145</v>
      </c>
      <c r="D12" s="22"/>
      <c r="E12" s="22"/>
    </row>
    <row r="13" spans="1:8" ht="12.75">
      <c r="A13" s="24"/>
      <c r="B13" s="24">
        <v>114232</v>
      </c>
      <c r="C13" s="24" t="s">
        <v>146</v>
      </c>
      <c r="D13" s="22">
        <v>116071850.46</v>
      </c>
      <c r="E13" s="22">
        <v>116071850.46</v>
      </c>
      <c r="F13" s="58" t="e">
        <f>#REF!</f>
        <v>#REF!</v>
      </c>
      <c r="H13" s="1" t="e">
        <f>F13+#REF!</f>
        <v>#REF!</v>
      </c>
    </row>
    <row r="14" spans="1:8" ht="12.75">
      <c r="A14" s="20"/>
      <c r="B14" s="20">
        <v>16</v>
      </c>
      <c r="C14" s="20" t="s">
        <v>147</v>
      </c>
      <c r="D14" s="42">
        <v>3242891.3499999996</v>
      </c>
      <c r="E14" s="42">
        <v>3242891.3499999996</v>
      </c>
      <c r="F14" s="59" t="e">
        <f>SUM(F15:F16)</f>
        <v>#REF!</v>
      </c>
      <c r="H14" s="1" t="e">
        <f>F14+#REF!</f>
        <v>#REF!</v>
      </c>
    </row>
    <row r="15" spans="1:8" ht="12.75">
      <c r="A15" s="24">
        <v>53</v>
      </c>
      <c r="B15" s="24">
        <v>161206</v>
      </c>
      <c r="C15" s="25" t="s">
        <v>148</v>
      </c>
      <c r="D15" s="22">
        <v>2839198.57</v>
      </c>
      <c r="E15" s="22">
        <v>2839198.57</v>
      </c>
      <c r="F15" s="60" t="e">
        <f>#REF!</f>
        <v>#REF!</v>
      </c>
      <c r="H15" s="1" t="e">
        <f>F15+#REF!</f>
        <v>#REF!</v>
      </c>
    </row>
    <row r="16" spans="1:8" ht="12.75">
      <c r="A16" s="24"/>
      <c r="B16" s="24">
        <v>16121</v>
      </c>
      <c r="C16" s="25" t="s">
        <v>149</v>
      </c>
      <c r="D16" s="22">
        <v>403692.78</v>
      </c>
      <c r="E16" s="22">
        <v>403692.78</v>
      </c>
      <c r="F16" s="60" t="e">
        <f>#REF!</f>
        <v>#REF!</v>
      </c>
      <c r="H16" s="1" t="e">
        <f>F16+#REF!</f>
        <v>#REF!</v>
      </c>
    </row>
    <row r="17" spans="1:8" ht="12.75">
      <c r="A17" s="20"/>
      <c r="B17" s="20"/>
      <c r="C17" s="20" t="s">
        <v>3</v>
      </c>
      <c r="D17" s="42">
        <v>2831982.35</v>
      </c>
      <c r="E17" s="42">
        <v>2831982.35</v>
      </c>
      <c r="F17" s="59" t="e">
        <f>SUM(F18:F29)</f>
        <v>#REF!</v>
      </c>
      <c r="H17" s="1" t="e">
        <f>F17+#REF!</f>
        <v>#REF!</v>
      </c>
    </row>
    <row r="18" spans="1:8" ht="12.75">
      <c r="A18" s="24"/>
      <c r="B18" s="24">
        <v>9101</v>
      </c>
      <c r="C18" s="24" t="s">
        <v>150</v>
      </c>
      <c r="D18" s="22">
        <v>17800</v>
      </c>
      <c r="E18" s="22">
        <v>17800</v>
      </c>
      <c r="F18" s="58" t="e">
        <f>#REF!</f>
        <v>#REF!</v>
      </c>
      <c r="H18" s="1" t="e">
        <f>F18+#REF!</f>
        <v>#REF!</v>
      </c>
    </row>
    <row r="19" spans="1:8" ht="12.75" hidden="1">
      <c r="A19" s="24"/>
      <c r="B19" s="24">
        <v>9102</v>
      </c>
      <c r="C19" s="26" t="s">
        <v>151</v>
      </c>
      <c r="D19" s="22">
        <v>0</v>
      </c>
      <c r="E19" s="22">
        <v>0</v>
      </c>
      <c r="F19" s="58"/>
      <c r="H19" s="1" t="e">
        <f>F19+#REF!</f>
        <v>#REF!</v>
      </c>
    </row>
    <row r="20" spans="1:8" ht="12.75">
      <c r="A20" s="24"/>
      <c r="B20" s="24">
        <v>9103</v>
      </c>
      <c r="C20" s="27" t="s">
        <v>102</v>
      </c>
      <c r="D20" s="22">
        <v>3400</v>
      </c>
      <c r="E20" s="22">
        <v>3400</v>
      </c>
      <c r="F20" s="58" t="e">
        <f>#REF!</f>
        <v>#REF!</v>
      </c>
      <c r="H20" s="1" t="e">
        <f>F20+#REF!</f>
        <v>#REF!</v>
      </c>
    </row>
    <row r="21" spans="1:8" ht="12.75">
      <c r="A21" s="24"/>
      <c r="B21" s="24">
        <v>9104</v>
      </c>
      <c r="C21" s="24" t="s">
        <v>101</v>
      </c>
      <c r="D21" s="22">
        <v>4428.9</v>
      </c>
      <c r="E21" s="22">
        <v>4428.9</v>
      </c>
      <c r="F21" s="58" t="e">
        <f>#REF!</f>
        <v>#REF!</v>
      </c>
      <c r="H21" s="1" t="e">
        <f>F21+#REF!</f>
        <v>#REF!</v>
      </c>
    </row>
    <row r="22" spans="1:8" ht="12.75">
      <c r="A22" s="24"/>
      <c r="B22" s="24">
        <v>9105</v>
      </c>
      <c r="C22" s="24" t="s">
        <v>152</v>
      </c>
      <c r="D22" s="22">
        <v>2060643.37</v>
      </c>
      <c r="E22" s="22">
        <v>2060643.37</v>
      </c>
      <c r="F22" s="58">
        <v>0</v>
      </c>
      <c r="H22" s="1" t="e">
        <f>F22+#REF!</f>
        <v>#REF!</v>
      </c>
    </row>
    <row r="23" spans="1:8" ht="12.75" hidden="1">
      <c r="A23" s="24"/>
      <c r="B23" s="24">
        <v>9106</v>
      </c>
      <c r="C23" s="24" t="s">
        <v>153</v>
      </c>
      <c r="D23" s="22"/>
      <c r="E23" s="22"/>
      <c r="F23" s="58">
        <v>0</v>
      </c>
      <c r="H23" s="1" t="e">
        <f>F23+#REF!</f>
        <v>#REF!</v>
      </c>
    </row>
    <row r="24" spans="1:8" ht="12.75" hidden="1">
      <c r="A24" s="24"/>
      <c r="B24" s="24">
        <v>9107</v>
      </c>
      <c r="C24" s="24" t="s">
        <v>154</v>
      </c>
      <c r="D24" s="22"/>
      <c r="E24" s="22"/>
      <c r="F24" s="58" t="e">
        <f>#REF!</f>
        <v>#REF!</v>
      </c>
      <c r="H24" s="1" t="e">
        <f>F24+#REF!</f>
        <v>#REF!</v>
      </c>
    </row>
    <row r="25" spans="1:8" ht="12.75" hidden="1">
      <c r="A25" s="24"/>
      <c r="B25" s="24">
        <v>9108</v>
      </c>
      <c r="C25" s="24" t="s">
        <v>155</v>
      </c>
      <c r="D25" s="22"/>
      <c r="E25" s="22"/>
      <c r="F25" s="58"/>
      <c r="H25" s="1" t="e">
        <f>F25+#REF!</f>
        <v>#REF!</v>
      </c>
    </row>
    <row r="26" spans="1:8" ht="12.75">
      <c r="A26" s="24"/>
      <c r="B26" s="24">
        <v>9109</v>
      </c>
      <c r="C26" s="24" t="s">
        <v>156</v>
      </c>
      <c r="D26" s="22">
        <v>3000</v>
      </c>
      <c r="E26" s="22">
        <v>3000</v>
      </c>
      <c r="F26" s="58"/>
      <c r="H26" s="1" t="e">
        <f>F26+#REF!</f>
        <v>#REF!</v>
      </c>
    </row>
    <row r="27" spans="1:8" ht="12.75">
      <c r="A27" s="24"/>
      <c r="B27" s="24">
        <v>9112</v>
      </c>
      <c r="C27" s="24" t="s">
        <v>111</v>
      </c>
      <c r="D27" s="22">
        <v>742710.08</v>
      </c>
      <c r="E27" s="22">
        <v>742710.08</v>
      </c>
      <c r="F27" s="58" t="e">
        <f>#REF!</f>
        <v>#REF!</v>
      </c>
      <c r="H27" s="1" t="e">
        <f>F27+#REF!</f>
        <v>#REF!</v>
      </c>
    </row>
    <row r="28" spans="1:8" ht="12.75" hidden="1">
      <c r="A28" s="24"/>
      <c r="B28" s="24">
        <v>9199</v>
      </c>
      <c r="C28" s="24" t="s">
        <v>3</v>
      </c>
      <c r="D28" s="22"/>
      <c r="E28" s="22"/>
      <c r="F28" s="58" t="e">
        <f>#REF!</f>
        <v>#REF!</v>
      </c>
      <c r="H28" s="1" t="e">
        <f>F28+#REF!</f>
        <v>#REF!</v>
      </c>
    </row>
    <row r="29" spans="1:8" ht="12.75" hidden="1">
      <c r="A29" s="20"/>
      <c r="B29" s="24">
        <v>9152</v>
      </c>
      <c r="C29" s="24" t="s">
        <v>103</v>
      </c>
      <c r="D29" s="22"/>
      <c r="E29" s="22"/>
      <c r="F29" s="58" t="e">
        <f>#REF!</f>
        <v>#REF!</v>
      </c>
      <c r="H29" s="1" t="e">
        <f>F29+#REF!</f>
        <v>#REF!</v>
      </c>
    </row>
    <row r="30" spans="1:8" ht="12.75" hidden="1">
      <c r="A30" s="20"/>
      <c r="B30" s="24">
        <v>9153</v>
      </c>
      <c r="C30" s="24" t="s">
        <v>157</v>
      </c>
      <c r="D30" s="22"/>
      <c r="E30" s="22"/>
      <c r="F30" s="58">
        <v>0</v>
      </c>
      <c r="H30" s="1" t="e">
        <f>F30+#REF!</f>
        <v>#REF!</v>
      </c>
    </row>
    <row r="31" spans="1:8" ht="12.75">
      <c r="A31" s="20">
        <v>74</v>
      </c>
      <c r="B31" s="20"/>
      <c r="C31" s="20" t="s">
        <v>158</v>
      </c>
      <c r="D31" s="22"/>
      <c r="E31" s="22"/>
      <c r="F31" s="59"/>
      <c r="H31" s="1" t="e">
        <f>F31+#REF!</f>
        <v>#REF!</v>
      </c>
    </row>
    <row r="32" spans="1:8" ht="12.75">
      <c r="A32" s="24"/>
      <c r="B32" s="24">
        <v>741</v>
      </c>
      <c r="C32" s="24" t="s">
        <v>159</v>
      </c>
      <c r="D32" s="22">
        <v>122712977.17999998</v>
      </c>
      <c r="E32" s="22">
        <v>122712977.17999998</v>
      </c>
      <c r="F32" s="59"/>
      <c r="H32" s="1" t="e">
        <f>F32+#REF!</f>
        <v>#REF!</v>
      </c>
    </row>
    <row r="33" spans="1:8" ht="12.75">
      <c r="A33" s="24"/>
      <c r="B33" s="24">
        <v>742</v>
      </c>
      <c r="C33" s="24" t="s">
        <v>160</v>
      </c>
      <c r="D33" s="22"/>
      <c r="E33" s="22"/>
      <c r="F33" s="59"/>
      <c r="H33" s="1" t="e">
        <f>F33+#REF!</f>
        <v>#REF!</v>
      </c>
    </row>
    <row r="34" spans="1:8" ht="12.75" hidden="1">
      <c r="A34" s="24"/>
      <c r="B34" s="24"/>
      <c r="C34" s="24"/>
      <c r="D34" s="22"/>
      <c r="E34" s="22"/>
      <c r="F34" s="59"/>
      <c r="H34" s="1" t="e">
        <f>F34+#REF!</f>
        <v>#REF!</v>
      </c>
    </row>
    <row r="35" spans="1:8" ht="12.75" hidden="1">
      <c r="A35" s="20">
        <v>84</v>
      </c>
      <c r="B35" s="20"/>
      <c r="C35" s="20" t="s">
        <v>161</v>
      </c>
      <c r="D35" s="22">
        <v>0</v>
      </c>
      <c r="E35" s="22">
        <v>0</v>
      </c>
      <c r="F35" s="59"/>
      <c r="H35" s="1" t="e">
        <f>F35+#REF!</f>
        <v>#REF!</v>
      </c>
    </row>
    <row r="36" spans="1:8" ht="12.75" hidden="1">
      <c r="A36" s="24"/>
      <c r="B36" s="24">
        <v>841</v>
      </c>
      <c r="C36" s="24" t="s">
        <v>162</v>
      </c>
      <c r="D36" s="22">
        <v>0</v>
      </c>
      <c r="E36" s="22"/>
      <c r="F36" s="59"/>
      <c r="H36" s="1" t="e">
        <f>F36+#REF!</f>
        <v>#REF!</v>
      </c>
    </row>
    <row r="37" spans="1:8" ht="12.75" hidden="1">
      <c r="A37" s="24"/>
      <c r="B37" s="24">
        <v>842</v>
      </c>
      <c r="C37" s="24" t="s">
        <v>163</v>
      </c>
      <c r="D37" s="22"/>
      <c r="E37" s="22"/>
      <c r="F37" s="58"/>
      <c r="H37" s="1" t="e">
        <f>F37+#REF!</f>
        <v>#REF!</v>
      </c>
    </row>
    <row r="38" spans="1:8" ht="12.75">
      <c r="A38" s="24"/>
      <c r="B38" s="24"/>
      <c r="C38" s="24"/>
      <c r="D38" s="22"/>
      <c r="E38" s="22"/>
      <c r="F38" s="61"/>
      <c r="H38" s="1" t="e">
        <f>F38+#REF!</f>
        <v>#REF!</v>
      </c>
    </row>
    <row r="39" spans="1:8" ht="12.75">
      <c r="A39" s="5"/>
      <c r="B39" s="5"/>
      <c r="C39" s="14" t="s">
        <v>9</v>
      </c>
      <c r="D39" s="43">
        <v>244859701.33999997</v>
      </c>
      <c r="E39" s="43">
        <v>244859701.33999997</v>
      </c>
      <c r="F39" s="62" t="e">
        <f>F13+F14+F17</f>
        <v>#REF!</v>
      </c>
      <c r="H39" s="1" t="e">
        <f>F39+#REF!</f>
        <v>#REF!</v>
      </c>
    </row>
    <row r="40" spans="1:8" ht="12.75">
      <c r="A40" s="24"/>
      <c r="B40" s="24"/>
      <c r="C40" s="24"/>
      <c r="D40" s="22"/>
      <c r="E40" s="22"/>
      <c r="F40" s="58"/>
      <c r="H40" s="1" t="e">
        <f>F40+#REF!</f>
        <v>#REF!</v>
      </c>
    </row>
    <row r="41" spans="1:8" ht="12.75">
      <c r="A41" s="24"/>
      <c r="B41" s="24"/>
      <c r="C41" s="20"/>
      <c r="D41" s="22"/>
      <c r="E41" s="22"/>
      <c r="F41" s="61"/>
      <c r="H41" s="1" t="e">
        <f>F41+#REF!</f>
        <v>#REF!</v>
      </c>
    </row>
    <row r="42" spans="1:8" ht="12.75">
      <c r="A42" s="28"/>
      <c r="B42" s="28">
        <v>21</v>
      </c>
      <c r="C42" s="28" t="s">
        <v>4</v>
      </c>
      <c r="D42" s="13">
        <v>86045182.94</v>
      </c>
      <c r="E42" s="13">
        <v>80794681.72999999</v>
      </c>
      <c r="F42" s="63" t="e">
        <f>F43+F60+F50+F57+F67</f>
        <v>#REF!</v>
      </c>
      <c r="H42" s="1" t="e">
        <f>F42+#REF!</f>
        <v>#REF!</v>
      </c>
    </row>
    <row r="43" spans="1:8" ht="12.75">
      <c r="A43" s="20"/>
      <c r="B43" s="20">
        <v>211</v>
      </c>
      <c r="C43" s="20" t="s">
        <v>94</v>
      </c>
      <c r="D43" s="44">
        <v>68919290.45</v>
      </c>
      <c r="E43" s="44">
        <v>63668789.239999995</v>
      </c>
      <c r="F43" s="59" t="e">
        <f>F44+F45+F46+F47+F48+F49</f>
        <v>#REF!</v>
      </c>
      <c r="H43" s="1" t="e">
        <f>F43+#REF!</f>
        <v>#REF!</v>
      </c>
    </row>
    <row r="44" spans="1:8" ht="12.75">
      <c r="A44" s="24">
        <v>11</v>
      </c>
      <c r="B44" s="24">
        <v>2111</v>
      </c>
      <c r="C44" s="24" t="s">
        <v>164</v>
      </c>
      <c r="D44" s="22">
        <v>55100554.08</v>
      </c>
      <c r="E44" s="22">
        <v>55100554.08</v>
      </c>
      <c r="F44" s="58" t="e">
        <f>#REF!+#REF!</f>
        <v>#REF!</v>
      </c>
      <c r="H44" s="1" t="e">
        <f>F44+#REF!</f>
        <v>#REF!</v>
      </c>
    </row>
    <row r="45" spans="1:8" ht="12.75">
      <c r="A45" s="24">
        <v>12</v>
      </c>
      <c r="B45" s="24">
        <v>211201</v>
      </c>
      <c r="C45" s="24" t="s">
        <v>165</v>
      </c>
      <c r="D45" s="22">
        <v>3750000</v>
      </c>
      <c r="E45" s="22">
        <v>3750000</v>
      </c>
      <c r="F45" s="58" t="e">
        <f>#REF!</f>
        <v>#REF!</v>
      </c>
      <c r="H45" s="1" t="e">
        <f>F45+#REF!</f>
        <v>#REF!</v>
      </c>
    </row>
    <row r="46" spans="1:8" ht="12.75" hidden="1">
      <c r="A46" s="24"/>
      <c r="B46" s="24"/>
      <c r="C46" s="24" t="s">
        <v>166</v>
      </c>
      <c r="D46" s="22"/>
      <c r="E46" s="22"/>
      <c r="F46" s="58"/>
      <c r="H46" s="1" t="e">
        <f>F46+#REF!</f>
        <v>#REF!</v>
      </c>
    </row>
    <row r="47" spans="1:8" ht="12.75">
      <c r="A47" s="24"/>
      <c r="B47" s="24">
        <v>2114</v>
      </c>
      <c r="C47" s="24" t="s">
        <v>167</v>
      </c>
      <c r="D47" s="22">
        <v>5464983.57</v>
      </c>
      <c r="E47" s="30">
        <v>214482.36000000034</v>
      </c>
      <c r="F47" s="58" t="e">
        <f>#REF!</f>
        <v>#REF!</v>
      </c>
      <c r="H47" s="1" t="e">
        <f>F47+#REF!</f>
        <v>#REF!</v>
      </c>
    </row>
    <row r="48" spans="1:8" ht="12.75">
      <c r="A48" s="24"/>
      <c r="B48" s="24">
        <v>211503</v>
      </c>
      <c r="C48" s="24" t="s">
        <v>168</v>
      </c>
      <c r="D48" s="22">
        <v>2135265.32</v>
      </c>
      <c r="E48" s="30">
        <v>2135265.32</v>
      </c>
      <c r="F48" s="58" t="e">
        <f>#REF!</f>
        <v>#REF!</v>
      </c>
      <c r="H48" s="1" t="e">
        <f>F48+#REF!</f>
        <v>#REF!</v>
      </c>
    </row>
    <row r="49" spans="1:8" ht="12.75">
      <c r="A49" s="24"/>
      <c r="B49" s="24">
        <v>211601</v>
      </c>
      <c r="C49" s="24" t="s">
        <v>169</v>
      </c>
      <c r="D49" s="22">
        <v>2468487.48</v>
      </c>
      <c r="E49" s="22">
        <v>2468487.48</v>
      </c>
      <c r="F49" s="58" t="e">
        <f>#REF!</f>
        <v>#REF!</v>
      </c>
      <c r="H49" s="1" t="e">
        <f>F49+#REF!</f>
        <v>#REF!</v>
      </c>
    </row>
    <row r="50" spans="1:8" ht="12.75">
      <c r="A50" s="20">
        <v>12</v>
      </c>
      <c r="B50" s="20">
        <v>212</v>
      </c>
      <c r="C50" s="20" t="s">
        <v>170</v>
      </c>
      <c r="D50" s="44">
        <v>4247670</v>
      </c>
      <c r="E50" s="44">
        <v>4247670</v>
      </c>
      <c r="F50" s="59" t="e">
        <f>F52+F53+F54+F55</f>
        <v>#REF!</v>
      </c>
      <c r="H50" s="1" t="e">
        <f>F50+#REF!</f>
        <v>#REF!</v>
      </c>
    </row>
    <row r="51" spans="1:8" ht="12.75">
      <c r="A51" s="20"/>
      <c r="B51" s="20">
        <v>2122</v>
      </c>
      <c r="C51" s="20" t="s">
        <v>95</v>
      </c>
      <c r="D51" s="44">
        <v>4247670</v>
      </c>
      <c r="E51" s="44">
        <v>4247670</v>
      </c>
      <c r="F51" s="59" t="e">
        <f>SUM(F52:F55)</f>
        <v>#REF!</v>
      </c>
      <c r="H51" s="1" t="e">
        <f>F51+#REF!</f>
        <v>#REF!</v>
      </c>
    </row>
    <row r="52" spans="1:8" ht="12.75" hidden="1">
      <c r="A52" s="24"/>
      <c r="B52" s="24">
        <v>2122</v>
      </c>
      <c r="C52" s="24" t="s">
        <v>171</v>
      </c>
      <c r="D52" s="22"/>
      <c r="E52" s="22"/>
      <c r="F52" s="58" t="e">
        <f>#REF!</f>
        <v>#REF!</v>
      </c>
      <c r="H52" s="1" t="e">
        <f>F52+#REF!</f>
        <v>#REF!</v>
      </c>
    </row>
    <row r="53" spans="1:8" ht="12.75" hidden="1">
      <c r="A53" s="24"/>
      <c r="B53" s="24">
        <v>212202</v>
      </c>
      <c r="C53" s="24" t="s">
        <v>172</v>
      </c>
      <c r="D53" s="22"/>
      <c r="E53" s="22"/>
      <c r="F53" s="58" t="e">
        <f>#REF!</f>
        <v>#REF!</v>
      </c>
      <c r="H53" s="1" t="e">
        <f>F53+#REF!</f>
        <v>#REF!</v>
      </c>
    </row>
    <row r="54" spans="1:8" ht="12.75" hidden="1">
      <c r="A54" s="24"/>
      <c r="B54" s="24">
        <v>212204</v>
      </c>
      <c r="C54" s="24" t="s">
        <v>173</v>
      </c>
      <c r="D54" s="22"/>
      <c r="E54" s="22"/>
      <c r="F54" s="58"/>
      <c r="H54" s="1" t="e">
        <f>F54+#REF!</f>
        <v>#REF!</v>
      </c>
    </row>
    <row r="55" spans="1:8" ht="12.75">
      <c r="A55" s="24"/>
      <c r="B55" s="24">
        <v>212205</v>
      </c>
      <c r="C55" s="26" t="s">
        <v>174</v>
      </c>
      <c r="D55" s="22">
        <v>4247670</v>
      </c>
      <c r="E55" s="22">
        <v>4247670</v>
      </c>
      <c r="F55" s="58" t="e">
        <f>#REF!</f>
        <v>#REF!</v>
      </c>
      <c r="H55" s="1" t="e">
        <f>F55+#REF!</f>
        <v>#REF!</v>
      </c>
    </row>
    <row r="56" spans="1:8" ht="12.75" hidden="1">
      <c r="A56" s="24"/>
      <c r="B56" s="24">
        <v>212208</v>
      </c>
      <c r="C56" s="26" t="s">
        <v>175</v>
      </c>
      <c r="D56" s="22"/>
      <c r="E56" s="22"/>
      <c r="F56" s="58"/>
      <c r="H56" s="1" t="e">
        <f>F56+#REF!</f>
        <v>#REF!</v>
      </c>
    </row>
    <row r="57" spans="1:8" ht="12.75">
      <c r="A57" s="20"/>
      <c r="B57" s="20">
        <v>2131</v>
      </c>
      <c r="C57" s="29" t="s">
        <v>176</v>
      </c>
      <c r="D57" s="42">
        <v>211932.35</v>
      </c>
      <c r="E57" s="42">
        <v>211932.35</v>
      </c>
      <c r="F57" s="59" t="e">
        <f>SUM(F58:F59)</f>
        <v>#REF!</v>
      </c>
      <c r="H57" s="1" t="e">
        <f>F57+#REF!</f>
        <v>#REF!</v>
      </c>
    </row>
    <row r="58" spans="1:8" ht="12.75" hidden="1">
      <c r="A58" s="24"/>
      <c r="B58" s="24">
        <v>213101</v>
      </c>
      <c r="C58" s="26" t="s">
        <v>177</v>
      </c>
      <c r="D58" s="22"/>
      <c r="E58" s="22"/>
      <c r="F58" s="58"/>
      <c r="H58" s="1" t="e">
        <f>F58+#REF!</f>
        <v>#REF!</v>
      </c>
    </row>
    <row r="59" spans="1:8" ht="12.75">
      <c r="A59" s="24"/>
      <c r="B59" s="24">
        <v>2132</v>
      </c>
      <c r="C59" s="26" t="s">
        <v>178</v>
      </c>
      <c r="D59" s="22">
        <v>211932.35</v>
      </c>
      <c r="E59" s="22">
        <v>211932.35</v>
      </c>
      <c r="F59" s="58" t="e">
        <f>#REF!</f>
        <v>#REF!</v>
      </c>
      <c r="H59" s="1" t="e">
        <f>F59+#REF!</f>
        <v>#REF!</v>
      </c>
    </row>
    <row r="60" spans="1:8" ht="12.75">
      <c r="A60" s="20">
        <v>14</v>
      </c>
      <c r="B60" s="20">
        <v>214</v>
      </c>
      <c r="C60" s="29" t="s">
        <v>17</v>
      </c>
      <c r="D60" s="45">
        <v>4894863</v>
      </c>
      <c r="E60" s="45">
        <v>4894863</v>
      </c>
      <c r="F60" s="64" t="e">
        <f>SUM(F61:F66)</f>
        <v>#REF!</v>
      </c>
      <c r="H60" s="1" t="e">
        <f>F60+#REF!</f>
        <v>#REF!</v>
      </c>
    </row>
    <row r="61" spans="1:8" ht="12.75" hidden="1">
      <c r="A61" s="20"/>
      <c r="B61" s="24">
        <v>2142</v>
      </c>
      <c r="C61" s="24" t="s">
        <v>179</v>
      </c>
      <c r="D61" s="22"/>
      <c r="E61" s="22"/>
      <c r="F61" s="58"/>
      <c r="H61" s="1" t="e">
        <f>F61+#REF!</f>
        <v>#REF!</v>
      </c>
    </row>
    <row r="62" spans="1:8" ht="12.75">
      <c r="A62" s="20"/>
      <c r="B62" s="24">
        <v>214201</v>
      </c>
      <c r="C62" s="24" t="s">
        <v>180</v>
      </c>
      <c r="D62" s="22">
        <v>4048313.69</v>
      </c>
      <c r="E62" s="22">
        <v>4048313.69</v>
      </c>
      <c r="F62" s="58" t="e">
        <f>#REF!</f>
        <v>#REF!</v>
      </c>
      <c r="H62" s="1" t="e">
        <f>F62+#REF!</f>
        <v>#REF!</v>
      </c>
    </row>
    <row r="63" spans="1:8" ht="12.75" hidden="1">
      <c r="A63" s="24"/>
      <c r="B63" s="24">
        <v>214202</v>
      </c>
      <c r="C63" s="24" t="s">
        <v>181</v>
      </c>
      <c r="D63" s="22">
        <v>0</v>
      </c>
      <c r="E63" s="22">
        <v>0</v>
      </c>
      <c r="F63" s="58" t="e">
        <f>#REF!</f>
        <v>#REF!</v>
      </c>
      <c r="H63" s="1" t="e">
        <f>F63+#REF!</f>
        <v>#REF!</v>
      </c>
    </row>
    <row r="64" spans="1:8" ht="12.75" hidden="1">
      <c r="A64" s="24"/>
      <c r="B64" s="24"/>
      <c r="C64" s="24" t="s">
        <v>63</v>
      </c>
      <c r="D64" s="22"/>
      <c r="E64" s="22"/>
      <c r="F64" s="58"/>
      <c r="H64" s="1" t="e">
        <f>F64+#REF!</f>
        <v>#REF!</v>
      </c>
    </row>
    <row r="65" spans="1:8" ht="12.75">
      <c r="A65" s="24"/>
      <c r="B65" s="24">
        <v>214203</v>
      </c>
      <c r="C65" s="24" t="s">
        <v>182</v>
      </c>
      <c r="D65" s="22">
        <v>846549.31</v>
      </c>
      <c r="E65" s="22">
        <v>846549.31</v>
      </c>
      <c r="F65" s="58" t="e">
        <f>#REF!</f>
        <v>#REF!</v>
      </c>
      <c r="H65" s="1" t="e">
        <f>F65+#REF!</f>
        <v>#REF!</v>
      </c>
    </row>
    <row r="66" spans="1:8" ht="12.75" hidden="1">
      <c r="A66" s="24"/>
      <c r="B66" s="24"/>
      <c r="C66" s="24" t="s">
        <v>183</v>
      </c>
      <c r="D66" s="22"/>
      <c r="E66" s="22"/>
      <c r="F66" s="58"/>
      <c r="H66" s="1" t="e">
        <f>F66+#REF!</f>
        <v>#REF!</v>
      </c>
    </row>
    <row r="67" spans="1:8" ht="12.75">
      <c r="A67" s="20">
        <v>15</v>
      </c>
      <c r="B67" s="20">
        <v>215</v>
      </c>
      <c r="C67" s="20" t="s">
        <v>25</v>
      </c>
      <c r="D67" s="44">
        <v>7771427.14</v>
      </c>
      <c r="E67" s="44">
        <v>7771427.14</v>
      </c>
      <c r="F67" s="59" t="e">
        <f>SUM(F68:F70)</f>
        <v>#REF!</v>
      </c>
      <c r="H67" s="1" t="e">
        <f>F67+#REF!</f>
        <v>#REF!</v>
      </c>
    </row>
    <row r="68" spans="1:8" ht="12.75">
      <c r="A68" s="20"/>
      <c r="B68" s="20">
        <v>2151</v>
      </c>
      <c r="C68" s="24" t="s">
        <v>107</v>
      </c>
      <c r="D68" s="22">
        <v>3518741.13</v>
      </c>
      <c r="E68" s="22">
        <v>3518741.13</v>
      </c>
      <c r="F68" s="65" t="e">
        <f>#REF!</f>
        <v>#REF!</v>
      </c>
      <c r="H68" s="1" t="e">
        <f>F68+#REF!</f>
        <v>#REF!</v>
      </c>
    </row>
    <row r="69" spans="1:8" ht="12.75">
      <c r="A69" s="24"/>
      <c r="B69" s="24">
        <v>2152</v>
      </c>
      <c r="C69" s="24" t="s">
        <v>108</v>
      </c>
      <c r="D69" s="22">
        <v>3885131.83</v>
      </c>
      <c r="E69" s="22">
        <v>3885131.83</v>
      </c>
      <c r="F69" s="58" t="e">
        <f>#REF!</f>
        <v>#REF!</v>
      </c>
      <c r="H69" s="1" t="e">
        <f>F69+#REF!</f>
        <v>#REF!</v>
      </c>
    </row>
    <row r="70" spans="1:8" ht="12.75">
      <c r="A70" s="24"/>
      <c r="B70" s="24">
        <v>2153</v>
      </c>
      <c r="C70" s="24" t="s">
        <v>109</v>
      </c>
      <c r="D70" s="22">
        <v>367554.18</v>
      </c>
      <c r="E70" s="22">
        <v>367554.18</v>
      </c>
      <c r="F70" s="65" t="e">
        <f>#REF!</f>
        <v>#REF!</v>
      </c>
      <c r="H70" s="1" t="e">
        <f>F70+#REF!</f>
        <v>#REF!</v>
      </c>
    </row>
    <row r="71" spans="1:8" ht="12.75">
      <c r="A71" s="24"/>
      <c r="B71" s="24"/>
      <c r="C71" s="24"/>
      <c r="D71" s="22"/>
      <c r="E71" s="22"/>
      <c r="F71" s="58"/>
      <c r="H71" s="1" t="e">
        <f>F71+#REF!</f>
        <v>#REF!</v>
      </c>
    </row>
    <row r="72" spans="1:8" ht="12.75">
      <c r="A72" s="28"/>
      <c r="B72" s="28">
        <v>22</v>
      </c>
      <c r="C72" s="28" t="s">
        <v>5</v>
      </c>
      <c r="D72" s="47">
        <v>33295298.460000005</v>
      </c>
      <c r="E72" s="47">
        <v>18175545.42</v>
      </c>
      <c r="F72" s="66" t="e">
        <f>F73+F81+F85+F88+F93+F100+F110+F124</f>
        <v>#REF!</v>
      </c>
      <c r="H72" s="1" t="e">
        <f>F72+#REF!</f>
        <v>#REF!</v>
      </c>
    </row>
    <row r="73" spans="1:8" ht="12.75">
      <c r="A73" s="20">
        <v>21</v>
      </c>
      <c r="B73" s="20">
        <v>221</v>
      </c>
      <c r="C73" s="20" t="s">
        <v>49</v>
      </c>
      <c r="D73" s="44">
        <v>2429556.8899999997</v>
      </c>
      <c r="E73" s="44">
        <v>2429556.8899999997</v>
      </c>
      <c r="F73" s="59" t="e">
        <f>F74+F75+F76+F77</f>
        <v>#REF!</v>
      </c>
      <c r="H73" s="1" t="e">
        <f>F73+#REF!</f>
        <v>#REF!</v>
      </c>
    </row>
    <row r="74" spans="1:8" ht="12.75">
      <c r="A74" s="24"/>
      <c r="B74" s="24">
        <v>2213</v>
      </c>
      <c r="C74" s="24" t="s">
        <v>184</v>
      </c>
      <c r="D74" s="22">
        <v>992859.82</v>
      </c>
      <c r="E74" s="22">
        <v>992859.82</v>
      </c>
      <c r="F74" s="58" t="e">
        <f>#REF!</f>
        <v>#REF!</v>
      </c>
      <c r="H74" s="1" t="e">
        <f>F74+#REF!</f>
        <v>#REF!</v>
      </c>
    </row>
    <row r="75" spans="1:8" ht="12.75">
      <c r="A75" s="24"/>
      <c r="B75" s="24">
        <v>2214</v>
      </c>
      <c r="C75" s="24" t="s">
        <v>185</v>
      </c>
      <c r="D75" s="22">
        <v>107274</v>
      </c>
      <c r="E75" s="22">
        <v>107274</v>
      </c>
      <c r="F75" s="58" t="e">
        <f>#REF!</f>
        <v>#REF!</v>
      </c>
      <c r="H75" s="1" t="e">
        <f>F75+#REF!</f>
        <v>#REF!</v>
      </c>
    </row>
    <row r="76" spans="1:8" ht="12.75">
      <c r="A76" s="24"/>
      <c r="B76" s="24">
        <v>2215</v>
      </c>
      <c r="C76" s="24" t="s">
        <v>186</v>
      </c>
      <c r="D76" s="22">
        <v>390038.48</v>
      </c>
      <c r="E76" s="22">
        <v>390038.48</v>
      </c>
      <c r="F76" s="58" t="e">
        <f>#REF!</f>
        <v>#REF!</v>
      </c>
      <c r="H76" s="1" t="e">
        <f>F76+#REF!</f>
        <v>#REF!</v>
      </c>
    </row>
    <row r="77" spans="1:8" ht="12.75">
      <c r="A77" s="20"/>
      <c r="B77" s="20"/>
      <c r="C77" s="20" t="s">
        <v>32</v>
      </c>
      <c r="D77" s="42">
        <v>939384.59</v>
      </c>
      <c r="E77" s="42">
        <v>939384.59</v>
      </c>
      <c r="F77" s="59" t="e">
        <f>F78+F79</f>
        <v>#REF!</v>
      </c>
      <c r="H77" s="1" t="e">
        <f>F77+#REF!</f>
        <v>#REF!</v>
      </c>
    </row>
    <row r="78" spans="1:8" ht="12.75">
      <c r="A78" s="24"/>
      <c r="B78" s="24">
        <v>2216</v>
      </c>
      <c r="C78" s="24" t="s">
        <v>187</v>
      </c>
      <c r="D78" s="22">
        <v>938737.59</v>
      </c>
      <c r="E78" s="22">
        <v>938737.59</v>
      </c>
      <c r="F78" s="58" t="e">
        <f>#REF!</f>
        <v>#REF!</v>
      </c>
      <c r="H78" s="1" t="e">
        <f>F78+#REF!</f>
        <v>#REF!</v>
      </c>
    </row>
    <row r="79" spans="1:8" ht="12.75">
      <c r="A79" s="23"/>
      <c r="B79" s="23">
        <v>2217</v>
      </c>
      <c r="C79" s="23" t="s">
        <v>188</v>
      </c>
      <c r="D79" s="19">
        <v>647</v>
      </c>
      <c r="E79" s="19">
        <v>647</v>
      </c>
      <c r="F79" s="58" t="e">
        <f>#REF!</f>
        <v>#REF!</v>
      </c>
      <c r="H79" s="1" t="e">
        <f>F79+#REF!</f>
        <v>#REF!</v>
      </c>
    </row>
    <row r="80" spans="1:8" ht="12.75" hidden="1">
      <c r="A80" s="24"/>
      <c r="B80" s="24">
        <v>2218</v>
      </c>
      <c r="C80" s="24" t="s">
        <v>189</v>
      </c>
      <c r="D80" s="22"/>
      <c r="E80" s="22"/>
      <c r="F80" s="58"/>
      <c r="H80" s="1" t="e">
        <f>F80+#REF!</f>
        <v>#REF!</v>
      </c>
    </row>
    <row r="81" spans="1:8" ht="12.75">
      <c r="A81" s="24"/>
      <c r="B81" s="24">
        <v>222</v>
      </c>
      <c r="C81" s="20" t="s">
        <v>190</v>
      </c>
      <c r="D81" s="45">
        <v>2307912.6</v>
      </c>
      <c r="E81" s="45">
        <v>2307912.6</v>
      </c>
      <c r="F81" s="59" t="e">
        <f>SUM(F82:F84)</f>
        <v>#REF!</v>
      </c>
      <c r="H81" s="1" t="e">
        <f>F81+#REF!</f>
        <v>#REF!</v>
      </c>
    </row>
    <row r="82" spans="1:8" ht="12.75">
      <c r="A82" s="24">
        <v>22</v>
      </c>
      <c r="B82" s="24">
        <v>2221</v>
      </c>
      <c r="C82" s="24" t="s">
        <v>191</v>
      </c>
      <c r="D82" s="22">
        <v>1266458.6</v>
      </c>
      <c r="E82" s="22">
        <v>1266458.6</v>
      </c>
      <c r="F82" s="58" t="e">
        <f>#REF!</f>
        <v>#REF!</v>
      </c>
      <c r="H82" s="1" t="e">
        <f>F82+#REF!</f>
        <v>#REF!</v>
      </c>
    </row>
    <row r="83" spans="1:8" ht="12.75">
      <c r="A83" s="24"/>
      <c r="B83" s="24">
        <v>2222</v>
      </c>
      <c r="C83" s="24" t="s">
        <v>192</v>
      </c>
      <c r="D83" s="22">
        <v>1041454</v>
      </c>
      <c r="E83" s="22">
        <v>1041454</v>
      </c>
      <c r="F83" s="55" t="e">
        <f>#REF!</f>
        <v>#REF!</v>
      </c>
      <c r="H83" s="1" t="e">
        <f>F83+#REF!</f>
        <v>#REF!</v>
      </c>
    </row>
    <row r="84" spans="1:8" ht="12.75" hidden="1">
      <c r="A84" s="24"/>
      <c r="B84" s="24">
        <v>2223</v>
      </c>
      <c r="C84" s="24" t="s">
        <v>193</v>
      </c>
      <c r="D84" s="22">
        <v>0</v>
      </c>
      <c r="E84" s="22">
        <v>0</v>
      </c>
      <c r="F84" s="58" t="e">
        <f>#REF!</f>
        <v>#REF!</v>
      </c>
      <c r="H84" s="1" t="e">
        <f>F84+#REF!</f>
        <v>#REF!</v>
      </c>
    </row>
    <row r="85" spans="1:8" ht="12.75">
      <c r="A85" s="24">
        <v>23</v>
      </c>
      <c r="B85" s="24">
        <v>223</v>
      </c>
      <c r="C85" s="20" t="s">
        <v>76</v>
      </c>
      <c r="D85" s="44">
        <v>1364525</v>
      </c>
      <c r="E85" s="44">
        <v>1364525</v>
      </c>
      <c r="F85" s="59" t="e">
        <f>F86+F87</f>
        <v>#REF!</v>
      </c>
      <c r="H85" s="1" t="e">
        <f>F85+#REF!</f>
        <v>#REF!</v>
      </c>
    </row>
    <row r="86" spans="1:8" ht="12.75">
      <c r="A86" s="24"/>
      <c r="B86" s="24">
        <v>2231</v>
      </c>
      <c r="C86" s="24" t="s">
        <v>11</v>
      </c>
      <c r="D86" s="22">
        <v>428764</v>
      </c>
      <c r="E86" s="22">
        <v>428764</v>
      </c>
      <c r="F86" s="58" t="e">
        <f>#REF!</f>
        <v>#REF!</v>
      </c>
      <c r="H86" s="1" t="e">
        <f>F86+#REF!</f>
        <v>#REF!</v>
      </c>
    </row>
    <row r="87" spans="1:8" ht="12.75">
      <c r="A87" s="24"/>
      <c r="B87" s="24">
        <v>2232</v>
      </c>
      <c r="C87" s="24" t="s">
        <v>12</v>
      </c>
      <c r="D87" s="22">
        <v>935761</v>
      </c>
      <c r="E87" s="22">
        <v>935761</v>
      </c>
      <c r="F87" s="58" t="e">
        <f>#REF!</f>
        <v>#REF!</v>
      </c>
      <c r="G87" s="1" t="e">
        <f>D87+#REF!</f>
        <v>#REF!</v>
      </c>
      <c r="H87" s="1" t="e">
        <f>F87+#REF!</f>
        <v>#REF!</v>
      </c>
    </row>
    <row r="88" spans="1:8" ht="12.75">
      <c r="A88" s="24">
        <v>24</v>
      </c>
      <c r="B88" s="24">
        <v>224</v>
      </c>
      <c r="C88" s="20" t="s">
        <v>77</v>
      </c>
      <c r="D88" s="44">
        <v>45677</v>
      </c>
      <c r="E88" s="44">
        <v>45677</v>
      </c>
      <c r="F88" s="59" t="e">
        <f>SUM(F89:F92)</f>
        <v>#REF!</v>
      </c>
      <c r="G88" s="1" t="e">
        <f>D88+#REF!</f>
        <v>#REF!</v>
      </c>
      <c r="H88" s="1" t="e">
        <f>F88+#REF!</f>
        <v>#REF!</v>
      </c>
    </row>
    <row r="89" spans="1:8" ht="12.75">
      <c r="A89" s="20"/>
      <c r="B89" s="20">
        <v>2241</v>
      </c>
      <c r="C89" s="25" t="s">
        <v>194</v>
      </c>
      <c r="D89" s="22">
        <v>38177</v>
      </c>
      <c r="E89" s="22">
        <v>38177</v>
      </c>
      <c r="F89" s="58" t="e">
        <f>#REF!</f>
        <v>#REF!</v>
      </c>
      <c r="G89" s="1" t="e">
        <f>D89+#REF!</f>
        <v>#REF!</v>
      </c>
      <c r="H89" s="1" t="e">
        <f>F89+#REF!</f>
        <v>#REF!</v>
      </c>
    </row>
    <row r="90" spans="1:8" ht="12.75" hidden="1">
      <c r="A90" s="24"/>
      <c r="B90" s="24">
        <v>2242</v>
      </c>
      <c r="C90" s="24" t="s">
        <v>55</v>
      </c>
      <c r="D90" s="22"/>
      <c r="E90" s="22"/>
      <c r="F90" s="58" t="e">
        <f>#REF!</f>
        <v>#REF!</v>
      </c>
      <c r="G90" s="1" t="e">
        <f>D90+#REF!</f>
        <v>#REF!</v>
      </c>
      <c r="H90" s="1" t="e">
        <f>F90+#REF!</f>
        <v>#REF!</v>
      </c>
    </row>
    <row r="91" spans="1:8" ht="12.75" hidden="1">
      <c r="A91" s="24"/>
      <c r="B91" s="24">
        <v>2243</v>
      </c>
      <c r="C91" s="24" t="s">
        <v>66</v>
      </c>
      <c r="D91" s="22"/>
      <c r="E91" s="22"/>
      <c r="F91" s="58" t="e">
        <f>#REF!</f>
        <v>#REF!</v>
      </c>
      <c r="G91" s="1" t="e">
        <f>D91+#REF!</f>
        <v>#REF!</v>
      </c>
      <c r="H91" s="1" t="e">
        <f>F91+#REF!</f>
        <v>#REF!</v>
      </c>
    </row>
    <row r="92" spans="1:8" ht="12.75">
      <c r="A92" s="24"/>
      <c r="B92" s="24">
        <v>2244</v>
      </c>
      <c r="C92" s="24" t="s">
        <v>195</v>
      </c>
      <c r="D92" s="22">
        <v>7500</v>
      </c>
      <c r="E92" s="22">
        <v>7500</v>
      </c>
      <c r="F92" s="58" t="e">
        <f>#REF!+#REF!</f>
        <v>#REF!</v>
      </c>
      <c r="G92" s="1" t="e">
        <f>D92+#REF!</f>
        <v>#REF!</v>
      </c>
      <c r="H92" s="1" t="e">
        <f>F92+#REF!</f>
        <v>#REF!</v>
      </c>
    </row>
    <row r="93" spans="1:8" ht="12.75">
      <c r="A93" s="24">
        <v>25</v>
      </c>
      <c r="B93" s="24">
        <v>225</v>
      </c>
      <c r="C93" s="20" t="s">
        <v>50</v>
      </c>
      <c r="D93" s="44">
        <v>6295460.720000001</v>
      </c>
      <c r="E93" s="44">
        <v>6295460.720000001</v>
      </c>
      <c r="F93" s="59" t="e">
        <f>SUM(F94:F99)</f>
        <v>#REF!</v>
      </c>
      <c r="H93" s="1" t="e">
        <f>F93+#REF!</f>
        <v>#REF!</v>
      </c>
    </row>
    <row r="94" spans="1:8" ht="12.75">
      <c r="A94" s="20"/>
      <c r="B94" s="20">
        <v>2251</v>
      </c>
      <c r="C94" s="24" t="s">
        <v>196</v>
      </c>
      <c r="D94" s="22">
        <v>3564665.43</v>
      </c>
      <c r="E94" s="22">
        <v>3564665.43</v>
      </c>
      <c r="F94" s="58" t="e">
        <f>#REF!</f>
        <v>#REF!</v>
      </c>
      <c r="H94" s="1" t="e">
        <f>F94+#REF!</f>
        <v>#REF!</v>
      </c>
    </row>
    <row r="95" spans="1:8" ht="12.75" hidden="1">
      <c r="A95" s="20"/>
      <c r="B95" s="20">
        <v>2253</v>
      </c>
      <c r="C95" s="24" t="s">
        <v>197</v>
      </c>
      <c r="D95" s="22"/>
      <c r="E95" s="22"/>
      <c r="F95" s="58"/>
      <c r="H95" s="1" t="e">
        <f>F95+#REF!</f>
        <v>#REF!</v>
      </c>
    </row>
    <row r="96" spans="1:8" ht="12.75" hidden="1">
      <c r="A96" s="20"/>
      <c r="B96" s="20"/>
      <c r="C96" s="24" t="s">
        <v>198</v>
      </c>
      <c r="D96" s="22"/>
      <c r="E96" s="22"/>
      <c r="F96" s="58"/>
      <c r="H96" s="1" t="e">
        <f>F96+#REF!</f>
        <v>#REF!</v>
      </c>
    </row>
    <row r="97" spans="1:8" ht="12.75" hidden="1">
      <c r="A97" s="20"/>
      <c r="B97" s="20">
        <v>225302</v>
      </c>
      <c r="C97" s="24" t="s">
        <v>199</v>
      </c>
      <c r="D97" s="22"/>
      <c r="E97" s="22"/>
      <c r="F97" s="58" t="e">
        <f>#REF!</f>
        <v>#REF!</v>
      </c>
      <c r="H97" s="1" t="e">
        <f>F97+#REF!</f>
        <v>#REF!</v>
      </c>
    </row>
    <row r="98" spans="1:8" ht="12.75">
      <c r="A98" s="24"/>
      <c r="B98" s="24">
        <v>2254</v>
      </c>
      <c r="C98" s="24" t="s">
        <v>200</v>
      </c>
      <c r="D98" s="22">
        <v>445082.16</v>
      </c>
      <c r="E98" s="22">
        <v>445082.16</v>
      </c>
      <c r="F98" s="58" t="e">
        <f>#REF!</f>
        <v>#REF!</v>
      </c>
      <c r="H98" s="1" t="e">
        <f>F98+#REF!</f>
        <v>#REF!</v>
      </c>
    </row>
    <row r="99" spans="1:8" ht="12.75">
      <c r="A99" s="24"/>
      <c r="B99" s="24">
        <v>2258</v>
      </c>
      <c r="C99" s="24" t="s">
        <v>34</v>
      </c>
      <c r="D99" s="22">
        <v>2285713.13</v>
      </c>
      <c r="E99" s="22">
        <v>2285713.13</v>
      </c>
      <c r="F99" s="58" t="e">
        <f>#REF!+#REF!</f>
        <v>#REF!</v>
      </c>
      <c r="H99" s="1" t="e">
        <f>F99+#REF!</f>
        <v>#REF!</v>
      </c>
    </row>
    <row r="100" spans="1:8" ht="12.75">
      <c r="A100" s="24">
        <v>26</v>
      </c>
      <c r="B100" s="24"/>
      <c r="C100" s="20" t="s">
        <v>18</v>
      </c>
      <c r="D100" s="44">
        <v>17156332.950000003</v>
      </c>
      <c r="E100" s="44">
        <v>2036579.9100000001</v>
      </c>
      <c r="F100" s="67" t="e">
        <f>F101+F102+F103</f>
        <v>#REF!</v>
      </c>
      <c r="H100" s="1" t="e">
        <f>F100+#REF!</f>
        <v>#REF!</v>
      </c>
    </row>
    <row r="101" spans="1:8" ht="12.75">
      <c r="A101" s="20"/>
      <c r="B101" s="24">
        <v>2261</v>
      </c>
      <c r="C101" s="24" t="s">
        <v>201</v>
      </c>
      <c r="D101" s="22">
        <v>283114.97</v>
      </c>
      <c r="E101" s="22">
        <v>0</v>
      </c>
      <c r="F101" s="58" t="e">
        <f>#REF!</f>
        <v>#REF!</v>
      </c>
      <c r="H101" s="1" t="e">
        <f>F101+#REF!</f>
        <v>#REF!</v>
      </c>
    </row>
    <row r="102" spans="1:8" ht="12.75">
      <c r="A102" s="24"/>
      <c r="B102" s="24">
        <v>2262</v>
      </c>
      <c r="C102" s="24" t="s">
        <v>202</v>
      </c>
      <c r="D102" s="22">
        <v>560611.29</v>
      </c>
      <c r="E102" s="22">
        <v>0</v>
      </c>
      <c r="F102" s="58" t="e">
        <f>#REF!</f>
        <v>#REF!</v>
      </c>
      <c r="H102" s="1" t="e">
        <f>F102+#REF!</f>
        <v>#REF!</v>
      </c>
    </row>
    <row r="103" spans="1:8" ht="12.75">
      <c r="A103" s="20"/>
      <c r="B103" s="20">
        <v>2263</v>
      </c>
      <c r="C103" s="20" t="s">
        <v>42</v>
      </c>
      <c r="D103" s="45">
        <v>16312606.690000001</v>
      </c>
      <c r="E103" s="45">
        <v>2036579.9100000001</v>
      </c>
      <c r="F103" s="59" t="e">
        <f>F104+F105+F109+F108</f>
        <v>#REF!</v>
      </c>
      <c r="H103" s="1" t="e">
        <f>F103+#REF!</f>
        <v>#REF!</v>
      </c>
    </row>
    <row r="104" spans="1:8" ht="12.75" hidden="1">
      <c r="A104" s="24"/>
      <c r="B104" s="24">
        <v>22631</v>
      </c>
      <c r="C104" s="24" t="s">
        <v>19</v>
      </c>
      <c r="D104" s="22">
        <v>0</v>
      </c>
      <c r="E104" s="22">
        <v>0</v>
      </c>
      <c r="F104" s="58" t="e">
        <f>#REF!</f>
        <v>#REF!</v>
      </c>
      <c r="H104" s="1" t="e">
        <f>F104+#REF!</f>
        <v>#REF!</v>
      </c>
    </row>
    <row r="105" spans="1:8" ht="12.75">
      <c r="A105" s="24"/>
      <c r="B105" s="24">
        <v>22632</v>
      </c>
      <c r="C105" s="24" t="s">
        <v>20</v>
      </c>
      <c r="D105" s="22">
        <v>13245220.71</v>
      </c>
      <c r="E105" s="22">
        <v>527405.3700000001</v>
      </c>
      <c r="F105" s="58" t="e">
        <f>SUM(F106:F107)</f>
        <v>#REF!</v>
      </c>
      <c r="H105" s="1" t="e">
        <f>F105+#REF!</f>
        <v>#REF!</v>
      </c>
    </row>
    <row r="106" spans="1:8" ht="12.75" hidden="1">
      <c r="A106" s="20"/>
      <c r="B106" s="20"/>
      <c r="C106" s="24" t="s">
        <v>203</v>
      </c>
      <c r="D106" s="22">
        <v>6231062.19</v>
      </c>
      <c r="E106" s="22">
        <v>98532.66000000015</v>
      </c>
      <c r="F106" s="58" t="e">
        <f>#REF!</f>
        <v>#REF!</v>
      </c>
      <c r="H106" s="1" t="e">
        <f>F106+#REF!</f>
        <v>#REF!</v>
      </c>
    </row>
    <row r="107" spans="1:8" ht="12.75" hidden="1">
      <c r="A107" s="24"/>
      <c r="B107" s="24"/>
      <c r="C107" s="24" t="s">
        <v>65</v>
      </c>
      <c r="D107" s="22">
        <v>7014158.52</v>
      </c>
      <c r="E107" s="22">
        <v>428872.70999999996</v>
      </c>
      <c r="F107" s="68" t="e">
        <f>#REF!</f>
        <v>#REF!</v>
      </c>
      <c r="H107" s="1" t="e">
        <f>F107+#REF!</f>
        <v>#REF!</v>
      </c>
    </row>
    <row r="108" spans="1:8" ht="12.75" hidden="1">
      <c r="A108" s="24"/>
      <c r="B108" s="24">
        <v>22633</v>
      </c>
      <c r="C108" s="24" t="s">
        <v>204</v>
      </c>
      <c r="D108" s="22">
        <v>0</v>
      </c>
      <c r="E108" s="22">
        <v>0</v>
      </c>
      <c r="F108" s="58" t="e">
        <f>#REF!</f>
        <v>#REF!</v>
      </c>
      <c r="H108" s="1" t="e">
        <f>F108+#REF!</f>
        <v>#REF!</v>
      </c>
    </row>
    <row r="109" spans="1:8" ht="12.75">
      <c r="A109" s="24"/>
      <c r="B109" s="24">
        <v>22634</v>
      </c>
      <c r="C109" s="24" t="s">
        <v>21</v>
      </c>
      <c r="D109" s="22">
        <v>3067385.98</v>
      </c>
      <c r="E109" s="22">
        <v>1509174.54</v>
      </c>
      <c r="F109" s="69" t="e">
        <f>#REF!</f>
        <v>#REF!</v>
      </c>
      <c r="H109" s="1" t="e">
        <f>F109+#REF!</f>
        <v>#REF!</v>
      </c>
    </row>
    <row r="110" spans="1:8" ht="12.75">
      <c r="A110" s="24">
        <v>27</v>
      </c>
      <c r="B110" s="24">
        <v>227</v>
      </c>
      <c r="C110" s="20" t="s">
        <v>205</v>
      </c>
      <c r="D110" s="44">
        <v>316505.37</v>
      </c>
      <c r="E110" s="44">
        <v>316505.37</v>
      </c>
      <c r="F110" s="59" t="e">
        <f>F111+F116+F123</f>
        <v>#REF!</v>
      </c>
      <c r="H110" s="1" t="e">
        <f>F110+#REF!</f>
        <v>#REF!</v>
      </c>
    </row>
    <row r="111" spans="1:8" ht="12.75">
      <c r="A111" s="24"/>
      <c r="B111" s="24">
        <v>2271</v>
      </c>
      <c r="C111" s="20" t="s">
        <v>206</v>
      </c>
      <c r="D111" s="22">
        <v>88911.82</v>
      </c>
      <c r="E111" s="22">
        <v>88911.82</v>
      </c>
      <c r="F111" s="58" t="e">
        <f>SUM(F112:F115)</f>
        <v>#REF!</v>
      </c>
      <c r="H111" s="1" t="e">
        <f>F111+#REF!</f>
        <v>#REF!</v>
      </c>
    </row>
    <row r="112" spans="1:8" ht="12.75" hidden="1">
      <c r="A112" s="24"/>
      <c r="B112" s="24">
        <v>227101</v>
      </c>
      <c r="C112" s="26" t="s">
        <v>96</v>
      </c>
      <c r="D112" s="22"/>
      <c r="E112" s="22"/>
      <c r="F112" s="70" t="e">
        <f>#REF!</f>
        <v>#REF!</v>
      </c>
      <c r="H112" s="1" t="e">
        <f>F112+#REF!</f>
        <v>#REF!</v>
      </c>
    </row>
    <row r="113" spans="1:8" ht="12.75">
      <c r="A113" s="24"/>
      <c r="B113" s="24">
        <v>227102</v>
      </c>
      <c r="C113" s="25" t="s">
        <v>207</v>
      </c>
      <c r="D113" s="22">
        <v>88911.82</v>
      </c>
      <c r="E113" s="22">
        <v>88911.82</v>
      </c>
      <c r="F113" s="60"/>
      <c r="H113" s="1" t="e">
        <f>F113+#REF!</f>
        <v>#REF!</v>
      </c>
    </row>
    <row r="114" spans="1:8" ht="12.75" hidden="1">
      <c r="A114" s="24"/>
      <c r="B114" s="24">
        <v>227103</v>
      </c>
      <c r="C114" s="25" t="s">
        <v>208</v>
      </c>
      <c r="D114" s="22"/>
      <c r="E114" s="22"/>
      <c r="F114" s="60"/>
      <c r="H114" s="1" t="e">
        <f>F114+#REF!</f>
        <v>#REF!</v>
      </c>
    </row>
    <row r="115" spans="1:8" ht="12.75" hidden="1">
      <c r="A115" s="24"/>
      <c r="B115" s="24">
        <v>227104</v>
      </c>
      <c r="C115" s="25" t="s">
        <v>209</v>
      </c>
      <c r="D115" s="22"/>
      <c r="E115" s="22"/>
      <c r="F115" s="60" t="e">
        <f>#REF!</f>
        <v>#REF!</v>
      </c>
      <c r="H115" s="1" t="e">
        <f>F115+#REF!</f>
        <v>#REF!</v>
      </c>
    </row>
    <row r="116" spans="1:8" ht="12.75">
      <c r="A116" s="20"/>
      <c r="B116" s="20">
        <v>2272</v>
      </c>
      <c r="C116" s="20" t="s">
        <v>210</v>
      </c>
      <c r="D116" s="44">
        <v>227593.55</v>
      </c>
      <c r="E116" s="44">
        <v>227593.55</v>
      </c>
      <c r="F116" s="59" t="e">
        <f>SUM(F117:F122)</f>
        <v>#REF!</v>
      </c>
      <c r="H116" s="1" t="e">
        <f>F116+#REF!</f>
        <v>#REF!</v>
      </c>
    </row>
    <row r="117" spans="1:8" ht="12.75">
      <c r="A117" s="24"/>
      <c r="B117" s="24">
        <v>227201</v>
      </c>
      <c r="C117" s="25" t="s">
        <v>211</v>
      </c>
      <c r="D117" s="22">
        <v>67349.02</v>
      </c>
      <c r="E117" s="22">
        <v>67349.02</v>
      </c>
      <c r="F117" s="60" t="e">
        <f>#REF!</f>
        <v>#REF!</v>
      </c>
      <c r="H117" s="1" t="e">
        <f>F117+#REF!</f>
        <v>#REF!</v>
      </c>
    </row>
    <row r="118" spans="1:8" ht="12.75" hidden="1">
      <c r="A118" s="24"/>
      <c r="B118" s="24">
        <v>227202</v>
      </c>
      <c r="C118" s="24" t="s">
        <v>212</v>
      </c>
      <c r="D118" s="22"/>
      <c r="E118" s="22"/>
      <c r="F118" s="58" t="e">
        <f>#REF!</f>
        <v>#REF!</v>
      </c>
      <c r="H118" s="1" t="e">
        <f>F118+#REF!</f>
        <v>#REF!</v>
      </c>
    </row>
    <row r="119" spans="1:8" ht="12.75" hidden="1">
      <c r="A119" s="24"/>
      <c r="B119" s="24">
        <v>227203</v>
      </c>
      <c r="C119" s="30" t="s">
        <v>213</v>
      </c>
      <c r="D119" s="22"/>
      <c r="E119" s="22"/>
      <c r="F119" s="60" t="e">
        <f>#REF!</f>
        <v>#REF!</v>
      </c>
      <c r="H119" s="1" t="e">
        <f>F119+#REF!</f>
        <v>#REF!</v>
      </c>
    </row>
    <row r="120" spans="1:8" ht="12.75" hidden="1">
      <c r="A120" s="24"/>
      <c r="B120" s="24">
        <v>227204</v>
      </c>
      <c r="C120" s="30" t="s">
        <v>214</v>
      </c>
      <c r="D120" s="22"/>
      <c r="E120" s="22"/>
      <c r="F120" s="60"/>
      <c r="H120" s="1" t="e">
        <f>F120+#REF!</f>
        <v>#REF!</v>
      </c>
    </row>
    <row r="121" spans="1:8" ht="12.75" hidden="1">
      <c r="A121" s="24"/>
      <c r="B121" s="24">
        <v>227205</v>
      </c>
      <c r="C121" s="24" t="s">
        <v>215</v>
      </c>
      <c r="D121" s="22"/>
      <c r="E121" s="22"/>
      <c r="F121" s="58" t="e">
        <f>#REF!</f>
        <v>#REF!</v>
      </c>
      <c r="H121" s="1" t="e">
        <f>F121+#REF!</f>
        <v>#REF!</v>
      </c>
    </row>
    <row r="122" spans="1:8" ht="12.75">
      <c r="A122" s="24"/>
      <c r="B122" s="24">
        <v>227206</v>
      </c>
      <c r="C122" s="24" t="s">
        <v>216</v>
      </c>
      <c r="D122" s="22">
        <v>160244.53</v>
      </c>
      <c r="E122" s="22">
        <v>160244.53</v>
      </c>
      <c r="F122" s="58" t="e">
        <f>#REF!</f>
        <v>#REF!</v>
      </c>
      <c r="H122" s="1" t="e">
        <f>F122+#REF!</f>
        <v>#REF!</v>
      </c>
    </row>
    <row r="123" spans="1:8" ht="12.75" hidden="1">
      <c r="A123" s="24"/>
      <c r="B123" s="24"/>
      <c r="C123" s="20" t="s">
        <v>43</v>
      </c>
      <c r="D123" s="22"/>
      <c r="E123" s="22"/>
      <c r="F123" s="58"/>
      <c r="H123" s="1" t="e">
        <f>F123+#REF!</f>
        <v>#REF!</v>
      </c>
    </row>
    <row r="124" spans="1:8" ht="12.75">
      <c r="A124" s="24">
        <v>28</v>
      </c>
      <c r="B124" s="24"/>
      <c r="C124" s="29" t="s">
        <v>22</v>
      </c>
      <c r="D124" s="45">
        <v>3379327.93</v>
      </c>
      <c r="E124" s="45">
        <v>3379327.93</v>
      </c>
      <c r="F124" s="64" t="e">
        <f>F125+F126+F128+F132+F164+F171</f>
        <v>#REF!</v>
      </c>
      <c r="H124" s="1" t="e">
        <f>F124+#REF!</f>
        <v>#REF!</v>
      </c>
    </row>
    <row r="125" spans="1:8" ht="12.75">
      <c r="A125" s="24"/>
      <c r="B125" s="24">
        <v>2281</v>
      </c>
      <c r="C125" s="26" t="s">
        <v>217</v>
      </c>
      <c r="D125" s="22">
        <v>19900</v>
      </c>
      <c r="E125" s="22">
        <v>19900</v>
      </c>
      <c r="F125" s="70" t="e">
        <f>#REF!</f>
        <v>#REF!</v>
      </c>
      <c r="H125" s="1" t="e">
        <f>F125+#REF!</f>
        <v>#REF!</v>
      </c>
    </row>
    <row r="126" spans="1:8" ht="12.75">
      <c r="A126" s="24"/>
      <c r="B126" s="24">
        <v>2282</v>
      </c>
      <c r="C126" s="26" t="s">
        <v>218</v>
      </c>
      <c r="D126" s="22">
        <v>-345670.18</v>
      </c>
      <c r="E126" s="22">
        <v>-345670.18</v>
      </c>
      <c r="F126" s="70" t="e">
        <f>#REF!</f>
        <v>#REF!</v>
      </c>
      <c r="H126" s="1" t="e">
        <f>F126+#REF!</f>
        <v>#REF!</v>
      </c>
    </row>
    <row r="127" spans="1:8" ht="12.75" hidden="1">
      <c r="A127" s="24"/>
      <c r="B127" s="24">
        <v>2284</v>
      </c>
      <c r="C127" s="26" t="s">
        <v>219</v>
      </c>
      <c r="D127" s="22"/>
      <c r="E127" s="22"/>
      <c r="F127" s="70"/>
      <c r="H127" s="1" t="e">
        <f>F127+#REF!</f>
        <v>#REF!</v>
      </c>
    </row>
    <row r="128" spans="1:8" ht="12.75">
      <c r="A128" s="24"/>
      <c r="B128" s="24">
        <v>2285</v>
      </c>
      <c r="C128" s="29" t="s">
        <v>97</v>
      </c>
      <c r="D128" s="45">
        <v>13879.16</v>
      </c>
      <c r="E128" s="45">
        <v>13879.16</v>
      </c>
      <c r="F128" s="64" t="e">
        <f>SUM(F129:F131)</f>
        <v>#REF!</v>
      </c>
      <c r="H128" s="1" t="e">
        <f>F128+#REF!</f>
        <v>#REF!</v>
      </c>
    </row>
    <row r="129" spans="1:8" ht="12.75" hidden="1">
      <c r="A129" s="24"/>
      <c r="B129" s="24">
        <v>228501</v>
      </c>
      <c r="C129" s="24" t="s">
        <v>91</v>
      </c>
      <c r="D129" s="22"/>
      <c r="E129" s="22"/>
      <c r="F129" s="58" t="e">
        <f>#REF!</f>
        <v>#REF!</v>
      </c>
      <c r="H129" s="1" t="e">
        <f>F129+#REF!</f>
        <v>#REF!</v>
      </c>
    </row>
    <row r="130" spans="1:8" ht="12.75">
      <c r="A130" s="24"/>
      <c r="B130" s="24">
        <v>228502</v>
      </c>
      <c r="C130" s="26" t="s">
        <v>98</v>
      </c>
      <c r="D130" s="22">
        <v>13879.16</v>
      </c>
      <c r="E130" s="22">
        <v>13879.16</v>
      </c>
      <c r="F130" s="70" t="e">
        <f>#REF!</f>
        <v>#REF!</v>
      </c>
      <c r="H130" s="1" t="e">
        <f>F130+#REF!</f>
        <v>#REF!</v>
      </c>
    </row>
    <row r="131" spans="1:8" ht="12.75" hidden="1">
      <c r="A131" s="24"/>
      <c r="B131" s="24">
        <v>228503</v>
      </c>
      <c r="C131" s="24" t="s">
        <v>99</v>
      </c>
      <c r="D131" s="22"/>
      <c r="E131" s="22"/>
      <c r="F131" s="58" t="e">
        <f>#REF!</f>
        <v>#REF!</v>
      </c>
      <c r="H131" s="1" t="e">
        <f>F131+#REF!</f>
        <v>#REF!</v>
      </c>
    </row>
    <row r="132" spans="1:8" ht="12.75">
      <c r="A132" s="20"/>
      <c r="B132" s="20">
        <v>228601</v>
      </c>
      <c r="C132" s="20" t="s">
        <v>220</v>
      </c>
      <c r="D132" s="22">
        <v>2371232.95</v>
      </c>
      <c r="E132" s="22">
        <v>2371232.95</v>
      </c>
      <c r="F132" s="59" t="e">
        <f>#REF!</f>
        <v>#REF!</v>
      </c>
      <c r="H132" s="1" t="e">
        <f>F132+#REF!</f>
        <v>#REF!</v>
      </c>
    </row>
    <row r="133" spans="1:8" ht="12.75" hidden="1">
      <c r="A133" s="20"/>
      <c r="B133" s="20"/>
      <c r="C133" s="7" t="s">
        <v>58</v>
      </c>
      <c r="D133" s="22"/>
      <c r="E133" s="22"/>
      <c r="F133" s="59"/>
      <c r="H133" s="1" t="e">
        <f>F133+#REF!</f>
        <v>#REF!</v>
      </c>
    </row>
    <row r="134" spans="1:8" ht="12.75" hidden="1">
      <c r="A134" s="20"/>
      <c r="B134" s="20"/>
      <c r="C134" s="50" t="s">
        <v>131</v>
      </c>
      <c r="D134" s="22"/>
      <c r="E134" s="22"/>
      <c r="F134" s="59"/>
      <c r="H134" s="1" t="e">
        <f>F134+#REF!</f>
        <v>#REF!</v>
      </c>
    </row>
    <row r="135" spans="1:8" ht="12.75" hidden="1">
      <c r="A135" s="20"/>
      <c r="B135" s="20"/>
      <c r="C135" s="50" t="s">
        <v>132</v>
      </c>
      <c r="D135" s="22"/>
      <c r="E135" s="22"/>
      <c r="F135" s="59"/>
      <c r="H135" s="1" t="e">
        <f>F135+#REF!</f>
        <v>#REF!</v>
      </c>
    </row>
    <row r="136" spans="1:8" ht="12.75" hidden="1">
      <c r="A136" s="20"/>
      <c r="B136" s="20"/>
      <c r="C136" s="50" t="s">
        <v>133</v>
      </c>
      <c r="D136" s="22"/>
      <c r="E136" s="22"/>
      <c r="F136" s="59"/>
      <c r="H136" s="1" t="e">
        <f>F136+#REF!</f>
        <v>#REF!</v>
      </c>
    </row>
    <row r="137" spans="1:8" ht="12.75" hidden="1">
      <c r="A137" s="20"/>
      <c r="B137" s="20"/>
      <c r="C137" s="50" t="s">
        <v>141</v>
      </c>
      <c r="D137" s="22"/>
      <c r="E137" s="22"/>
      <c r="F137" s="59"/>
      <c r="H137" s="1" t="e">
        <f>F137+#REF!</f>
        <v>#REF!</v>
      </c>
    </row>
    <row r="138" spans="1:8" ht="12.75" hidden="1">
      <c r="A138" s="20"/>
      <c r="B138" s="20"/>
      <c r="C138" s="6" t="s">
        <v>69</v>
      </c>
      <c r="D138" s="22"/>
      <c r="E138" s="22"/>
      <c r="F138" s="59"/>
      <c r="H138" s="1" t="e">
        <f>F138+#REF!</f>
        <v>#REF!</v>
      </c>
    </row>
    <row r="139" spans="1:8" ht="12.75" hidden="1">
      <c r="A139" s="20"/>
      <c r="B139" s="20"/>
      <c r="C139" s="6" t="s">
        <v>113</v>
      </c>
      <c r="D139" s="22"/>
      <c r="E139" s="22"/>
      <c r="F139" s="59"/>
      <c r="H139" s="1" t="e">
        <f>F139+#REF!</f>
        <v>#REF!</v>
      </c>
    </row>
    <row r="140" spans="1:8" ht="12.75" hidden="1">
      <c r="A140" s="20"/>
      <c r="B140" s="20"/>
      <c r="C140" s="6" t="s">
        <v>67</v>
      </c>
      <c r="D140" s="22"/>
      <c r="E140" s="22"/>
      <c r="F140" s="59"/>
      <c r="H140" s="1" t="e">
        <f>F140+#REF!</f>
        <v>#REF!</v>
      </c>
    </row>
    <row r="141" spans="1:8" ht="12.75" hidden="1">
      <c r="A141" s="20"/>
      <c r="B141" s="20"/>
      <c r="C141" s="6" t="s">
        <v>68</v>
      </c>
      <c r="D141" s="22"/>
      <c r="E141" s="22"/>
      <c r="F141" s="59"/>
      <c r="H141" s="1" t="e">
        <f>F141+#REF!</f>
        <v>#REF!</v>
      </c>
    </row>
    <row r="142" spans="1:8" ht="12.75" hidden="1">
      <c r="A142" s="20"/>
      <c r="B142" s="20"/>
      <c r="C142" s="6" t="s">
        <v>114</v>
      </c>
      <c r="D142" s="22"/>
      <c r="E142" s="22"/>
      <c r="F142" s="59"/>
      <c r="H142" s="1" t="e">
        <f>F142+#REF!</f>
        <v>#REF!</v>
      </c>
    </row>
    <row r="143" spans="1:8" ht="12.75" hidden="1">
      <c r="A143" s="20"/>
      <c r="B143" s="20"/>
      <c r="C143" s="6" t="s">
        <v>70</v>
      </c>
      <c r="D143" s="22"/>
      <c r="E143" s="22"/>
      <c r="F143" s="59"/>
      <c r="H143" s="1" t="e">
        <f>F143+#REF!</f>
        <v>#REF!</v>
      </c>
    </row>
    <row r="144" spans="1:8" ht="12.75" hidden="1">
      <c r="A144" s="20"/>
      <c r="B144" s="20"/>
      <c r="C144" s="6" t="s">
        <v>112</v>
      </c>
      <c r="D144" s="22"/>
      <c r="E144" s="22"/>
      <c r="F144" s="59"/>
      <c r="H144" s="1" t="e">
        <f>F144+#REF!</f>
        <v>#REF!</v>
      </c>
    </row>
    <row r="145" spans="1:8" ht="12.75" hidden="1">
      <c r="A145" s="20"/>
      <c r="B145" s="20"/>
      <c r="C145" s="6" t="s">
        <v>93</v>
      </c>
      <c r="D145" s="22"/>
      <c r="E145" s="22"/>
      <c r="F145" s="59"/>
      <c r="H145" s="1" t="e">
        <f>F145+#REF!</f>
        <v>#REF!</v>
      </c>
    </row>
    <row r="146" spans="1:8" ht="12.75" hidden="1">
      <c r="A146" s="20"/>
      <c r="B146" s="20"/>
      <c r="C146" s="6" t="s">
        <v>115</v>
      </c>
      <c r="D146" s="22"/>
      <c r="E146" s="22"/>
      <c r="F146" s="59"/>
      <c r="H146" s="1" t="e">
        <f>F146+#REF!</f>
        <v>#REF!</v>
      </c>
    </row>
    <row r="147" spans="1:8" ht="12.75" hidden="1">
      <c r="A147" s="20"/>
      <c r="B147" s="20"/>
      <c r="C147" s="6" t="s">
        <v>119</v>
      </c>
      <c r="D147" s="22"/>
      <c r="E147" s="22"/>
      <c r="F147" s="59"/>
      <c r="H147" s="1" t="e">
        <f>F147+#REF!</f>
        <v>#REF!</v>
      </c>
    </row>
    <row r="148" spans="1:8" ht="12.75" hidden="1">
      <c r="A148" s="20"/>
      <c r="B148" s="20"/>
      <c r="C148" s="6" t="s">
        <v>120</v>
      </c>
      <c r="D148" s="22"/>
      <c r="E148" s="22"/>
      <c r="F148" s="59"/>
      <c r="H148" s="1" t="e">
        <f>F148+#REF!</f>
        <v>#REF!</v>
      </c>
    </row>
    <row r="149" spans="1:8" ht="12.75" hidden="1">
      <c r="A149" s="20"/>
      <c r="B149" s="20"/>
      <c r="C149" s="6" t="s">
        <v>121</v>
      </c>
      <c r="D149" s="22"/>
      <c r="E149" s="22"/>
      <c r="F149" s="59"/>
      <c r="H149" s="1" t="e">
        <f>F149+#REF!</f>
        <v>#REF!</v>
      </c>
    </row>
    <row r="150" spans="1:8" ht="12.75" hidden="1">
      <c r="A150" s="20"/>
      <c r="B150" s="20"/>
      <c r="C150" s="6" t="s">
        <v>122</v>
      </c>
      <c r="D150" s="22"/>
      <c r="E150" s="22"/>
      <c r="F150" s="59"/>
      <c r="H150" s="1" t="e">
        <f>F150+#REF!</f>
        <v>#REF!</v>
      </c>
    </row>
    <row r="151" spans="1:8" ht="12.75" hidden="1">
      <c r="A151" s="20"/>
      <c r="B151" s="20"/>
      <c r="C151" s="6" t="s">
        <v>123</v>
      </c>
      <c r="D151" s="22"/>
      <c r="E151" s="22"/>
      <c r="F151" s="59"/>
      <c r="H151" s="1" t="e">
        <f>F151+#REF!</f>
        <v>#REF!</v>
      </c>
    </row>
    <row r="152" spans="1:8" ht="12.75" hidden="1">
      <c r="A152" s="20"/>
      <c r="B152" s="20"/>
      <c r="C152" s="6" t="s">
        <v>134</v>
      </c>
      <c r="D152" s="22"/>
      <c r="E152" s="22"/>
      <c r="F152" s="59"/>
      <c r="H152" s="1" t="e">
        <f>F152+#REF!</f>
        <v>#REF!</v>
      </c>
    </row>
    <row r="153" spans="1:8" ht="12.75" hidden="1">
      <c r="A153" s="20"/>
      <c r="B153" s="20"/>
      <c r="C153" s="6" t="s">
        <v>135</v>
      </c>
      <c r="D153" s="22"/>
      <c r="E153" s="22"/>
      <c r="F153" s="59"/>
      <c r="H153" s="1" t="e">
        <f>F153+#REF!</f>
        <v>#REF!</v>
      </c>
    </row>
    <row r="154" spans="1:8" ht="12.75" hidden="1">
      <c r="A154" s="20"/>
      <c r="B154" s="20"/>
      <c r="C154" s="6" t="s">
        <v>136</v>
      </c>
      <c r="D154" s="22"/>
      <c r="E154" s="22"/>
      <c r="F154" s="59"/>
      <c r="H154" s="1" t="e">
        <f>F154+#REF!</f>
        <v>#REF!</v>
      </c>
    </row>
    <row r="155" spans="1:8" ht="12.75" hidden="1">
      <c r="A155" s="20"/>
      <c r="B155" s="20"/>
      <c r="C155" s="6" t="s">
        <v>137</v>
      </c>
      <c r="D155" s="22"/>
      <c r="E155" s="22"/>
      <c r="F155" s="59"/>
      <c r="H155" s="1" t="e">
        <f>F155+#REF!</f>
        <v>#REF!</v>
      </c>
    </row>
    <row r="156" spans="1:8" ht="12.75" hidden="1">
      <c r="A156" s="20"/>
      <c r="B156" s="20"/>
      <c r="C156" s="6" t="s">
        <v>138</v>
      </c>
      <c r="D156" s="22"/>
      <c r="E156" s="22"/>
      <c r="F156" s="59"/>
      <c r="H156" s="1" t="e">
        <f>F156+#REF!</f>
        <v>#REF!</v>
      </c>
    </row>
    <row r="157" spans="1:8" ht="12.75" hidden="1">
      <c r="A157" s="20"/>
      <c r="B157" s="20"/>
      <c r="C157" s="6" t="s">
        <v>139</v>
      </c>
      <c r="D157" s="22"/>
      <c r="E157" s="22"/>
      <c r="F157" s="59"/>
      <c r="H157" s="1" t="e">
        <f>F157+#REF!</f>
        <v>#REF!</v>
      </c>
    </row>
    <row r="158" spans="1:8" ht="12.75" hidden="1">
      <c r="A158" s="20"/>
      <c r="B158" s="20"/>
      <c r="C158" s="6" t="s">
        <v>140</v>
      </c>
      <c r="D158" s="22"/>
      <c r="E158" s="22"/>
      <c r="F158" s="59"/>
      <c r="H158" s="1" t="e">
        <f>F158+#REF!</f>
        <v>#REF!</v>
      </c>
    </row>
    <row r="159" spans="1:8" ht="12.75" hidden="1">
      <c r="A159" s="20"/>
      <c r="B159" s="20"/>
      <c r="C159" s="6" t="s">
        <v>312</v>
      </c>
      <c r="D159" s="22"/>
      <c r="E159" s="22"/>
      <c r="F159" s="59"/>
      <c r="H159" s="1" t="e">
        <f>F159+#REF!</f>
        <v>#REF!</v>
      </c>
    </row>
    <row r="160" spans="1:8" ht="12.75" hidden="1">
      <c r="A160" s="20"/>
      <c r="B160" s="20"/>
      <c r="C160" s="6" t="s">
        <v>116</v>
      </c>
      <c r="D160" s="22"/>
      <c r="E160" s="22"/>
      <c r="F160" s="59"/>
      <c r="H160" s="1" t="e">
        <f>F160+#REF!</f>
        <v>#REF!</v>
      </c>
    </row>
    <row r="161" spans="1:8" ht="12.75" hidden="1">
      <c r="A161" s="20"/>
      <c r="B161" s="20"/>
      <c r="C161" s="6" t="s">
        <v>56</v>
      </c>
      <c r="D161" s="22"/>
      <c r="E161" s="22"/>
      <c r="F161" s="59"/>
      <c r="H161" s="1" t="e">
        <f>F161+#REF!</f>
        <v>#REF!</v>
      </c>
    </row>
    <row r="162" spans="1:8" ht="12.75" hidden="1">
      <c r="A162" s="24"/>
      <c r="B162" s="24"/>
      <c r="C162" s="20" t="s">
        <v>53</v>
      </c>
      <c r="D162" s="22"/>
      <c r="E162" s="22"/>
      <c r="F162" s="59"/>
      <c r="H162" s="1" t="e">
        <f>F162+#REF!</f>
        <v>#REF!</v>
      </c>
    </row>
    <row r="163" spans="1:8" ht="12.75" hidden="1">
      <c r="A163" s="24"/>
      <c r="B163" s="24"/>
      <c r="C163" s="20" t="s">
        <v>54</v>
      </c>
      <c r="D163" s="22"/>
      <c r="E163" s="22"/>
      <c r="F163" s="59"/>
      <c r="H163" s="1" t="e">
        <f>F163+#REF!</f>
        <v>#REF!</v>
      </c>
    </row>
    <row r="164" spans="1:8" ht="12.75">
      <c r="A164" s="20"/>
      <c r="B164" s="20">
        <v>2287</v>
      </c>
      <c r="C164" s="29" t="s">
        <v>221</v>
      </c>
      <c r="D164" s="45">
        <v>1055392.92</v>
      </c>
      <c r="E164" s="45">
        <v>1055392.92</v>
      </c>
      <c r="F164" s="64" t="e">
        <f>SUM(F167:F170)</f>
        <v>#REF!</v>
      </c>
      <c r="H164" s="1" t="e">
        <f>F164+#REF!</f>
        <v>#REF!</v>
      </c>
    </row>
    <row r="165" spans="1:8" ht="12.75">
      <c r="A165" s="24"/>
      <c r="B165" s="24">
        <v>228702</v>
      </c>
      <c r="C165" s="26" t="s">
        <v>222</v>
      </c>
      <c r="D165" s="22">
        <v>9700</v>
      </c>
      <c r="E165" s="22">
        <v>9700</v>
      </c>
      <c r="F165" s="58" t="e">
        <f>#REF!</f>
        <v>#REF!</v>
      </c>
      <c r="H165" s="1" t="e">
        <f>F165+#REF!</f>
        <v>#REF!</v>
      </c>
    </row>
    <row r="166" spans="1:8" ht="12.75">
      <c r="A166" s="24"/>
      <c r="B166" s="24">
        <v>228703</v>
      </c>
      <c r="C166" s="26" t="s">
        <v>223</v>
      </c>
      <c r="D166" s="22">
        <v>48010</v>
      </c>
      <c r="E166" s="22">
        <v>48010</v>
      </c>
      <c r="F166" s="58" t="e">
        <f>#REF!</f>
        <v>#REF!</v>
      </c>
      <c r="H166" s="1" t="e">
        <f>F166+#REF!</f>
        <v>#REF!</v>
      </c>
    </row>
    <row r="167" spans="1:8" ht="12.75" hidden="1">
      <c r="A167" s="24"/>
      <c r="B167" s="24">
        <v>228704</v>
      </c>
      <c r="C167" s="26" t="s">
        <v>224</v>
      </c>
      <c r="D167" s="22"/>
      <c r="E167" s="22"/>
      <c r="F167" s="70" t="e">
        <f>#REF!</f>
        <v>#REF!</v>
      </c>
      <c r="H167" s="1" t="e">
        <f>F167+#REF!</f>
        <v>#REF!</v>
      </c>
    </row>
    <row r="168" spans="1:8" ht="12.75">
      <c r="A168" s="24"/>
      <c r="B168" s="24">
        <v>228705</v>
      </c>
      <c r="C168" s="25" t="s">
        <v>225</v>
      </c>
      <c r="D168" s="22">
        <v>354000</v>
      </c>
      <c r="E168" s="22">
        <v>354000</v>
      </c>
      <c r="F168" s="60" t="e">
        <f>#REF!</f>
        <v>#REF!</v>
      </c>
      <c r="H168" s="1" t="e">
        <f>F168+#REF!</f>
        <v>#REF!</v>
      </c>
    </row>
    <row r="169" spans="1:8" ht="12.75">
      <c r="A169" s="24"/>
      <c r="B169" s="24">
        <v>228706</v>
      </c>
      <c r="C169" s="26" t="s">
        <v>226</v>
      </c>
      <c r="D169" s="22">
        <v>643682.92</v>
      </c>
      <c r="E169" s="22">
        <v>643682.92</v>
      </c>
      <c r="F169" s="70" t="e">
        <f>#REF!</f>
        <v>#REF!</v>
      </c>
      <c r="H169" s="1" t="e">
        <f>F169+#REF!</f>
        <v>#REF!</v>
      </c>
    </row>
    <row r="170" spans="1:8" ht="12.75" hidden="1">
      <c r="A170" s="24"/>
      <c r="B170" s="24"/>
      <c r="C170" s="26" t="s">
        <v>100</v>
      </c>
      <c r="D170" s="22"/>
      <c r="E170" s="22"/>
      <c r="F170" s="70"/>
      <c r="H170" s="1" t="e">
        <f>F170+#REF!</f>
        <v>#REF!</v>
      </c>
    </row>
    <row r="171" spans="1:8" ht="12.75">
      <c r="A171" s="24"/>
      <c r="B171" s="24">
        <v>2288</v>
      </c>
      <c r="C171" s="29" t="s">
        <v>227</v>
      </c>
      <c r="D171" s="45">
        <v>264593.08</v>
      </c>
      <c r="E171" s="45">
        <v>264593.08</v>
      </c>
      <c r="F171" s="71" t="e">
        <f>F172+F173</f>
        <v>#REF!</v>
      </c>
      <c r="H171" s="1" t="e">
        <f>F171+#REF!</f>
        <v>#REF!</v>
      </c>
    </row>
    <row r="172" spans="1:8" ht="12.75">
      <c r="A172" s="24"/>
      <c r="B172" s="24">
        <v>228801</v>
      </c>
      <c r="C172" s="26" t="s">
        <v>228</v>
      </c>
      <c r="D172" s="22">
        <v>257755.62</v>
      </c>
      <c r="E172" s="22">
        <v>257755.62</v>
      </c>
      <c r="F172" s="70" t="e">
        <f>#REF!</f>
        <v>#REF!</v>
      </c>
      <c r="H172" s="1" t="e">
        <f>F172+#REF!</f>
        <v>#REF!</v>
      </c>
    </row>
    <row r="173" spans="1:8" ht="12.75">
      <c r="A173" s="24"/>
      <c r="B173" s="24">
        <v>228803</v>
      </c>
      <c r="C173" s="26" t="s">
        <v>229</v>
      </c>
      <c r="D173" s="22">
        <v>6837.46</v>
      </c>
      <c r="E173" s="22">
        <v>6837.46</v>
      </c>
      <c r="F173" s="70" t="e">
        <f>#REF!</f>
        <v>#REF!</v>
      </c>
      <c r="H173" s="1" t="e">
        <f>F173+#REF!</f>
        <v>#REF!</v>
      </c>
    </row>
    <row r="174" spans="1:8" ht="12.75" hidden="1">
      <c r="A174" s="24"/>
      <c r="B174" s="24">
        <v>228904</v>
      </c>
      <c r="C174" s="26" t="s">
        <v>104</v>
      </c>
      <c r="D174" s="22"/>
      <c r="E174" s="22"/>
      <c r="F174" s="58"/>
      <c r="H174" s="1" t="e">
        <f>F174+#REF!</f>
        <v>#REF!</v>
      </c>
    </row>
    <row r="175" spans="1:8" ht="12.75" hidden="1">
      <c r="A175" s="24"/>
      <c r="B175" s="24"/>
      <c r="C175" s="20" t="s">
        <v>230</v>
      </c>
      <c r="D175" s="22"/>
      <c r="E175" s="22"/>
      <c r="F175" s="58"/>
      <c r="H175" s="1" t="e">
        <f>F175+#REF!</f>
        <v>#REF!</v>
      </c>
    </row>
    <row r="176" spans="1:8" ht="12.75">
      <c r="A176" s="24"/>
      <c r="B176" s="24"/>
      <c r="C176" s="24"/>
      <c r="D176" s="22"/>
      <c r="E176" s="22"/>
      <c r="F176" s="58"/>
      <c r="H176" s="1" t="e">
        <f>F176+#REF!</f>
        <v>#REF!</v>
      </c>
    </row>
    <row r="177" spans="1:8" ht="12.75">
      <c r="A177" s="28"/>
      <c r="B177" s="28"/>
      <c r="C177" s="28" t="s">
        <v>6</v>
      </c>
      <c r="D177" s="47">
        <v>5024521.36</v>
      </c>
      <c r="E177" s="47">
        <v>5024521.36</v>
      </c>
      <c r="F177" s="66" t="e">
        <f>F178+F183+F188+F194+F195+F199+F207+F212+F217+F226+F228</f>
        <v>#REF!</v>
      </c>
      <c r="H177" s="1" t="e">
        <f>F177+#REF!</f>
        <v>#REF!</v>
      </c>
    </row>
    <row r="178" spans="1:8" ht="12.75">
      <c r="A178" s="24">
        <v>31</v>
      </c>
      <c r="B178" s="24">
        <v>231</v>
      </c>
      <c r="C178" s="29" t="s">
        <v>92</v>
      </c>
      <c r="D178" s="45">
        <v>743965.13</v>
      </c>
      <c r="E178" s="45">
        <v>743965.13</v>
      </c>
      <c r="F178" s="64" t="e">
        <f>F180+F181+F182</f>
        <v>#REF!</v>
      </c>
      <c r="H178" s="1" t="e">
        <f>F178+#REF!</f>
        <v>#REF!</v>
      </c>
    </row>
    <row r="179" spans="1:8" ht="12.75" hidden="1">
      <c r="A179" s="20"/>
      <c r="B179" s="20"/>
      <c r="C179" s="26" t="s">
        <v>36</v>
      </c>
      <c r="D179" s="22"/>
      <c r="E179" s="22"/>
      <c r="F179" s="58"/>
      <c r="H179" s="1" t="e">
        <f>F179+#REF!</f>
        <v>#REF!</v>
      </c>
    </row>
    <row r="180" spans="1:8" ht="12.75">
      <c r="A180" s="24"/>
      <c r="B180" s="24">
        <v>2311</v>
      </c>
      <c r="C180" s="26" t="s">
        <v>231</v>
      </c>
      <c r="D180" s="22">
        <v>738537.13</v>
      </c>
      <c r="E180" s="22">
        <v>738537.13</v>
      </c>
      <c r="F180" s="58" t="e">
        <f>#REF!</f>
        <v>#REF!</v>
      </c>
      <c r="H180" s="1" t="e">
        <f>F180+#REF!</f>
        <v>#REF!</v>
      </c>
    </row>
    <row r="181" spans="1:8" ht="12.75">
      <c r="A181" s="24"/>
      <c r="B181" s="24">
        <v>2313</v>
      </c>
      <c r="C181" s="26" t="s">
        <v>232</v>
      </c>
      <c r="D181" s="22">
        <v>5428</v>
      </c>
      <c r="E181" s="22">
        <v>5428</v>
      </c>
      <c r="F181" s="58" t="e">
        <f>#REF!</f>
        <v>#REF!</v>
      </c>
      <c r="H181" s="1" t="e">
        <f>F181+#REF!</f>
        <v>#REF!</v>
      </c>
    </row>
    <row r="182" spans="1:8" ht="12.75" hidden="1">
      <c r="A182" s="24"/>
      <c r="B182" s="24">
        <v>2314</v>
      </c>
      <c r="C182" s="26" t="s">
        <v>233</v>
      </c>
      <c r="D182" s="22"/>
      <c r="E182" s="22"/>
      <c r="F182" s="58"/>
      <c r="H182" s="1" t="e">
        <f>F182+#REF!</f>
        <v>#REF!</v>
      </c>
    </row>
    <row r="183" spans="1:8" ht="12.75">
      <c r="A183" s="24"/>
      <c r="B183" s="24">
        <v>232</v>
      </c>
      <c r="C183" s="29" t="s">
        <v>24</v>
      </c>
      <c r="D183" s="45">
        <v>204140</v>
      </c>
      <c r="E183" s="45">
        <v>204140</v>
      </c>
      <c r="F183" s="64" t="e">
        <f>F185+F186+F187</f>
        <v>#REF!</v>
      </c>
      <c r="H183" s="1" t="e">
        <f>F183+#REF!</f>
        <v>#REF!</v>
      </c>
    </row>
    <row r="184" spans="1:8" ht="12.75" hidden="1">
      <c r="A184" s="24"/>
      <c r="B184" s="24">
        <v>2321</v>
      </c>
      <c r="C184" s="26" t="s">
        <v>234</v>
      </c>
      <c r="D184" s="22"/>
      <c r="E184" s="22"/>
      <c r="F184" s="70">
        <v>0</v>
      </c>
      <c r="H184" s="1" t="e">
        <f>F184+#REF!</f>
        <v>#REF!</v>
      </c>
    </row>
    <row r="185" spans="1:8" ht="12.75">
      <c r="A185" s="24"/>
      <c r="B185" s="24">
        <v>2322</v>
      </c>
      <c r="C185" s="26" t="s">
        <v>235</v>
      </c>
      <c r="D185" s="22">
        <v>204140</v>
      </c>
      <c r="E185" s="22">
        <v>204140</v>
      </c>
      <c r="F185" s="58" t="e">
        <f>#REF!</f>
        <v>#REF!</v>
      </c>
      <c r="H185" s="1" t="e">
        <f>F185+#REF!</f>
        <v>#REF!</v>
      </c>
    </row>
    <row r="186" spans="1:8" ht="12.75" hidden="1">
      <c r="A186" s="24"/>
      <c r="B186" s="24">
        <v>2323</v>
      </c>
      <c r="C186" s="24" t="s">
        <v>236</v>
      </c>
      <c r="D186" s="22"/>
      <c r="E186" s="22"/>
      <c r="F186" s="58" t="e">
        <f>#REF!</f>
        <v>#REF!</v>
      </c>
      <c r="H186" s="1" t="e">
        <f>F186+#REF!</f>
        <v>#REF!</v>
      </c>
    </row>
    <row r="187" spans="1:8" ht="12.75" hidden="1">
      <c r="A187" s="24"/>
      <c r="B187" s="24">
        <v>2324</v>
      </c>
      <c r="C187" s="24" t="s">
        <v>237</v>
      </c>
      <c r="D187" s="22"/>
      <c r="E187" s="22"/>
      <c r="F187" s="58"/>
      <c r="H187" s="1" t="e">
        <f>F187+#REF!</f>
        <v>#REF!</v>
      </c>
    </row>
    <row r="188" spans="1:8" ht="12.75">
      <c r="A188" s="20">
        <v>33</v>
      </c>
      <c r="B188" s="20">
        <v>233</v>
      </c>
      <c r="C188" s="20" t="s">
        <v>78</v>
      </c>
      <c r="D188" s="44">
        <v>750370.13</v>
      </c>
      <c r="E188" s="44">
        <v>750370.13</v>
      </c>
      <c r="F188" s="72" t="e">
        <f>SUM(F189:F193)</f>
        <v>#REF!</v>
      </c>
      <c r="H188" s="1" t="e">
        <f>F188+#REF!</f>
        <v>#REF!</v>
      </c>
    </row>
    <row r="189" spans="1:8" ht="12.75">
      <c r="A189" s="24"/>
      <c r="B189" s="24">
        <v>2331</v>
      </c>
      <c r="C189" s="24" t="s">
        <v>37</v>
      </c>
      <c r="D189" s="22">
        <v>325827.93</v>
      </c>
      <c r="E189" s="22">
        <v>325827.93</v>
      </c>
      <c r="F189" s="58" t="e">
        <f>#REF!</f>
        <v>#REF!</v>
      </c>
      <c r="H189" s="1" t="e">
        <f>F189+#REF!</f>
        <v>#REF!</v>
      </c>
    </row>
    <row r="190" spans="1:8" ht="12.75">
      <c r="A190" s="24"/>
      <c r="B190" s="24">
        <v>2332</v>
      </c>
      <c r="C190" s="24" t="s">
        <v>79</v>
      </c>
      <c r="D190" s="22">
        <v>396760.2</v>
      </c>
      <c r="E190" s="22">
        <v>396760.2</v>
      </c>
      <c r="F190" s="58" t="e">
        <f>#REF!</f>
        <v>#REF!</v>
      </c>
      <c r="H190" s="1" t="e">
        <f>F190+#REF!</f>
        <v>#REF!</v>
      </c>
    </row>
    <row r="191" spans="1:8" ht="12.75">
      <c r="A191" s="24"/>
      <c r="B191" s="24">
        <v>2333</v>
      </c>
      <c r="C191" s="24" t="s">
        <v>40</v>
      </c>
      <c r="D191" s="22">
        <v>24332</v>
      </c>
      <c r="E191" s="22">
        <v>24332</v>
      </c>
      <c r="F191" s="58" t="e">
        <f>#REF!</f>
        <v>#REF!</v>
      </c>
      <c r="H191" s="1" t="e">
        <f>F191+#REF!</f>
        <v>#REF!</v>
      </c>
    </row>
    <row r="192" spans="1:8" ht="12.75">
      <c r="A192" s="24"/>
      <c r="B192" s="24">
        <v>2334</v>
      </c>
      <c r="C192" s="24" t="s">
        <v>64</v>
      </c>
      <c r="D192" s="22">
        <v>3450</v>
      </c>
      <c r="E192" s="22">
        <v>3450</v>
      </c>
      <c r="F192" s="58" t="e">
        <f>#REF!</f>
        <v>#REF!</v>
      </c>
      <c r="H192" s="1" t="e">
        <f>F192+#REF!</f>
        <v>#REF!</v>
      </c>
    </row>
    <row r="193" spans="1:8" ht="12.75" hidden="1">
      <c r="A193" s="24"/>
      <c r="B193" s="24"/>
      <c r="C193" s="24" t="s">
        <v>46</v>
      </c>
      <c r="D193" s="22"/>
      <c r="E193" s="22"/>
      <c r="F193" s="58"/>
      <c r="H193" s="1" t="e">
        <f>F193+#REF!</f>
        <v>#REF!</v>
      </c>
    </row>
    <row r="194" spans="1:8" ht="12.75">
      <c r="A194" s="20">
        <v>34</v>
      </c>
      <c r="B194" s="20">
        <v>2341</v>
      </c>
      <c r="C194" s="20" t="s">
        <v>81</v>
      </c>
      <c r="D194" s="22">
        <v>231552.57</v>
      </c>
      <c r="E194" s="22">
        <v>231552.57</v>
      </c>
      <c r="F194" s="59" t="e">
        <f>#REF!</f>
        <v>#REF!</v>
      </c>
      <c r="H194" s="1" t="e">
        <f>F194+#REF!</f>
        <v>#REF!</v>
      </c>
    </row>
    <row r="195" spans="1:8" ht="12.75">
      <c r="A195" s="20">
        <v>35</v>
      </c>
      <c r="B195" s="20">
        <v>235</v>
      </c>
      <c r="C195" s="20" t="s">
        <v>238</v>
      </c>
      <c r="D195" s="44">
        <v>131729.39</v>
      </c>
      <c r="E195" s="44">
        <v>131729.39</v>
      </c>
      <c r="F195" s="59" t="e">
        <f>SUM(F196:F198)</f>
        <v>#REF!</v>
      </c>
      <c r="H195" s="1" t="e">
        <f>F195+#REF!</f>
        <v>#REF!</v>
      </c>
    </row>
    <row r="196" spans="1:8" ht="12.75">
      <c r="A196" s="24"/>
      <c r="B196" s="24">
        <v>2353</v>
      </c>
      <c r="C196" s="24" t="s">
        <v>80</v>
      </c>
      <c r="D196" s="22">
        <v>50970.19</v>
      </c>
      <c r="E196" s="22">
        <v>50970.19</v>
      </c>
      <c r="F196" s="58" t="e">
        <f>#REF!</f>
        <v>#REF!</v>
      </c>
      <c r="H196" s="1" t="e">
        <f>F196+#REF!</f>
        <v>#REF!</v>
      </c>
    </row>
    <row r="197" spans="1:8" ht="12.75" hidden="1">
      <c r="A197" s="24"/>
      <c r="B197" s="24">
        <v>2354</v>
      </c>
      <c r="C197" s="24" t="s">
        <v>239</v>
      </c>
      <c r="D197" s="22"/>
      <c r="E197" s="22"/>
      <c r="F197" s="58"/>
      <c r="H197" s="1" t="e">
        <f>F197+#REF!</f>
        <v>#REF!</v>
      </c>
    </row>
    <row r="198" spans="1:8" ht="12.75">
      <c r="A198" s="24"/>
      <c r="B198" s="24">
        <v>2355</v>
      </c>
      <c r="C198" s="24" t="s">
        <v>240</v>
      </c>
      <c r="D198" s="22">
        <v>80759.2</v>
      </c>
      <c r="E198" s="22">
        <v>80759.2</v>
      </c>
      <c r="F198" s="58" t="e">
        <f>#REF!</f>
        <v>#REF!</v>
      </c>
      <c r="H198" s="1" t="e">
        <f>F198+#REF!</f>
        <v>#REF!</v>
      </c>
    </row>
    <row r="199" spans="1:8" ht="12.75">
      <c r="A199" s="20">
        <v>36</v>
      </c>
      <c r="B199" s="20">
        <v>236</v>
      </c>
      <c r="C199" s="20" t="s">
        <v>241</v>
      </c>
      <c r="D199" s="44">
        <v>12157.3</v>
      </c>
      <c r="E199" s="44">
        <v>12157.3</v>
      </c>
      <c r="F199" s="59" t="e">
        <f>SUM(F200:F205)</f>
        <v>#REF!</v>
      </c>
      <c r="H199" s="1" t="e">
        <f>F199+#REF!</f>
        <v>#REF!</v>
      </c>
    </row>
    <row r="200" spans="1:8" ht="12.75" hidden="1">
      <c r="A200" s="24"/>
      <c r="B200" s="24">
        <v>236101</v>
      </c>
      <c r="C200" s="24" t="s">
        <v>242</v>
      </c>
      <c r="D200" s="22"/>
      <c r="E200" s="22"/>
      <c r="F200" s="58">
        <v>0</v>
      </c>
      <c r="H200" s="1" t="e">
        <f>F200+#REF!</f>
        <v>#REF!</v>
      </c>
    </row>
    <row r="201" spans="1:8" ht="12.75" hidden="1">
      <c r="A201" s="24"/>
      <c r="B201" s="24">
        <v>236202</v>
      </c>
      <c r="C201" s="24" t="s">
        <v>243</v>
      </c>
      <c r="D201" s="22"/>
      <c r="E201" s="22"/>
      <c r="F201" s="58">
        <v>0</v>
      </c>
      <c r="H201" s="1" t="e">
        <f>F201+#REF!</f>
        <v>#REF!</v>
      </c>
    </row>
    <row r="202" spans="1:8" ht="12.75" hidden="1">
      <c r="A202" s="24"/>
      <c r="B202" s="24">
        <v>236303</v>
      </c>
      <c r="C202" s="24" t="s">
        <v>244</v>
      </c>
      <c r="D202" s="22"/>
      <c r="E202" s="22"/>
      <c r="F202" s="58">
        <v>0</v>
      </c>
      <c r="H202" s="1" t="e">
        <f>F202+#REF!</f>
        <v>#REF!</v>
      </c>
    </row>
    <row r="203" spans="1:8" ht="12.75">
      <c r="A203" s="24"/>
      <c r="B203" s="24">
        <v>236304</v>
      </c>
      <c r="C203" s="24" t="s">
        <v>245</v>
      </c>
      <c r="D203" s="22">
        <v>12157.3</v>
      </c>
      <c r="E203" s="22">
        <v>12157.3</v>
      </c>
      <c r="F203" s="58" t="e">
        <f>#REF!</f>
        <v>#REF!</v>
      </c>
      <c r="H203" s="1" t="e">
        <f>F203+#REF!</f>
        <v>#REF!</v>
      </c>
    </row>
    <row r="204" spans="1:8" ht="12.75" hidden="1">
      <c r="A204" s="24"/>
      <c r="B204" s="24">
        <v>236105</v>
      </c>
      <c r="C204" s="24" t="s">
        <v>246</v>
      </c>
      <c r="D204" s="22"/>
      <c r="E204" s="22"/>
      <c r="F204" s="58">
        <v>0</v>
      </c>
      <c r="H204" s="1" t="e">
        <f>F204+#REF!</f>
        <v>#REF!</v>
      </c>
    </row>
    <row r="205" spans="1:8" ht="12.75" hidden="1">
      <c r="A205" s="24"/>
      <c r="B205" s="24">
        <v>236306</v>
      </c>
      <c r="C205" s="24" t="s">
        <v>247</v>
      </c>
      <c r="D205" s="22"/>
      <c r="E205" s="22"/>
      <c r="F205" s="58">
        <v>0</v>
      </c>
      <c r="H205" s="1" t="e">
        <f>F205+#REF!</f>
        <v>#REF!</v>
      </c>
    </row>
    <row r="206" spans="1:8" ht="12.75" hidden="1">
      <c r="A206" s="24"/>
      <c r="B206" s="24">
        <v>2364</v>
      </c>
      <c r="C206" s="24" t="s">
        <v>248</v>
      </c>
      <c r="D206" s="22"/>
      <c r="E206" s="22"/>
      <c r="F206" s="58">
        <v>0</v>
      </c>
      <c r="H206" s="1" t="e">
        <f>F206+#REF!</f>
        <v>#REF!</v>
      </c>
    </row>
    <row r="207" spans="1:8" ht="12.75">
      <c r="A207" s="20">
        <v>37</v>
      </c>
      <c r="B207" s="20">
        <v>2371</v>
      </c>
      <c r="C207" s="20" t="s">
        <v>39</v>
      </c>
      <c r="D207" s="44">
        <v>1999457.8</v>
      </c>
      <c r="E207" s="44">
        <v>1999457.8</v>
      </c>
      <c r="F207" s="59" t="e">
        <f>SUM(F208:F211)</f>
        <v>#REF!</v>
      </c>
      <c r="H207" s="1" t="e">
        <f>F207+#REF!</f>
        <v>#REF!</v>
      </c>
    </row>
    <row r="208" spans="1:8" ht="12.75">
      <c r="A208" s="24"/>
      <c r="B208" s="24">
        <v>237101</v>
      </c>
      <c r="C208" s="24" t="s">
        <v>249</v>
      </c>
      <c r="D208" s="22">
        <v>1822000</v>
      </c>
      <c r="E208" s="22">
        <v>1822000</v>
      </c>
      <c r="F208" s="58" t="e">
        <f>#REF!</f>
        <v>#REF!</v>
      </c>
      <c r="H208" s="1" t="e">
        <f>F208+#REF!</f>
        <v>#REF!</v>
      </c>
    </row>
    <row r="209" spans="1:8" ht="12.75">
      <c r="A209" s="24"/>
      <c r="B209" s="24">
        <v>237102</v>
      </c>
      <c r="C209" s="24" t="s">
        <v>250</v>
      </c>
      <c r="D209" s="22">
        <v>171900</v>
      </c>
      <c r="E209" s="22">
        <v>171900</v>
      </c>
      <c r="F209" s="58" t="e">
        <f>#REF!</f>
        <v>#REF!</v>
      </c>
      <c r="H209" s="1" t="e">
        <f>F209+#REF!</f>
        <v>#REF!</v>
      </c>
    </row>
    <row r="210" spans="1:8" ht="12.75" hidden="1">
      <c r="A210" s="24"/>
      <c r="B210" s="24">
        <v>237104</v>
      </c>
      <c r="C210" s="24" t="s">
        <v>251</v>
      </c>
      <c r="D210" s="22"/>
      <c r="E210" s="22"/>
      <c r="F210" s="58">
        <v>0</v>
      </c>
      <c r="H210" s="1" t="e">
        <f>F210+#REF!</f>
        <v>#REF!</v>
      </c>
    </row>
    <row r="211" spans="1:8" ht="12.75">
      <c r="A211" s="24"/>
      <c r="B211" s="24">
        <v>237105</v>
      </c>
      <c r="C211" s="24" t="s">
        <v>252</v>
      </c>
      <c r="D211" s="22">
        <v>5557.8</v>
      </c>
      <c r="E211" s="22">
        <v>5557.8</v>
      </c>
      <c r="F211" s="58" t="e">
        <f>#REF!</f>
        <v>#REF!</v>
      </c>
      <c r="H211" s="1" t="e">
        <f>F211+#REF!</f>
        <v>#REF!</v>
      </c>
    </row>
    <row r="212" spans="1:8" ht="12.75" hidden="1">
      <c r="A212" s="20"/>
      <c r="B212" s="20">
        <v>2372</v>
      </c>
      <c r="C212" s="20" t="s">
        <v>253</v>
      </c>
      <c r="D212" s="42">
        <v>0</v>
      </c>
      <c r="E212" s="42">
        <v>0</v>
      </c>
      <c r="F212" s="59" t="e">
        <f>F213+F214+F216</f>
        <v>#REF!</v>
      </c>
      <c r="H212" s="1" t="e">
        <f>F212+#REF!</f>
        <v>#REF!</v>
      </c>
    </row>
    <row r="213" spans="1:8" ht="12.75" hidden="1">
      <c r="A213" s="24"/>
      <c r="B213" s="24">
        <v>237203</v>
      </c>
      <c r="C213" s="24" t="s">
        <v>254</v>
      </c>
      <c r="D213" s="22">
        <v>0</v>
      </c>
      <c r="E213" s="22">
        <v>0</v>
      </c>
      <c r="F213" s="58">
        <v>0</v>
      </c>
      <c r="H213" s="1" t="e">
        <f>F213+#REF!</f>
        <v>#REF!</v>
      </c>
    </row>
    <row r="214" spans="1:8" ht="12.75" hidden="1">
      <c r="A214" s="24"/>
      <c r="B214" s="24">
        <v>237204</v>
      </c>
      <c r="C214" s="24" t="s">
        <v>255</v>
      </c>
      <c r="D214" s="22"/>
      <c r="E214" s="22"/>
      <c r="F214" s="58">
        <v>0</v>
      </c>
      <c r="H214" s="1" t="e">
        <f>F214+#REF!</f>
        <v>#REF!</v>
      </c>
    </row>
    <row r="215" spans="1:8" ht="12.75" hidden="1">
      <c r="A215" s="24"/>
      <c r="B215" s="24">
        <v>237205</v>
      </c>
      <c r="C215" s="24" t="s">
        <v>309</v>
      </c>
      <c r="D215" s="22"/>
      <c r="E215" s="22"/>
      <c r="F215" s="58">
        <v>0</v>
      </c>
      <c r="H215" s="1" t="e">
        <f>F215+#REF!</f>
        <v>#REF!</v>
      </c>
    </row>
    <row r="216" spans="1:8" ht="12.75" hidden="1">
      <c r="A216" s="24"/>
      <c r="B216" s="24">
        <v>237206</v>
      </c>
      <c r="C216" s="24" t="s">
        <v>256</v>
      </c>
      <c r="D216" s="22"/>
      <c r="E216" s="22"/>
      <c r="F216" s="58" t="e">
        <f>#REF!</f>
        <v>#REF!</v>
      </c>
      <c r="H216" s="1" t="e">
        <f>F216+#REF!</f>
        <v>#REF!</v>
      </c>
    </row>
    <row r="217" spans="1:8" ht="12.75">
      <c r="A217" s="20">
        <v>39</v>
      </c>
      <c r="B217" s="20">
        <v>239</v>
      </c>
      <c r="C217" s="20" t="s">
        <v>82</v>
      </c>
      <c r="D217" s="42">
        <v>951149.04</v>
      </c>
      <c r="E217" s="42">
        <v>951149.04</v>
      </c>
      <c r="F217" s="59" t="e">
        <f>F218+F219+F220+F221+F222+F223+F224+F225</f>
        <v>#REF!</v>
      </c>
      <c r="H217" s="1" t="e">
        <f>F217+#REF!</f>
        <v>#REF!</v>
      </c>
    </row>
    <row r="218" spans="1:8" ht="12.75">
      <c r="A218" s="24"/>
      <c r="B218" s="24">
        <v>2391</v>
      </c>
      <c r="C218" s="24" t="s">
        <v>83</v>
      </c>
      <c r="D218" s="22">
        <v>450799.32</v>
      </c>
      <c r="E218" s="22">
        <v>450799.32</v>
      </c>
      <c r="F218" s="58" t="e">
        <f>#REF!</f>
        <v>#REF!</v>
      </c>
      <c r="H218" s="1" t="e">
        <f>F218+#REF!</f>
        <v>#REF!</v>
      </c>
    </row>
    <row r="219" spans="1:8" ht="12.75">
      <c r="A219" s="24"/>
      <c r="B219" s="24">
        <v>2392</v>
      </c>
      <c r="C219" s="24" t="s">
        <v>257</v>
      </c>
      <c r="D219" s="22">
        <v>418515.94</v>
      </c>
      <c r="E219" s="22">
        <v>418515.94</v>
      </c>
      <c r="F219" s="58" t="e">
        <f>#REF!</f>
        <v>#REF!</v>
      </c>
      <c r="H219" s="1" t="e">
        <f>F219+#REF!</f>
        <v>#REF!</v>
      </c>
    </row>
    <row r="220" spans="1:8" ht="12.75" hidden="1">
      <c r="A220" s="24"/>
      <c r="B220" s="73">
        <v>2393</v>
      </c>
      <c r="C220" s="24" t="s">
        <v>258</v>
      </c>
      <c r="D220" s="22"/>
      <c r="E220" s="22"/>
      <c r="F220" s="58"/>
      <c r="H220" s="1" t="e">
        <f>F220+#REF!</f>
        <v>#REF!</v>
      </c>
    </row>
    <row r="221" spans="1:8" ht="12.75" hidden="1">
      <c r="A221" s="24"/>
      <c r="B221" s="73">
        <v>2394</v>
      </c>
      <c r="C221" s="24" t="s">
        <v>259</v>
      </c>
      <c r="D221" s="22"/>
      <c r="E221" s="22"/>
      <c r="F221" s="58" t="e">
        <f>#REF!</f>
        <v>#REF!</v>
      </c>
      <c r="H221" s="1" t="e">
        <f>F221+#REF!</f>
        <v>#REF!</v>
      </c>
    </row>
    <row r="222" spans="1:8" ht="12.75">
      <c r="A222" s="24"/>
      <c r="B222" s="24">
        <v>2395</v>
      </c>
      <c r="C222" s="24" t="s">
        <v>86</v>
      </c>
      <c r="D222" s="22">
        <v>3446.55</v>
      </c>
      <c r="E222" s="22">
        <v>3446.55</v>
      </c>
      <c r="F222" s="58" t="e">
        <f>#REF!</f>
        <v>#REF!</v>
      </c>
      <c r="H222" s="1" t="e">
        <f>F222+#REF!</f>
        <v>#REF!</v>
      </c>
    </row>
    <row r="223" spans="1:8" ht="12.75">
      <c r="A223" s="24"/>
      <c r="B223" s="24">
        <v>2396</v>
      </c>
      <c r="C223" s="24" t="s">
        <v>84</v>
      </c>
      <c r="D223" s="22">
        <v>31657.88</v>
      </c>
      <c r="E223" s="22">
        <v>31657.88</v>
      </c>
      <c r="F223" s="58" t="e">
        <f>#REF!</f>
        <v>#REF!</v>
      </c>
      <c r="H223" s="1" t="e">
        <f>F223+#REF!</f>
        <v>#REF!</v>
      </c>
    </row>
    <row r="224" spans="1:8" ht="12.75">
      <c r="A224" s="24"/>
      <c r="B224" s="24">
        <v>2398</v>
      </c>
      <c r="C224" s="24" t="s">
        <v>260</v>
      </c>
      <c r="D224" s="22">
        <v>9598.15</v>
      </c>
      <c r="E224" s="22">
        <v>9598.15</v>
      </c>
      <c r="F224" s="58"/>
      <c r="H224" s="1" t="e">
        <f>F224+#REF!</f>
        <v>#REF!</v>
      </c>
    </row>
    <row r="225" spans="1:8" ht="12.75">
      <c r="A225" s="24"/>
      <c r="B225" s="24">
        <v>2399</v>
      </c>
      <c r="C225" s="24" t="s">
        <v>261</v>
      </c>
      <c r="D225" s="22">
        <v>37131.2</v>
      </c>
      <c r="E225" s="22">
        <v>37131.2</v>
      </c>
      <c r="F225" s="58" t="e">
        <f>#REF!</f>
        <v>#REF!</v>
      </c>
      <c r="H225" s="1" t="e">
        <f>F225+#REF!</f>
        <v>#REF!</v>
      </c>
    </row>
    <row r="226" spans="1:8" ht="12.75" hidden="1">
      <c r="A226" s="24"/>
      <c r="B226" s="24"/>
      <c r="C226" s="20" t="s">
        <v>47</v>
      </c>
      <c r="D226" s="22"/>
      <c r="E226" s="22"/>
      <c r="F226" s="58"/>
      <c r="H226" s="1" t="e">
        <f>F226+#REF!</f>
        <v>#REF!</v>
      </c>
    </row>
    <row r="227" spans="1:8" ht="12.75" hidden="1">
      <c r="A227" s="24"/>
      <c r="B227" s="24"/>
      <c r="C227" s="24" t="s">
        <v>85</v>
      </c>
      <c r="D227" s="22"/>
      <c r="E227" s="22"/>
      <c r="F227" s="58"/>
      <c r="H227" s="1" t="e">
        <f>F227+#REF!</f>
        <v>#REF!</v>
      </c>
    </row>
    <row r="228" spans="1:8" ht="12.75" hidden="1">
      <c r="A228" s="24"/>
      <c r="B228" s="24"/>
      <c r="C228" s="20" t="s">
        <v>44</v>
      </c>
      <c r="D228" s="22"/>
      <c r="E228" s="22"/>
      <c r="F228" s="58"/>
      <c r="H228" s="1" t="e">
        <f>F228+#REF!</f>
        <v>#REF!</v>
      </c>
    </row>
    <row r="229" spans="1:8" ht="12.75" hidden="1">
      <c r="A229" s="24"/>
      <c r="B229" s="24"/>
      <c r="C229" s="24" t="s">
        <v>35</v>
      </c>
      <c r="D229" s="22"/>
      <c r="E229" s="22"/>
      <c r="F229" s="58"/>
      <c r="H229" s="1" t="e">
        <f>F229+#REF!</f>
        <v>#REF!</v>
      </c>
    </row>
    <row r="230" spans="1:8" ht="12.75">
      <c r="A230" s="24"/>
      <c r="B230" s="24"/>
      <c r="C230" s="26"/>
      <c r="D230" s="22"/>
      <c r="E230" s="22"/>
      <c r="F230" s="58"/>
      <c r="H230" s="1" t="e">
        <f>F230+#REF!</f>
        <v>#REF!</v>
      </c>
    </row>
    <row r="231" spans="1:8" ht="12.75">
      <c r="A231" s="28"/>
      <c r="B231" s="28">
        <v>24</v>
      </c>
      <c r="C231" s="28" t="s">
        <v>7</v>
      </c>
      <c r="D231" s="13">
        <v>2774635.87</v>
      </c>
      <c r="E231" s="13">
        <v>2774635.87</v>
      </c>
      <c r="F231" s="63" t="e">
        <f>F232+F237+F238+F241+F245+F247</f>
        <v>#REF!</v>
      </c>
      <c r="H231" s="1" t="e">
        <f>F231+#REF!</f>
        <v>#REF!</v>
      </c>
    </row>
    <row r="232" spans="1:8" ht="12.75">
      <c r="A232" s="24">
        <v>41</v>
      </c>
      <c r="B232" s="24">
        <v>2412</v>
      </c>
      <c r="C232" s="20" t="s">
        <v>26</v>
      </c>
      <c r="D232" s="42">
        <v>2453792.42</v>
      </c>
      <c r="E232" s="42">
        <v>2453792.42</v>
      </c>
      <c r="F232" s="59" t="e">
        <f>SUM(F233:F235)</f>
        <v>#REF!</v>
      </c>
      <c r="H232" s="1" t="e">
        <f>F232+#REF!</f>
        <v>#REF!</v>
      </c>
    </row>
    <row r="233" spans="1:8" ht="12.75">
      <c r="A233" s="24"/>
      <c r="B233" s="24">
        <v>241201</v>
      </c>
      <c r="C233" s="24" t="s">
        <v>262</v>
      </c>
      <c r="D233" s="22">
        <v>25000</v>
      </c>
      <c r="E233" s="22">
        <v>25000</v>
      </c>
      <c r="F233" s="58" t="e">
        <f>#REF!</f>
        <v>#REF!</v>
      </c>
      <c r="H233" s="1" t="e">
        <f>F233+#REF!</f>
        <v>#REF!</v>
      </c>
    </row>
    <row r="234" spans="1:8" ht="12.75" hidden="1">
      <c r="A234" s="24"/>
      <c r="B234" s="24"/>
      <c r="C234" s="24" t="s">
        <v>263</v>
      </c>
      <c r="D234" s="22"/>
      <c r="E234" s="22"/>
      <c r="F234" s="61"/>
      <c r="H234" s="1" t="e">
        <f>F234+#REF!</f>
        <v>#REF!</v>
      </c>
    </row>
    <row r="235" spans="1:8" ht="12.75">
      <c r="A235" s="24"/>
      <c r="B235" s="24">
        <v>241202</v>
      </c>
      <c r="C235" s="24" t="s">
        <v>264</v>
      </c>
      <c r="D235" s="22">
        <v>2428792.42</v>
      </c>
      <c r="E235" s="22">
        <v>2428792.42</v>
      </c>
      <c r="F235" s="58" t="e">
        <f>#REF!</f>
        <v>#REF!</v>
      </c>
      <c r="H235" s="1" t="e">
        <f>F235+#REF!</f>
        <v>#REF!</v>
      </c>
    </row>
    <row r="236" spans="1:8" ht="12.75" hidden="1">
      <c r="A236" s="24"/>
      <c r="B236" s="24"/>
      <c r="C236" s="24" t="s">
        <v>265</v>
      </c>
      <c r="D236" s="22"/>
      <c r="E236" s="22"/>
      <c r="F236" s="58"/>
      <c r="H236" s="1" t="e">
        <f>F236+#REF!</f>
        <v>#REF!</v>
      </c>
    </row>
    <row r="237" spans="1:8" ht="12.75" hidden="1">
      <c r="A237" s="20"/>
      <c r="B237" s="20">
        <v>2414</v>
      </c>
      <c r="C237" s="20" t="s">
        <v>23</v>
      </c>
      <c r="D237" s="22">
        <v>0</v>
      </c>
      <c r="E237" s="22">
        <v>0</v>
      </c>
      <c r="F237" s="59" t="e">
        <f>#REF!</f>
        <v>#REF!</v>
      </c>
      <c r="H237" s="1" t="e">
        <f>F237+#REF!</f>
        <v>#REF!</v>
      </c>
    </row>
    <row r="238" spans="1:8" ht="12.75" hidden="1">
      <c r="A238" s="24"/>
      <c r="B238" s="24">
        <v>2415</v>
      </c>
      <c r="C238" s="20" t="s">
        <v>75</v>
      </c>
      <c r="D238" s="22"/>
      <c r="E238" s="22"/>
      <c r="F238" s="58" t="e">
        <f>#REF!</f>
        <v>#REF!</v>
      </c>
      <c r="H238" s="1" t="e">
        <f>F238+#REF!</f>
        <v>#REF!</v>
      </c>
    </row>
    <row r="239" spans="1:8" ht="12.75" hidden="1">
      <c r="A239" s="20"/>
      <c r="B239" s="20">
        <v>241604</v>
      </c>
      <c r="C239" s="20" t="s">
        <v>266</v>
      </c>
      <c r="D239" s="22"/>
      <c r="E239" s="22"/>
      <c r="F239" s="59"/>
      <c r="H239" s="1" t="e">
        <f>F239+#REF!</f>
        <v>#REF!</v>
      </c>
    </row>
    <row r="240" spans="1:8" ht="12.75" hidden="1">
      <c r="A240" s="20"/>
      <c r="B240" s="20"/>
      <c r="C240" s="20" t="s">
        <v>105</v>
      </c>
      <c r="D240" s="22"/>
      <c r="E240" s="22"/>
      <c r="F240" s="58"/>
      <c r="H240" s="1" t="e">
        <f>F240+#REF!</f>
        <v>#REF!</v>
      </c>
    </row>
    <row r="241" spans="1:8" ht="12.75" hidden="1">
      <c r="A241" s="20">
        <v>42</v>
      </c>
      <c r="B241" s="20">
        <v>2421</v>
      </c>
      <c r="C241" s="20" t="s">
        <v>27</v>
      </c>
      <c r="D241" s="22">
        <v>0</v>
      </c>
      <c r="E241" s="22">
        <v>0</v>
      </c>
      <c r="F241" s="59" t="e">
        <f>SUM(F242:F243)</f>
        <v>#REF!</v>
      </c>
      <c r="H241" s="1" t="e">
        <f>F241+#REF!</f>
        <v>#REF!</v>
      </c>
    </row>
    <row r="242" spans="1:8" s="3" customFormat="1" ht="12.75" hidden="1">
      <c r="A242" s="24"/>
      <c r="B242" s="24"/>
      <c r="C242" s="24" t="s">
        <v>313</v>
      </c>
      <c r="D242" s="22"/>
      <c r="E242" s="22"/>
      <c r="F242" s="58" t="e">
        <f>#REF!</f>
        <v>#REF!</v>
      </c>
      <c r="H242" s="1" t="e">
        <f>F242+#REF!</f>
        <v>#REF!</v>
      </c>
    </row>
    <row r="243" spans="1:8" s="3" customFormat="1" ht="12.75" hidden="1">
      <c r="A243" s="24"/>
      <c r="B243" s="24"/>
      <c r="C243" s="24" t="s">
        <v>90</v>
      </c>
      <c r="D243" s="22"/>
      <c r="E243" s="22"/>
      <c r="F243" s="58" t="e">
        <f>#REF!</f>
        <v>#REF!</v>
      </c>
      <c r="H243" s="1" t="e">
        <f>F243+#REF!</f>
        <v>#REF!</v>
      </c>
    </row>
    <row r="244" spans="1:8" s="3" customFormat="1" ht="12.75" hidden="1">
      <c r="A244" s="24"/>
      <c r="B244" s="24"/>
      <c r="C244" s="24" t="s">
        <v>267</v>
      </c>
      <c r="D244" s="22"/>
      <c r="E244" s="22"/>
      <c r="F244" s="58"/>
      <c r="H244" s="1" t="e">
        <f>F244+#REF!</f>
        <v>#REF!</v>
      </c>
    </row>
    <row r="245" spans="1:8" ht="12.75" hidden="1">
      <c r="A245" s="20">
        <v>47</v>
      </c>
      <c r="B245" s="20">
        <v>247</v>
      </c>
      <c r="C245" s="20" t="s">
        <v>89</v>
      </c>
      <c r="D245" s="22"/>
      <c r="E245" s="22"/>
      <c r="F245" s="59">
        <f>F246</f>
        <v>0</v>
      </c>
      <c r="H245" s="1" t="e">
        <f>F245+#REF!</f>
        <v>#REF!</v>
      </c>
    </row>
    <row r="246" spans="1:8" ht="12.75" hidden="1">
      <c r="A246" s="20"/>
      <c r="B246" s="20"/>
      <c r="C246" s="24" t="s">
        <v>88</v>
      </c>
      <c r="D246" s="22"/>
      <c r="E246" s="22"/>
      <c r="F246" s="58"/>
      <c r="H246" s="1" t="e">
        <f>F246+#REF!</f>
        <v>#REF!</v>
      </c>
    </row>
    <row r="247" spans="1:8" ht="12.75">
      <c r="A247" s="24"/>
      <c r="B247" s="24">
        <v>2472</v>
      </c>
      <c r="C247" s="20" t="s">
        <v>28</v>
      </c>
      <c r="D247" s="42">
        <v>320843.45</v>
      </c>
      <c r="E247" s="42">
        <v>320843.45</v>
      </c>
      <c r="F247" s="59" t="e">
        <f>F248</f>
        <v>#REF!</v>
      </c>
      <c r="H247" s="1" t="e">
        <f>F247+#REF!</f>
        <v>#REF!</v>
      </c>
    </row>
    <row r="248" spans="1:8" ht="12.75">
      <c r="A248" s="24"/>
      <c r="B248" s="24"/>
      <c r="C248" s="24" t="s">
        <v>51</v>
      </c>
      <c r="D248" s="22">
        <v>320843.45</v>
      </c>
      <c r="E248" s="22">
        <v>320843.45</v>
      </c>
      <c r="F248" s="58" t="e">
        <f>#REF!</f>
        <v>#REF!</v>
      </c>
      <c r="H248" s="1" t="e">
        <f>F248+#REF!</f>
        <v>#REF!</v>
      </c>
    </row>
    <row r="249" spans="1:8" ht="12.75" hidden="1">
      <c r="A249" s="20"/>
      <c r="B249" s="20"/>
      <c r="C249" s="24" t="s">
        <v>59</v>
      </c>
      <c r="D249" s="22"/>
      <c r="E249" s="22"/>
      <c r="F249" s="58"/>
      <c r="H249" s="1" t="e">
        <f>F249+#REF!</f>
        <v>#REF!</v>
      </c>
    </row>
    <row r="250" spans="1:8" ht="12.75" hidden="1">
      <c r="A250" s="24"/>
      <c r="B250" s="24"/>
      <c r="C250" s="24" t="s">
        <v>71</v>
      </c>
      <c r="D250" s="22"/>
      <c r="E250" s="22"/>
      <c r="F250" s="58"/>
      <c r="H250" s="1" t="e">
        <f>F250+#REF!</f>
        <v>#REF!</v>
      </c>
    </row>
    <row r="251" spans="1:8" ht="12.75" hidden="1">
      <c r="A251" s="24"/>
      <c r="B251" s="24"/>
      <c r="C251" s="24" t="s">
        <v>60</v>
      </c>
      <c r="D251" s="22"/>
      <c r="E251" s="22"/>
      <c r="F251" s="58"/>
      <c r="H251" s="1" t="e">
        <f>F251+#REF!</f>
        <v>#REF!</v>
      </c>
    </row>
    <row r="252" spans="1:8" ht="12.75" hidden="1">
      <c r="A252" s="24"/>
      <c r="B252" s="24"/>
      <c r="C252" s="24" t="s">
        <v>106</v>
      </c>
      <c r="D252" s="22"/>
      <c r="E252" s="22"/>
      <c r="F252" s="58"/>
      <c r="H252" s="1" t="e">
        <f>F252+#REF!</f>
        <v>#REF!</v>
      </c>
    </row>
    <row r="253" spans="1:8" ht="12.75" hidden="1">
      <c r="A253" s="24"/>
      <c r="B253" s="24"/>
      <c r="C253" s="24" t="s">
        <v>61</v>
      </c>
      <c r="D253" s="22"/>
      <c r="E253" s="22"/>
      <c r="F253" s="58"/>
      <c r="H253" s="1" t="e">
        <f>F253+#REF!</f>
        <v>#REF!</v>
      </c>
    </row>
    <row r="254" spans="1:8" ht="12.75" hidden="1">
      <c r="A254" s="24"/>
      <c r="B254" s="24"/>
      <c r="C254" s="24" t="s">
        <v>72</v>
      </c>
      <c r="D254" s="22"/>
      <c r="E254" s="22"/>
      <c r="F254" s="58"/>
      <c r="H254" s="1" t="e">
        <f>F254+#REF!</f>
        <v>#REF!</v>
      </c>
    </row>
    <row r="255" spans="1:8" ht="12.75" hidden="1">
      <c r="A255" s="24"/>
      <c r="B255" s="24"/>
      <c r="C255" s="24" t="s">
        <v>73</v>
      </c>
      <c r="D255" s="22"/>
      <c r="E255" s="22"/>
      <c r="F255" s="58"/>
      <c r="H255" s="1" t="e">
        <f>F255+#REF!</f>
        <v>#REF!</v>
      </c>
    </row>
    <row r="256" spans="1:8" ht="12.75" hidden="1">
      <c r="A256" s="24"/>
      <c r="B256" s="24"/>
      <c r="C256" s="20" t="s">
        <v>45</v>
      </c>
      <c r="D256" s="22"/>
      <c r="E256" s="22"/>
      <c r="F256" s="58"/>
      <c r="H256" s="1" t="e">
        <f>F256+#REF!</f>
        <v>#REF!</v>
      </c>
    </row>
    <row r="257" spans="1:8" ht="12.75" hidden="1">
      <c r="A257" s="24"/>
      <c r="B257" s="24"/>
      <c r="C257" s="20" t="s">
        <v>41</v>
      </c>
      <c r="D257" s="22"/>
      <c r="E257" s="22"/>
      <c r="F257" s="59"/>
      <c r="H257" s="1" t="e">
        <f>F257+#REF!</f>
        <v>#REF!</v>
      </c>
    </row>
    <row r="258" spans="1:8" ht="12.75">
      <c r="A258" s="24"/>
      <c r="B258" s="24"/>
      <c r="C258" s="24"/>
      <c r="D258" s="22"/>
      <c r="E258" s="22"/>
      <c r="F258" s="58"/>
      <c r="H258" s="1" t="e">
        <f>F258+#REF!</f>
        <v>#REF!</v>
      </c>
    </row>
    <row r="259" spans="1:8" ht="12.75">
      <c r="A259" s="28"/>
      <c r="B259" s="28"/>
      <c r="C259" s="28" t="s">
        <v>29</v>
      </c>
      <c r="D259" s="13">
        <v>0</v>
      </c>
      <c r="E259" s="13">
        <v>0</v>
      </c>
      <c r="F259" s="63">
        <v>0</v>
      </c>
      <c r="H259" s="1" t="e">
        <f>F259+#REF!</f>
        <v>#REF!</v>
      </c>
    </row>
    <row r="260" spans="1:8" ht="12.75">
      <c r="A260" s="24"/>
      <c r="B260" s="24">
        <v>921</v>
      </c>
      <c r="C260" s="24" t="s">
        <v>31</v>
      </c>
      <c r="D260" s="22">
        <v>0</v>
      </c>
      <c r="E260" s="22">
        <v>0</v>
      </c>
      <c r="F260" s="58">
        <v>0</v>
      </c>
      <c r="H260" s="1" t="e">
        <f>F260+#REF!</f>
        <v>#REF!</v>
      </c>
    </row>
    <row r="261" spans="1:8" ht="12.75" hidden="1">
      <c r="A261" s="24"/>
      <c r="B261" s="24"/>
      <c r="C261" s="25" t="s">
        <v>268</v>
      </c>
      <c r="D261" s="22"/>
      <c r="E261" s="22"/>
      <c r="F261" s="58"/>
      <c r="H261" s="1" t="e">
        <f>F261+#REF!</f>
        <v>#REF!</v>
      </c>
    </row>
    <row r="262" spans="1:8" ht="12.75" hidden="1">
      <c r="A262" s="24"/>
      <c r="B262" s="24"/>
      <c r="C262" s="24" t="s">
        <v>30</v>
      </c>
      <c r="D262" s="22"/>
      <c r="E262" s="22"/>
      <c r="F262" s="61"/>
      <c r="H262" s="1" t="e">
        <f>F262+#REF!</f>
        <v>#REF!</v>
      </c>
    </row>
    <row r="263" spans="1:8" ht="12.75">
      <c r="A263" s="24"/>
      <c r="B263" s="24"/>
      <c r="C263" s="24"/>
      <c r="D263" s="22"/>
      <c r="E263" s="22"/>
      <c r="F263" s="58"/>
      <c r="H263" s="1" t="e">
        <f>F263+#REF!</f>
        <v>#REF!</v>
      </c>
    </row>
    <row r="264" spans="1:8" ht="12.75">
      <c r="A264" s="5"/>
      <c r="B264" s="5"/>
      <c r="C264" s="28" t="s">
        <v>8</v>
      </c>
      <c r="D264" s="13">
        <v>127139638.63</v>
      </c>
      <c r="E264" s="13">
        <v>106769384.38</v>
      </c>
      <c r="F264" s="63" t="e">
        <f>F259+F231+F177+F72+F42</f>
        <v>#REF!</v>
      </c>
      <c r="H264" s="1" t="e">
        <f>F264+#REF!</f>
        <v>#REF!</v>
      </c>
    </row>
    <row r="265" spans="1:8" ht="12.75">
      <c r="A265" s="24"/>
      <c r="B265" s="24"/>
      <c r="C265" s="29"/>
      <c r="D265" s="22"/>
      <c r="E265" s="22"/>
      <c r="F265" s="58"/>
      <c r="H265" s="1" t="e">
        <f>F265+#REF!</f>
        <v>#REF!</v>
      </c>
    </row>
    <row r="266" spans="1:8" ht="12.75">
      <c r="A266" s="24"/>
      <c r="B266" s="24"/>
      <c r="C266" s="20" t="s">
        <v>13</v>
      </c>
      <c r="D266" s="42">
        <v>7153454.46</v>
      </c>
      <c r="E266" s="42">
        <v>7153454.46</v>
      </c>
      <c r="F266" s="59" t="e">
        <f>SUM(F267:F268)</f>
        <v>#REF!</v>
      </c>
      <c r="H266" s="1" t="e">
        <f>F266+#REF!</f>
        <v>#REF!</v>
      </c>
    </row>
    <row r="267" spans="1:8" ht="12.75">
      <c r="A267" s="20"/>
      <c r="B267" s="20"/>
      <c r="C267" s="26" t="s">
        <v>269</v>
      </c>
      <c r="D267" s="22">
        <v>6736024.41</v>
      </c>
      <c r="E267" s="22">
        <v>6736024.41</v>
      </c>
      <c r="F267" s="58" t="e">
        <f>#REF!</f>
        <v>#REF!</v>
      </c>
      <c r="H267" s="1" t="e">
        <f>F267+#REF!</f>
        <v>#REF!</v>
      </c>
    </row>
    <row r="268" spans="1:8" ht="12.75">
      <c r="A268" s="24"/>
      <c r="B268" s="24"/>
      <c r="C268" s="26" t="s">
        <v>33</v>
      </c>
      <c r="D268" s="22">
        <v>417430.05</v>
      </c>
      <c r="E268" s="22">
        <v>417430.05</v>
      </c>
      <c r="F268" s="58" t="e">
        <f>#REF!</f>
        <v>#REF!</v>
      </c>
      <c r="H268" s="1" t="e">
        <f>F268+#REF!</f>
        <v>#REF!</v>
      </c>
    </row>
    <row r="269" spans="1:8" ht="12.75">
      <c r="A269" s="20"/>
      <c r="B269" s="20"/>
      <c r="C269" s="29" t="s">
        <v>270</v>
      </c>
      <c r="D269" s="22">
        <v>416</v>
      </c>
      <c r="E269" s="22">
        <v>416</v>
      </c>
      <c r="F269" s="72">
        <v>0</v>
      </c>
      <c r="H269" s="1" t="e">
        <f>F269+#REF!</f>
        <v>#REF!</v>
      </c>
    </row>
    <row r="270" spans="1:8" ht="12.75">
      <c r="A270" s="24"/>
      <c r="B270" s="24"/>
      <c r="C270" s="24"/>
      <c r="D270" s="22"/>
      <c r="E270" s="22"/>
      <c r="F270" s="58"/>
      <c r="H270" s="1" t="e">
        <f>F270+#REF!</f>
        <v>#REF!</v>
      </c>
    </row>
    <row r="271" spans="1:8" ht="12.75">
      <c r="A271" s="12"/>
      <c r="B271" s="12"/>
      <c r="C271" s="15" t="s">
        <v>8</v>
      </c>
      <c r="D271" s="13">
        <v>134293509.09</v>
      </c>
      <c r="E271" s="13">
        <v>113923254.83999999</v>
      </c>
      <c r="F271" s="63" t="e">
        <f>F264+F266+F269</f>
        <v>#REF!</v>
      </c>
      <c r="H271" s="1" t="e">
        <f>F271+#REF!</f>
        <v>#REF!</v>
      </c>
    </row>
    <row r="272" spans="1:8" ht="12.75">
      <c r="A272" s="24"/>
      <c r="B272" s="24"/>
      <c r="C272" s="24"/>
      <c r="D272" s="22"/>
      <c r="E272" s="22"/>
      <c r="F272" s="58"/>
      <c r="H272" s="1" t="e">
        <f>F272+#REF!</f>
        <v>#REF!</v>
      </c>
    </row>
    <row r="273" spans="1:8" ht="12.75">
      <c r="A273" s="28"/>
      <c r="B273" s="28">
        <v>2531</v>
      </c>
      <c r="C273" s="10" t="s">
        <v>87</v>
      </c>
      <c r="D273" s="13">
        <v>1847067.8299999998</v>
      </c>
      <c r="E273" s="13">
        <v>1847067.8299999998</v>
      </c>
      <c r="F273" s="63" t="e">
        <f>F275+F280+F300+F303+F306+F308</f>
        <v>#REF!</v>
      </c>
      <c r="H273" s="1" t="e">
        <f>F273+#REF!</f>
        <v>#REF!</v>
      </c>
    </row>
    <row r="274" spans="1:8" ht="12.75" hidden="1">
      <c r="A274" s="28"/>
      <c r="B274" s="28">
        <v>2531</v>
      </c>
      <c r="C274" s="10" t="s">
        <v>271</v>
      </c>
      <c r="D274" s="22"/>
      <c r="E274" s="22"/>
      <c r="F274" s="63">
        <v>42485936</v>
      </c>
      <c r="H274" s="1" t="e">
        <f>F274+#REF!</f>
        <v>#REF!</v>
      </c>
    </row>
    <row r="275" spans="1:8" ht="12.75">
      <c r="A275" s="20"/>
      <c r="B275" s="20"/>
      <c r="C275" s="31" t="s">
        <v>272</v>
      </c>
      <c r="D275" s="48">
        <v>162457</v>
      </c>
      <c r="E275" s="48">
        <v>162457</v>
      </c>
      <c r="F275" s="64">
        <f>F276</f>
        <v>0</v>
      </c>
      <c r="H275" s="1" t="e">
        <f>F275+#REF!</f>
        <v>#REF!</v>
      </c>
    </row>
    <row r="276" spans="1:8" ht="12.75">
      <c r="A276" s="29"/>
      <c r="B276" s="29"/>
      <c r="C276" s="32" t="s">
        <v>273</v>
      </c>
      <c r="D276" s="22">
        <v>160000</v>
      </c>
      <c r="E276" s="22">
        <v>160000</v>
      </c>
      <c r="F276" s="70">
        <v>0</v>
      </c>
      <c r="H276" s="1" t="e">
        <f>F276+#REF!</f>
        <v>#REF!</v>
      </c>
    </row>
    <row r="277" spans="1:8" ht="12.75">
      <c r="A277" s="26"/>
      <c r="B277" s="26"/>
      <c r="C277" s="32" t="s">
        <v>274</v>
      </c>
      <c r="D277" s="22">
        <v>2457</v>
      </c>
      <c r="E277" s="22">
        <v>2457</v>
      </c>
      <c r="F277" s="64"/>
      <c r="H277" s="1" t="e">
        <f>F277+#REF!</f>
        <v>#REF!</v>
      </c>
    </row>
    <row r="278" spans="1:8" ht="12.75" hidden="1">
      <c r="A278" s="26"/>
      <c r="B278" s="26"/>
      <c r="C278" s="32" t="s">
        <v>275</v>
      </c>
      <c r="D278" s="22">
        <v>0</v>
      </c>
      <c r="E278" s="22">
        <v>0</v>
      </c>
      <c r="F278" s="70"/>
      <c r="H278" s="1" t="e">
        <f>F278+#REF!</f>
        <v>#REF!</v>
      </c>
    </row>
    <row r="279" spans="1:8" ht="12.75" hidden="1">
      <c r="A279" s="26"/>
      <c r="B279" s="26"/>
      <c r="C279" s="32" t="s">
        <v>276</v>
      </c>
      <c r="D279" s="22"/>
      <c r="E279" s="22"/>
      <c r="F279" s="70"/>
      <c r="H279" s="1" t="e">
        <f>F279+#REF!</f>
        <v>#REF!</v>
      </c>
    </row>
    <row r="280" spans="1:8" ht="12.75">
      <c r="A280" s="29"/>
      <c r="B280" s="29"/>
      <c r="C280" s="31" t="s">
        <v>277</v>
      </c>
      <c r="D280" s="46">
        <v>96327.4</v>
      </c>
      <c r="E280" s="46">
        <v>96327.4</v>
      </c>
      <c r="F280" s="64">
        <f>F281</f>
        <v>0</v>
      </c>
      <c r="H280" s="1" t="e">
        <f>F280+#REF!</f>
        <v>#REF!</v>
      </c>
    </row>
    <row r="281" spans="1:8" ht="12.75">
      <c r="A281" s="29"/>
      <c r="B281" s="29"/>
      <c r="C281" s="32" t="s">
        <v>278</v>
      </c>
      <c r="D281" s="22">
        <v>96327.4</v>
      </c>
      <c r="E281" s="22">
        <v>96327.4</v>
      </c>
      <c r="F281" s="64">
        <v>0</v>
      </c>
      <c r="H281" s="1" t="e">
        <f>F281+#REF!</f>
        <v>#REF!</v>
      </c>
    </row>
    <row r="282" spans="1:8" ht="12.75" hidden="1">
      <c r="A282" s="26"/>
      <c r="B282" s="26"/>
      <c r="C282" s="33" t="s">
        <v>279</v>
      </c>
      <c r="D282" s="22"/>
      <c r="E282" s="22"/>
      <c r="F282" s="59"/>
      <c r="H282" s="1" t="e">
        <f>F282+#REF!</f>
        <v>#REF!</v>
      </c>
    </row>
    <row r="283" spans="1:8" ht="12.75" hidden="1">
      <c r="A283" s="20"/>
      <c r="B283" s="20"/>
      <c r="C283" s="34" t="s">
        <v>280</v>
      </c>
      <c r="D283" s="22"/>
      <c r="E283" s="22"/>
      <c r="F283" s="58"/>
      <c r="H283" s="1" t="e">
        <f>F283+#REF!</f>
        <v>#REF!</v>
      </c>
    </row>
    <row r="284" spans="1:8" ht="12.75" hidden="1">
      <c r="A284" s="24"/>
      <c r="B284" s="24"/>
      <c r="C284" s="34" t="s">
        <v>281</v>
      </c>
      <c r="D284" s="22"/>
      <c r="E284" s="22"/>
      <c r="F284" s="58"/>
      <c r="H284" s="1" t="e">
        <f>F284+#REF!</f>
        <v>#REF!</v>
      </c>
    </row>
    <row r="285" spans="1:8" ht="12.75" hidden="1">
      <c r="A285" s="24"/>
      <c r="B285" s="24"/>
      <c r="C285" s="34" t="s">
        <v>282</v>
      </c>
      <c r="D285" s="22"/>
      <c r="E285" s="22"/>
      <c r="F285" s="58"/>
      <c r="H285" s="1" t="e">
        <f>F285+#REF!</f>
        <v>#REF!</v>
      </c>
    </row>
    <row r="286" spans="1:8" ht="12.75" hidden="1">
      <c r="A286" s="24"/>
      <c r="B286" s="24"/>
      <c r="C286" s="34" t="s">
        <v>283</v>
      </c>
      <c r="D286" s="22"/>
      <c r="E286" s="22"/>
      <c r="F286" s="58"/>
      <c r="H286" s="1" t="e">
        <f>F286+#REF!</f>
        <v>#REF!</v>
      </c>
    </row>
    <row r="287" spans="1:8" ht="12.75" hidden="1">
      <c r="A287" s="24"/>
      <c r="B287" s="24"/>
      <c r="C287" s="35" t="s">
        <v>284</v>
      </c>
      <c r="D287" s="22"/>
      <c r="E287" s="22"/>
      <c r="F287" s="59"/>
      <c r="H287" s="1" t="e">
        <f>F287+#REF!</f>
        <v>#REF!</v>
      </c>
    </row>
    <row r="288" spans="1:8" ht="24" hidden="1">
      <c r="A288" s="20"/>
      <c r="B288" s="20"/>
      <c r="C288" s="34" t="s">
        <v>285</v>
      </c>
      <c r="D288" s="22"/>
      <c r="E288" s="22"/>
      <c r="F288" s="58"/>
      <c r="H288" s="1" t="e">
        <f>F288+#REF!</f>
        <v>#REF!</v>
      </c>
    </row>
    <row r="289" spans="1:8" ht="12.75" hidden="1">
      <c r="A289" s="24"/>
      <c r="B289" s="24"/>
      <c r="C289" s="34" t="s">
        <v>286</v>
      </c>
      <c r="D289" s="22"/>
      <c r="E289" s="22"/>
      <c r="F289" s="58"/>
      <c r="H289" s="1" t="e">
        <f>F289+#REF!</f>
        <v>#REF!</v>
      </c>
    </row>
    <row r="290" spans="1:8" ht="12.75" hidden="1">
      <c r="A290" s="24"/>
      <c r="B290" s="24"/>
      <c r="C290" s="34" t="s">
        <v>287</v>
      </c>
      <c r="D290" s="22"/>
      <c r="E290" s="22"/>
      <c r="F290" s="58"/>
      <c r="H290" s="1" t="e">
        <f>F290+#REF!</f>
        <v>#REF!</v>
      </c>
    </row>
    <row r="291" spans="1:8" ht="12.75" hidden="1">
      <c r="A291" s="24"/>
      <c r="B291" s="24"/>
      <c r="C291" s="34" t="s">
        <v>288</v>
      </c>
      <c r="D291" s="22"/>
      <c r="E291" s="22"/>
      <c r="F291" s="58"/>
      <c r="H291" s="1" t="e">
        <f>F291+#REF!</f>
        <v>#REF!</v>
      </c>
    </row>
    <row r="292" spans="1:8" ht="12.75" hidden="1">
      <c r="A292" s="24"/>
      <c r="B292" s="24"/>
      <c r="C292" s="34" t="s">
        <v>282</v>
      </c>
      <c r="D292" s="22"/>
      <c r="E292" s="22"/>
      <c r="F292" s="58"/>
      <c r="H292" s="1" t="e">
        <f>F292+#REF!</f>
        <v>#REF!</v>
      </c>
    </row>
    <row r="293" spans="1:8" ht="12.75" hidden="1">
      <c r="A293" s="24"/>
      <c r="B293" s="24"/>
      <c r="C293" s="34" t="s">
        <v>289</v>
      </c>
      <c r="D293" s="22"/>
      <c r="E293" s="22"/>
      <c r="F293" s="58"/>
      <c r="H293" s="1" t="e">
        <f>F293+#REF!</f>
        <v>#REF!</v>
      </c>
    </row>
    <row r="294" spans="1:8" ht="12.75" hidden="1">
      <c r="A294" s="24"/>
      <c r="B294" s="24"/>
      <c r="C294" s="34" t="s">
        <v>290</v>
      </c>
      <c r="D294" s="22"/>
      <c r="E294" s="22"/>
      <c r="F294" s="58"/>
      <c r="H294" s="1" t="e">
        <f>F294+#REF!</f>
        <v>#REF!</v>
      </c>
    </row>
    <row r="295" spans="1:8" ht="12.75" hidden="1">
      <c r="A295" s="24"/>
      <c r="B295" s="24"/>
      <c r="C295" s="34" t="s">
        <v>291</v>
      </c>
      <c r="D295" s="22"/>
      <c r="E295" s="22"/>
      <c r="F295" s="58"/>
      <c r="H295" s="1" t="e">
        <f>F295+#REF!</f>
        <v>#REF!</v>
      </c>
    </row>
    <row r="296" spans="1:8" ht="12.75" hidden="1">
      <c r="A296" s="24"/>
      <c r="B296" s="24"/>
      <c r="C296" s="35" t="s">
        <v>292</v>
      </c>
      <c r="D296" s="22"/>
      <c r="E296" s="22"/>
      <c r="F296" s="58"/>
      <c r="H296" s="1" t="e">
        <f>F296+#REF!</f>
        <v>#REF!</v>
      </c>
    </row>
    <row r="297" spans="1:8" ht="12.75" hidden="1">
      <c r="A297" s="24"/>
      <c r="B297" s="24"/>
      <c r="C297" s="35" t="s">
        <v>293</v>
      </c>
      <c r="D297" s="22"/>
      <c r="E297" s="22"/>
      <c r="F297" s="58"/>
      <c r="H297" s="1" t="e">
        <f>F297+#REF!</f>
        <v>#REF!</v>
      </c>
    </row>
    <row r="298" spans="1:8" ht="12.75" hidden="1">
      <c r="A298" s="24"/>
      <c r="B298" s="24"/>
      <c r="C298" s="34" t="s">
        <v>294</v>
      </c>
      <c r="D298" s="22"/>
      <c r="E298" s="22"/>
      <c r="F298" s="58"/>
      <c r="H298" s="1" t="e">
        <f>F298+#REF!</f>
        <v>#REF!</v>
      </c>
    </row>
    <row r="299" spans="1:8" ht="12.75" hidden="1">
      <c r="A299" s="20"/>
      <c r="B299" s="20"/>
      <c r="C299" s="35" t="s">
        <v>295</v>
      </c>
      <c r="D299" s="22"/>
      <c r="E299" s="22"/>
      <c r="F299" s="59"/>
      <c r="H299" s="1" t="e">
        <f>F299+#REF!</f>
        <v>#REF!</v>
      </c>
    </row>
    <row r="300" spans="1:8" ht="12.75" hidden="1">
      <c r="A300" s="20"/>
      <c r="B300" s="20"/>
      <c r="C300" s="31" t="s">
        <v>124</v>
      </c>
      <c r="D300" s="22"/>
      <c r="E300" s="22"/>
      <c r="F300" s="58" t="e">
        <f>SUM(F301:F302)</f>
        <v>#REF!</v>
      </c>
      <c r="H300" s="1" t="e">
        <f>F300+#REF!</f>
        <v>#REF!</v>
      </c>
    </row>
    <row r="301" spans="1:8" ht="12.75" hidden="1">
      <c r="A301" s="20"/>
      <c r="B301" s="20"/>
      <c r="C301" s="51" t="s">
        <v>117</v>
      </c>
      <c r="D301" s="22"/>
      <c r="E301" s="22"/>
      <c r="F301" s="59" t="e">
        <f>#REF!</f>
        <v>#REF!</v>
      </c>
      <c r="H301" s="1" t="e">
        <f>F301+#REF!</f>
        <v>#REF!</v>
      </c>
    </row>
    <row r="302" spans="1:8" ht="12.75" hidden="1">
      <c r="A302" s="20"/>
      <c r="B302" s="20"/>
      <c r="C302" s="51" t="s">
        <v>110</v>
      </c>
      <c r="D302" s="22"/>
      <c r="E302" s="22"/>
      <c r="F302" s="59" t="e">
        <f>#REF!</f>
        <v>#REF!</v>
      </c>
      <c r="H302" s="1" t="e">
        <f>F302+#REF!</f>
        <v>#REF!</v>
      </c>
    </row>
    <row r="303" spans="1:8" ht="12.75">
      <c r="A303" s="20"/>
      <c r="B303" s="20"/>
      <c r="C303" s="31" t="s">
        <v>125</v>
      </c>
      <c r="D303" s="42">
        <v>1588283.43</v>
      </c>
      <c r="E303" s="42">
        <v>1588283.43</v>
      </c>
      <c r="F303" s="59" t="e">
        <f>F304</f>
        <v>#REF!</v>
      </c>
      <c r="H303" s="1" t="e">
        <f>F303+#REF!</f>
        <v>#REF!</v>
      </c>
    </row>
    <row r="304" spans="1:8" ht="12.75">
      <c r="A304" s="18"/>
      <c r="B304" s="18"/>
      <c r="C304" s="74" t="s">
        <v>142</v>
      </c>
      <c r="D304" s="19">
        <v>1588283.43</v>
      </c>
      <c r="E304" s="19">
        <v>1588283.43</v>
      </c>
      <c r="F304" s="58" t="e">
        <f>#REF!</f>
        <v>#REF!</v>
      </c>
      <c r="H304" s="1" t="e">
        <f>F304+#REF!</f>
        <v>#REF!</v>
      </c>
    </row>
    <row r="305" spans="1:8" ht="12.75" hidden="1">
      <c r="A305" s="20"/>
      <c r="B305" s="20"/>
      <c r="C305" s="52" t="s">
        <v>118</v>
      </c>
      <c r="D305" s="22"/>
      <c r="E305" s="22"/>
      <c r="F305" s="59" t="e">
        <f>SUM(F306)</f>
        <v>#REF!</v>
      </c>
      <c r="H305" s="1" t="e">
        <f>F305+#REF!</f>
        <v>#REF!</v>
      </c>
    </row>
    <row r="306" spans="1:8" ht="12.75" hidden="1">
      <c r="A306" s="20"/>
      <c r="B306" s="20"/>
      <c r="C306" s="53" t="s">
        <v>126</v>
      </c>
      <c r="D306" s="22"/>
      <c r="E306" s="22"/>
      <c r="F306" s="59" t="e">
        <f>F307</f>
        <v>#REF!</v>
      </c>
      <c r="H306" s="1" t="e">
        <f>F306+#REF!</f>
        <v>#REF!</v>
      </c>
    </row>
    <row r="307" spans="1:8" ht="12.75" hidden="1">
      <c r="A307" s="20"/>
      <c r="B307" s="20"/>
      <c r="C307" s="52" t="s">
        <v>127</v>
      </c>
      <c r="D307" s="22"/>
      <c r="E307" s="22"/>
      <c r="F307" s="59" t="e">
        <f>#REF!</f>
        <v>#REF!</v>
      </c>
      <c r="H307" s="1" t="e">
        <f>F307+#REF!</f>
        <v>#REF!</v>
      </c>
    </row>
    <row r="308" spans="1:8" ht="12.75" hidden="1">
      <c r="A308" s="20"/>
      <c r="B308" s="20"/>
      <c r="C308" s="53" t="s">
        <v>128</v>
      </c>
      <c r="D308" s="22"/>
      <c r="E308" s="22"/>
      <c r="F308" s="59" t="e">
        <f>SUM(F309:F311)</f>
        <v>#REF!</v>
      </c>
      <c r="H308" s="1" t="e">
        <f>F308+#REF!</f>
        <v>#REF!</v>
      </c>
    </row>
    <row r="309" spans="1:8" ht="12.75" hidden="1">
      <c r="A309" s="20"/>
      <c r="B309" s="20"/>
      <c r="C309" s="53" t="s">
        <v>129</v>
      </c>
      <c r="D309" s="22"/>
      <c r="E309" s="22"/>
      <c r="F309" s="58" t="e">
        <f>#REF!</f>
        <v>#REF!</v>
      </c>
      <c r="H309" s="1" t="e">
        <f>F309+#REF!</f>
        <v>#REF!</v>
      </c>
    </row>
    <row r="310" spans="1:8" ht="12.75" hidden="1">
      <c r="A310" s="20"/>
      <c r="B310" s="20"/>
      <c r="C310" s="53" t="s">
        <v>130</v>
      </c>
      <c r="D310" s="22"/>
      <c r="E310" s="22"/>
      <c r="F310" s="58" t="e">
        <f>#REF!</f>
        <v>#REF!</v>
      </c>
      <c r="H310" s="1" t="e">
        <f>F310+#REF!</f>
        <v>#REF!</v>
      </c>
    </row>
    <row r="311" spans="1:8" ht="12.75" hidden="1">
      <c r="A311" s="20"/>
      <c r="B311" s="20"/>
      <c r="C311" s="35"/>
      <c r="D311" s="22"/>
      <c r="E311" s="22"/>
      <c r="F311" s="58"/>
      <c r="H311" s="1" t="e">
        <f>F311+#REF!</f>
        <v>#REF!</v>
      </c>
    </row>
    <row r="312" spans="1:8" ht="12.75" hidden="1">
      <c r="A312" s="20"/>
      <c r="B312" s="20"/>
      <c r="C312" s="35"/>
      <c r="D312" s="22"/>
      <c r="E312" s="22"/>
      <c r="F312" s="59"/>
      <c r="H312" s="1" t="e">
        <f>F312+#REF!</f>
        <v>#REF!</v>
      </c>
    </row>
    <row r="313" spans="1:8" ht="12.75">
      <c r="A313" s="20"/>
      <c r="B313" s="20"/>
      <c r="C313" s="35"/>
      <c r="D313" s="22"/>
      <c r="E313" s="22"/>
      <c r="F313" s="59"/>
      <c r="H313" s="1" t="e">
        <f>F313+#REF!</f>
        <v>#REF!</v>
      </c>
    </row>
    <row r="314" spans="1:8" ht="12.75">
      <c r="A314" s="5"/>
      <c r="B314" s="28">
        <v>26</v>
      </c>
      <c r="C314" s="28" t="s">
        <v>14</v>
      </c>
      <c r="D314" s="13">
        <v>2680605.18</v>
      </c>
      <c r="E314" s="13">
        <v>2680605.18</v>
      </c>
      <c r="F314" s="63" t="e">
        <f>SUM(F315:F325)</f>
        <v>#REF!</v>
      </c>
      <c r="H314" s="1" t="e">
        <f>F314+#REF!</f>
        <v>#REF!</v>
      </c>
    </row>
    <row r="315" spans="1:8" ht="12.75">
      <c r="A315" s="16"/>
      <c r="B315" s="16">
        <v>614</v>
      </c>
      <c r="C315" s="17" t="s">
        <v>296</v>
      </c>
      <c r="D315" s="22">
        <v>1721900.02</v>
      </c>
      <c r="E315" s="22">
        <v>1721900.02</v>
      </c>
      <c r="F315" s="58" t="e">
        <f>#REF!</f>
        <v>#REF!</v>
      </c>
      <c r="H315" s="1" t="e">
        <f>F315+#REF!</f>
        <v>#REF!</v>
      </c>
    </row>
    <row r="316" spans="1:8" ht="12.75">
      <c r="A316" s="24"/>
      <c r="B316" s="24"/>
      <c r="C316" s="21" t="s">
        <v>15</v>
      </c>
      <c r="D316" s="22">
        <v>615787.19</v>
      </c>
      <c r="E316" s="22">
        <v>615787.19</v>
      </c>
      <c r="F316" s="58" t="e">
        <f>#REF!</f>
        <v>#REF!</v>
      </c>
      <c r="H316" s="1" t="e">
        <f>F316+#REF!</f>
        <v>#REF!</v>
      </c>
    </row>
    <row r="317" spans="1:8" ht="12.75" hidden="1">
      <c r="A317" s="24"/>
      <c r="B317" s="24"/>
      <c r="C317" s="21" t="s">
        <v>62</v>
      </c>
      <c r="D317" s="22"/>
      <c r="E317" s="22"/>
      <c r="F317" s="58"/>
      <c r="H317" s="1" t="e">
        <f>F317+#REF!</f>
        <v>#REF!</v>
      </c>
    </row>
    <row r="318" spans="1:8" ht="12.75">
      <c r="A318" s="24"/>
      <c r="B318" s="24"/>
      <c r="C318" s="21" t="s">
        <v>16</v>
      </c>
      <c r="D318" s="22">
        <v>149012</v>
      </c>
      <c r="E318" s="22">
        <v>149012</v>
      </c>
      <c r="F318" s="58" t="e">
        <f>#REF!</f>
        <v>#REF!</v>
      </c>
      <c r="H318" s="1" t="e">
        <f>F318+#REF!</f>
        <v>#REF!</v>
      </c>
    </row>
    <row r="319" spans="1:8" ht="12.75" hidden="1">
      <c r="A319" s="24"/>
      <c r="B319" s="24"/>
      <c r="C319" s="21" t="s">
        <v>74</v>
      </c>
      <c r="D319" s="22"/>
      <c r="E319" s="22"/>
      <c r="F319" s="58" t="e">
        <f>#REF!</f>
        <v>#REF!</v>
      </c>
      <c r="H319" s="1" t="e">
        <f>F319+#REF!</f>
        <v>#REF!</v>
      </c>
    </row>
    <row r="320" spans="1:8" ht="12.75" hidden="1">
      <c r="A320" s="24"/>
      <c r="B320" s="24"/>
      <c r="C320" s="21" t="s">
        <v>52</v>
      </c>
      <c r="D320" s="22"/>
      <c r="E320" s="22"/>
      <c r="F320" s="58"/>
      <c r="H320" s="1" t="e">
        <f>F320+#REF!</f>
        <v>#REF!</v>
      </c>
    </row>
    <row r="321" spans="1:8" ht="12.75" hidden="1">
      <c r="A321" s="24"/>
      <c r="B321" s="24"/>
      <c r="C321" s="21" t="s">
        <v>297</v>
      </c>
      <c r="D321" s="22"/>
      <c r="E321" s="22"/>
      <c r="F321" s="58"/>
      <c r="H321" s="1" t="e">
        <f>F321+#REF!</f>
        <v>#REF!</v>
      </c>
    </row>
    <row r="322" spans="1:8" ht="12.75" hidden="1">
      <c r="A322" s="24"/>
      <c r="B322" s="24"/>
      <c r="C322" s="21" t="s">
        <v>298</v>
      </c>
      <c r="D322" s="22"/>
      <c r="E322" s="22"/>
      <c r="F322" s="58" t="e">
        <f>#REF!</f>
        <v>#REF!</v>
      </c>
      <c r="H322" s="1" t="e">
        <f>F322+#REF!</f>
        <v>#REF!</v>
      </c>
    </row>
    <row r="323" spans="1:8" ht="12.75" hidden="1">
      <c r="A323" s="24"/>
      <c r="B323" s="24"/>
      <c r="C323" s="21" t="s">
        <v>314</v>
      </c>
      <c r="D323" s="22"/>
      <c r="E323" s="22"/>
      <c r="F323" s="58" t="e">
        <f>#REF!</f>
        <v>#REF!</v>
      </c>
      <c r="H323" s="1" t="e">
        <f>F323+#REF!</f>
        <v>#REF!</v>
      </c>
    </row>
    <row r="324" spans="1:8" ht="12.75" hidden="1">
      <c r="A324" s="24"/>
      <c r="B324" s="24"/>
      <c r="C324" s="21" t="s">
        <v>299</v>
      </c>
      <c r="D324" s="22"/>
      <c r="E324" s="22"/>
      <c r="F324" s="58"/>
      <c r="H324" s="1" t="e">
        <f>F324+#REF!</f>
        <v>#REF!</v>
      </c>
    </row>
    <row r="325" spans="1:8" ht="12.75">
      <c r="A325" s="20"/>
      <c r="B325" s="20"/>
      <c r="C325" s="21" t="s">
        <v>48</v>
      </c>
      <c r="D325" s="22">
        <v>193905.97</v>
      </c>
      <c r="E325" s="22">
        <v>193905.97</v>
      </c>
      <c r="F325" s="58" t="e">
        <f>#REF!</f>
        <v>#REF!</v>
      </c>
      <c r="H325" s="1" t="e">
        <f>F325+#REF!</f>
        <v>#REF!</v>
      </c>
    </row>
    <row r="326" spans="1:8" ht="12.75" hidden="1">
      <c r="A326" s="20"/>
      <c r="B326" s="20"/>
      <c r="C326" s="21" t="s">
        <v>300</v>
      </c>
      <c r="D326" s="22"/>
      <c r="E326" s="22"/>
      <c r="F326" s="58"/>
      <c r="H326" s="1" t="e">
        <f>F326+#REF!</f>
        <v>#REF!</v>
      </c>
    </row>
    <row r="327" spans="1:8" ht="12.75">
      <c r="A327" s="24"/>
      <c r="B327" s="24"/>
      <c r="C327" s="36"/>
      <c r="D327" s="22"/>
      <c r="E327" s="22"/>
      <c r="F327" s="58"/>
      <c r="H327" s="1" t="e">
        <f>F327+#REF!</f>
        <v>#REF!</v>
      </c>
    </row>
    <row r="328" spans="1:8" ht="12.75">
      <c r="A328" s="5"/>
      <c r="B328" s="5"/>
      <c r="C328" s="37" t="s">
        <v>301</v>
      </c>
      <c r="D328" s="13">
        <v>131667311.64</v>
      </c>
      <c r="E328" s="13">
        <v>111297057.39</v>
      </c>
      <c r="F328" s="63" t="e">
        <f>F264+F273+F314</f>
        <v>#REF!</v>
      </c>
      <c r="H328" s="1" t="e">
        <f>F328+#REF!</f>
        <v>#REF!</v>
      </c>
    </row>
    <row r="329" spans="1:5" ht="12.75">
      <c r="A329" s="9"/>
      <c r="B329" s="9"/>
      <c r="C329" s="24"/>
      <c r="D329" s="22"/>
      <c r="E329" s="22"/>
    </row>
    <row r="330" spans="1:5" ht="12.75">
      <c r="A330" s="8"/>
      <c r="B330" s="8"/>
      <c r="C330" s="38" t="s">
        <v>302</v>
      </c>
      <c r="D330" s="22"/>
      <c r="E330" s="22"/>
    </row>
    <row r="331" spans="1:5" ht="12.75">
      <c r="A331" s="8"/>
      <c r="B331" s="8"/>
      <c r="C331" s="38" t="s">
        <v>303</v>
      </c>
      <c r="D331" s="22">
        <v>113192389.70000005</v>
      </c>
      <c r="E331" s="22"/>
    </row>
    <row r="332" spans="1:5" ht="12.75">
      <c r="A332" s="8"/>
      <c r="B332" s="8"/>
      <c r="C332" s="38" t="s">
        <v>304</v>
      </c>
      <c r="D332" s="22"/>
      <c r="E332" s="22">
        <v>133562643.94999999</v>
      </c>
    </row>
    <row r="333" spans="1:5" ht="12.75">
      <c r="A333" s="8"/>
      <c r="B333" s="8"/>
      <c r="C333" s="38" t="s">
        <v>305</v>
      </c>
      <c r="D333" s="22"/>
      <c r="E333" s="22"/>
    </row>
    <row r="334" spans="1:5" ht="12.75">
      <c r="A334" s="8"/>
      <c r="B334" s="8"/>
      <c r="C334" s="23"/>
      <c r="D334" s="22"/>
      <c r="E334" s="22"/>
    </row>
    <row r="335" spans="1:5" ht="12.75">
      <c r="A335" s="5"/>
      <c r="B335" s="5"/>
      <c r="C335" s="39" t="s">
        <v>306</v>
      </c>
      <c r="D335" s="49">
        <v>244859701.34000003</v>
      </c>
      <c r="E335" s="49">
        <v>244859701.33999997</v>
      </c>
    </row>
  </sheetData>
  <sheetProtection/>
  <mergeCells count="7">
    <mergeCell ref="A2:E2"/>
    <mergeCell ref="A4:E4"/>
    <mergeCell ref="A5:E5"/>
    <mergeCell ref="A8:A9"/>
    <mergeCell ref="B8:B9"/>
    <mergeCell ref="C8:C9"/>
    <mergeCell ref="A6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5" r:id="rId1"/>
  <rowBreaks count="1" manualBreakCount="1">
    <brk id="3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RCRUZ</dc:creator>
  <cp:keywords/>
  <dc:description/>
  <cp:lastModifiedBy>Roseiby Cruz</cp:lastModifiedBy>
  <cp:lastPrinted>2018-03-12T20:43:48Z</cp:lastPrinted>
  <dcterms:created xsi:type="dcterms:W3CDTF">2001-08-23T21:14:33Z</dcterms:created>
  <dcterms:modified xsi:type="dcterms:W3CDTF">2018-03-12T20:58:23Z</dcterms:modified>
  <cp:category/>
  <cp:version/>
  <cp:contentType/>
  <cp:contentStatus/>
</cp:coreProperties>
</file>