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SEPTIEMBRE\"/>
    </mc:Choice>
  </mc:AlternateContent>
  <bookViews>
    <workbookView xWindow="0" yWindow="0" windowWidth="20490" windowHeight="6855" activeTab="2"/>
  </bookViews>
  <sheets>
    <sheet name="Ejecucion" sheetId="8" r:id="rId1"/>
    <sheet name="Variacion" sheetId="2" r:id="rId2"/>
    <sheet name="Transparencia" sheetId="3" r:id="rId3"/>
    <sheet name="Flujo" sheetId="4" r:id="rId4"/>
  </sheets>
  <definedNames>
    <definedName name="_xlnm.Print_Area" localSheetId="3">Flujo!$A$1:$C$45</definedName>
    <definedName name="_xlnm.Print_Area" localSheetId="2">Transparencia!$A$2:$P$96</definedName>
    <definedName name="_xlnm.Print_Titles" localSheetId="2">Transparencia!$2:$9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3" l="1"/>
  <c r="L86" i="3" s="1"/>
  <c r="L76" i="3"/>
  <c r="H76" i="3" l="1"/>
  <c r="I76" i="3"/>
  <c r="J76" i="3"/>
  <c r="P12" i="3" l="1"/>
  <c r="P85" i="3" l="1"/>
  <c r="O84" i="3"/>
  <c r="N84" i="3"/>
  <c r="M84" i="3"/>
  <c r="K84" i="3"/>
  <c r="I84" i="3"/>
  <c r="C84" i="3"/>
  <c r="B84" i="3"/>
  <c r="P83" i="3"/>
  <c r="P82" i="3"/>
  <c r="O81" i="3"/>
  <c r="N81" i="3"/>
  <c r="M81" i="3"/>
  <c r="K81" i="3"/>
  <c r="I81" i="3"/>
  <c r="C81" i="3"/>
  <c r="B81" i="3"/>
  <c r="P80" i="3"/>
  <c r="O78" i="3"/>
  <c r="O86" i="3" s="1"/>
  <c r="N78" i="3"/>
  <c r="N86" i="3" s="1"/>
  <c r="M78" i="3"/>
  <c r="K78" i="3"/>
  <c r="K86" i="3" s="1"/>
  <c r="J86" i="3"/>
  <c r="I78" i="3"/>
  <c r="F86" i="3"/>
  <c r="C78" i="3"/>
  <c r="C86" i="3" s="1"/>
  <c r="B78" i="3"/>
  <c r="B86" i="3" s="1"/>
  <c r="P74" i="3"/>
  <c r="P73" i="3"/>
  <c r="P72" i="3"/>
  <c r="P71" i="3"/>
  <c r="P70" i="3"/>
  <c r="P69" i="3"/>
  <c r="P68" i="3"/>
  <c r="P67" i="3"/>
  <c r="P66" i="3"/>
  <c r="P65" i="3"/>
  <c r="O63" i="3"/>
  <c r="N63" i="3"/>
  <c r="M63" i="3"/>
  <c r="P62" i="3"/>
  <c r="P61" i="3"/>
  <c r="P60" i="3"/>
  <c r="P54" i="3"/>
  <c r="O53" i="3"/>
  <c r="N53" i="3"/>
  <c r="M53" i="3"/>
  <c r="P51" i="3"/>
  <c r="P50" i="3"/>
  <c r="P49" i="3"/>
  <c r="P48" i="3"/>
  <c r="P47" i="3"/>
  <c r="P46" i="3"/>
  <c r="O45" i="3"/>
  <c r="N45" i="3"/>
  <c r="M45" i="3"/>
  <c r="P42" i="3"/>
  <c r="P41" i="3"/>
  <c r="P40" i="3"/>
  <c r="O37" i="3"/>
  <c r="N37" i="3"/>
  <c r="M37" i="3"/>
  <c r="P35" i="3"/>
  <c r="P32" i="3"/>
  <c r="P30" i="3"/>
  <c r="P28" i="3"/>
  <c r="O27" i="3"/>
  <c r="N27" i="3"/>
  <c r="M27" i="3"/>
  <c r="O17" i="3"/>
  <c r="N17" i="3"/>
  <c r="M17" i="3"/>
  <c r="O11" i="3"/>
  <c r="N11" i="3"/>
  <c r="M11" i="3"/>
  <c r="P18" i="3" l="1"/>
  <c r="P20" i="3"/>
  <c r="P22" i="3"/>
  <c r="P24" i="3"/>
  <c r="P26" i="3"/>
  <c r="B76" i="3"/>
  <c r="B88" i="3" s="1"/>
  <c r="G76" i="3"/>
  <c r="P34" i="3"/>
  <c r="L88" i="3"/>
  <c r="P53" i="3"/>
  <c r="P55" i="3"/>
  <c r="P57" i="3"/>
  <c r="P59" i="3"/>
  <c r="P64" i="3"/>
  <c r="E86" i="3"/>
  <c r="I86" i="3"/>
  <c r="M86" i="3"/>
  <c r="P13" i="3"/>
  <c r="P14" i="3"/>
  <c r="P16" i="3"/>
  <c r="M76" i="3"/>
  <c r="P19" i="3"/>
  <c r="P21" i="3"/>
  <c r="P23" i="3"/>
  <c r="P25" i="3"/>
  <c r="P31" i="3"/>
  <c r="P33" i="3"/>
  <c r="P44" i="3"/>
  <c r="P52" i="3"/>
  <c r="N76" i="3"/>
  <c r="N88" i="3" s="1"/>
  <c r="P56" i="3"/>
  <c r="P58" i="3"/>
  <c r="P15" i="3"/>
  <c r="C76" i="3"/>
  <c r="C88" i="3" s="1"/>
  <c r="P36" i="3"/>
  <c r="P38" i="3"/>
  <c r="P39" i="3"/>
  <c r="P37" i="3"/>
  <c r="F76" i="3"/>
  <c r="K76" i="3"/>
  <c r="K88" i="3" s="1"/>
  <c r="O76" i="3"/>
  <c r="O88" i="3" s="1"/>
  <c r="P81" i="3"/>
  <c r="P84" i="3"/>
  <c r="P63" i="3"/>
  <c r="P27" i="3"/>
  <c r="F88" i="3"/>
  <c r="J88" i="3"/>
  <c r="P29" i="3"/>
  <c r="P43" i="3"/>
  <c r="P45" i="3"/>
  <c r="P17" i="3" l="1"/>
  <c r="P11" i="3"/>
  <c r="P76" i="3" s="1"/>
  <c r="E76" i="3"/>
  <c r="E88" i="3" s="1"/>
  <c r="I88" i="3"/>
  <c r="M88" i="3"/>
  <c r="D86" i="3"/>
  <c r="D76" i="3"/>
  <c r="D88" i="3" l="1"/>
  <c r="P79" i="3" l="1"/>
  <c r="G86" i="3" l="1"/>
  <c r="G88" i="3" s="1"/>
  <c r="P88" i="3" s="1"/>
  <c r="P78" i="3"/>
  <c r="P86" i="3" s="1"/>
</calcChain>
</file>

<file path=xl/comments1.xml><?xml version="1.0" encoding="utf-8"?>
<comments xmlns="http://schemas.openxmlformats.org/spreadsheetml/2006/main">
  <authors>
    <author>Sara Moreta</author>
  </authors>
  <commentList>
    <comment ref="A18" authorId="0" shapeId="0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<sst xmlns="http://schemas.openxmlformats.org/spreadsheetml/2006/main" count="784" uniqueCount="680">
  <si>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</si>
  <si>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</si>
  <si>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</si>
  <si>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</si>
  <si>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</si>
  <si>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</si>
  <si>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</si>
  <si>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</si>
  <si>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</si>
  <si>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</si>
  <si>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</si>
  <si>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</si>
  <si>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</si>
  <si>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</si>
  <si>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</si>
  <si>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</si>
  <si>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</si>
  <si>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</si>
  <si>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</si>
  <si>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</si>
  <si>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</si>
  <si>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</si>
  <si>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</si>
  <si>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</si>
  <si>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</si>
  <si>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</si>
  <si>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</si>
  <si>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</si>
  <si>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4-9154</t>
  </si>
  <si>
    <t>Firma Digital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</si>
  <si>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</si>
  <si>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</si>
  <si>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</si>
  <si>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</si>
  <si>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</si>
  <si>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</si>
  <si>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</si>
  <si>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</si>
  <si>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</si>
  <si>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</si>
  <si>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</si>
  <si>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</si>
  <si>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</si>
  <si>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</si>
  <si>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</si>
  <si>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</si>
  <si>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</si>
  <si>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</si>
  <si>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</si>
  <si>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</si>
  <si>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</si>
  <si>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</si>
  <si>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</si>
  <si>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</si>
  <si>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</si>
  <si>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</si>
  <si>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</si>
  <si>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</si>
  <si>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</si>
  <si>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</si>
  <si>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</si>
  <si>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</si>
  <si>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</si>
  <si>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</si>
  <si>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</si>
  <si>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</si>
  <si>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</si>
  <si>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</si>
  <si>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</si>
  <si>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</si>
  <si>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</si>
  <si>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</si>
  <si>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</si>
  <si>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</si>
  <si>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</si>
  <si>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</si>
  <si>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</si>
  <si>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</si>
  <si>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</si>
  <si>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</si>
  <si>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</si>
  <si>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</si>
  <si>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</si>
  <si>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</si>
  <si>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</si>
  <si>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</si>
  <si>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</si>
  <si>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</si>
  <si>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</si>
  <si>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</si>
  <si>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</si>
  <si>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</si>
  <si>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</si>
  <si>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</si>
  <si>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</si>
  <si>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</si>
  <si>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</si>
  <si>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</si>
  <si>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</si>
  <si>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</si>
  <si>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</si>
  <si>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</si>
  <si>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</si>
  <si>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</si>
  <si>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</si>
  <si>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</si>
  <si>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</si>
  <si>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</si>
  <si>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</si>
  <si>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</si>
  <si>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</si>
  <si>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</si>
  <si>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</si>
  <si>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</si>
  <si>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</si>
  <si>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</si>
  <si>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</si>
  <si>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</si>
  <si>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</si>
  <si>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</si>
  <si>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</si>
  <si>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</si>
  <si>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</si>
  <si>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</si>
  <si>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</si>
  <si>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</si>
  <si>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</si>
  <si>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</si>
  <si>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</si>
  <si>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</si>
  <si>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</si>
  <si>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</si>
  <si>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</si>
  <si>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</si>
  <si>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</si>
  <si>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</si>
  <si>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</si>
  <si>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</si>
  <si>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</si>
  <si>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</si>
  <si>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</si>
  <si>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</si>
  <si>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</si>
  <si>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</si>
  <si>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</si>
  <si>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</si>
  <si>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</si>
  <si>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</si>
  <si>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</si>
  <si>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</si>
  <si>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</si>
  <si>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</si>
  <si>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</si>
  <si>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</si>
  <si>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</si>
  <si>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</si>
  <si>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</si>
  <si>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</si>
  <si>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</si>
  <si>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</si>
  <si>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</si>
  <si>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</si>
  <si>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</si>
  <si>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</si>
  <si>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</si>
  <si>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Médicos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</si>
  <si>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</si>
  <si>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</si>
  <si>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</si>
  <si>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</si>
  <si>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</si>
  <si>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</si>
  <si>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</si>
  <si>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</si>
  <si>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</si>
  <si>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</si>
  <si>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</si>
  <si>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</si>
  <si>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</si>
  <si>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</si>
  <si>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</si>
  <si>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</si>
  <si>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</si>
  <si>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</si>
  <si>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</si>
  <si>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</si>
  <si>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</si>
  <si>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</si>
  <si>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</si>
  <si>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</si>
  <si>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</si>
  <si>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</si>
  <si>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</si>
  <si>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</si>
  <si>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</si>
  <si>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</si>
  <si>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</si>
  <si>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</si>
  <si>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</si>
  <si>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</si>
  <si>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</si>
  <si>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</si>
  <si>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</si>
  <si>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</si>
  <si>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</si>
  <si>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</si>
  <si>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</si>
  <si>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</si>
  <si>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</si>
  <si>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</si>
  <si>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</si>
  <si>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</si>
  <si>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Papel y Cartón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</si>
  <si>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</si>
  <si>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</si>
  <si>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</si>
  <si>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</si>
  <si>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</si>
  <si>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</si>
  <si>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</si>
  <si>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</si>
  <si>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</si>
  <si>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</si>
  <si>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</si>
  <si>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</si>
  <si>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</si>
  <si>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</si>
  <si>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</si>
  <si>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</si>
  <si>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</si>
  <si>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</si>
  <si>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</si>
  <si>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</si>
  <si>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</si>
  <si>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</si>
  <si>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</si>
  <si>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</si>
  <si>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</si>
  <si>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</si>
  <si>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</si>
  <si>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</si>
  <si>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</si>
  <si>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</si>
  <si>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</si>
  <si>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</si>
  <si>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</si>
  <si>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</si>
  <si>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</si>
  <si>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</si>
  <si>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</si>
  <si>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</si>
  <si>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</si>
  <si>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</si>
  <si>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</si>
  <si>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</si>
  <si>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</si>
  <si>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</si>
  <si>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</si>
  <si>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</si>
  <si>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</si>
  <si>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</si>
  <si>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</si>
  <si>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</si>
  <si>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</si>
  <si>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</si>
  <si>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</si>
  <si>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</si>
  <si>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</si>
  <si>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</si>
  <si>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</si>
  <si>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</si>
  <si>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</si>
  <si>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</si>
  <si>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</si>
  <si>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</si>
  <si>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</si>
  <si>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</si>
  <si>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</si>
  <si>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</si>
  <si>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</si>
  <si>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</si>
  <si>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</si>
  <si>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</si>
  <si>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</si>
  <si>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</si>
  <si>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</si>
  <si>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</si>
  <si>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</si>
  <si>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</si>
  <si>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</si>
  <si>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</si>
  <si>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</si>
  <si>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</si>
  <si>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</si>
  <si>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</si>
  <si>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</si>
  <si>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</si>
  <si>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</si>
  <si>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</si>
  <si>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</si>
  <si>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</si>
  <si>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</si>
  <si>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</si>
  <si>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</si>
  <si>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</si>
  <si>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</si>
  <si>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</si>
  <si>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</si>
  <si>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</si>
  <si>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</si>
  <si>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</si>
  <si>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</si>
  <si>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</si>
  <si>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</si>
  <si>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</si>
  <si>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</si>
  <si>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</si>
  <si>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</si>
  <si>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</si>
  <si>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</si>
  <si>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</si>
  <si>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</si>
  <si>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</si>
  <si>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</si>
  <si>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</si>
  <si>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</si>
  <si>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</si>
  <si>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</si>
  <si>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</si>
  <si>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</si>
  <si>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</si>
  <si>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</si>
  <si>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</si>
  <si>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</si>
  <si>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</si>
  <si>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</si>
  <si>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</si>
  <si>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</si>
  <si>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</si>
  <si>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</si>
  <si>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</si>
  <si>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</si>
  <si>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</si>
  <si>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</si>
  <si>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</si>
  <si>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</si>
  <si>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</si>
  <si>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</si>
  <si>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</si>
  <si>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</si>
  <si>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</si>
  <si>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</si>
  <si>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</si>
  <si>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</si>
  <si>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</si>
  <si>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</si>
  <si>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</si>
  <si>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</si>
  <si>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</si>
  <si>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</si>
  <si>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</si>
  <si>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</si>
  <si>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</si>
  <si>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</si>
  <si>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</si>
  <si>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</si>
  <si>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</si>
  <si>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</si>
  <si>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</si>
  <si>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</si>
  <si>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</si>
  <si>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</si>
  <si>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</si>
  <si>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</si>
  <si>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</si>
  <si>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</si>
  <si>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</si>
  <si>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</si>
  <si>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</si>
  <si>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</si>
  <si>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</si>
  <si>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</si>
  <si>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</si>
  <si>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</si>
  <si>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</si>
  <si>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</si>
  <si>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</si>
  <si>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</si>
  <si>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</si>
  <si>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</si>
  <si>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</si>
  <si>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</si>
  <si>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</si>
  <si>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</si>
  <si>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</si>
  <si>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</si>
  <si>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</si>
  <si>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</si>
  <si>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</si>
  <si>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</si>
  <si>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</si>
  <si>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</si>
  <si>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</si>
  <si>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</si>
  <si>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</si>
  <si>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</si>
  <si>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</si>
  <si>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</si>
  <si>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</si>
  <si>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</si>
  <si>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</si>
  <si>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</si>
  <si>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</si>
  <si>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</si>
  <si>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</si>
  <si>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</si>
  <si>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Aumento fianzas y Depositos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</si>
  <si>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</si>
  <si>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</si>
  <si>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</si>
  <si>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</si>
  <si>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</si>
  <si>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</si>
  <si>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</si>
  <si>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</si>
  <si>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</si>
  <si>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</si>
  <si>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</si>
  <si>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</si>
  <si>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</si>
  <si>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</si>
  <si>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</si>
  <si>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</si>
  <si>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</si>
  <si>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</si>
  <si>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</si>
  <si>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</si>
  <si>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</si>
  <si>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</si>
  <si>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</si>
  <si>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</si>
  <si>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</si>
  <si>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</si>
  <si>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</si>
  <si>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</si>
  <si>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</si>
  <si>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</si>
  <si>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</si>
  <si>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</si>
  <si>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</si>
  <si>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</si>
  <si>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</si>
  <si>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</si>
  <si>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</si>
  <si>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</si>
  <si>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</si>
  <si>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</si>
  <si>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</si>
  <si>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</si>
  <si>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</si>
  <si>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</si>
  <si>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</si>
  <si>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</si>
  <si>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</si>
  <si>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</si>
  <si>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</si>
  <si>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</si>
  <si>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</si>
  <si>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</si>
  <si>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</si>
  <si>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</si>
  <si>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</si>
  <si>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</si>
  <si>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</si>
  <si>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</si>
  <si>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</si>
  <si>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</si>
  <si>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</si>
  <si>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</si>
  <si>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</si>
  <si>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</si>
  <si>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</si>
  <si>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</si>
  <si>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</si>
  <si>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</si>
  <si>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</si>
  <si>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</si>
  <si>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</si>
  <si>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</si>
  <si>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</si>
  <si>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</si>
  <si>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</si>
  <si>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</si>
  <si>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</si>
  <si>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</si>
  <si>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</si>
  <si>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</si>
  <si>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</si>
  <si>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</si>
  <si>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</si>
  <si>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</si>
  <si>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</si>
  <si>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</si>
  <si>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</si>
  <si>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</si>
  <si>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</si>
  <si>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</si>
  <si>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</si>
  <si>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</si>
  <si>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</si>
  <si>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</si>
  <si>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</si>
  <si>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</si>
  <si>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</si>
  <si>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</si>
  <si>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</si>
  <si>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</si>
  <si>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</si>
  <si>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</si>
  <si>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</si>
  <si>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</si>
  <si>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>Valores en RD$</t>
  </si>
  <si>
    <t>Presupuesto Aprobado</t>
  </si>
  <si>
    <t xml:space="preserve"> </t>
  </si>
  <si>
    <t>JULISSA CRUZ ABREU</t>
  </si>
  <si>
    <t>Variacion del mes</t>
  </si>
  <si>
    <t>% mes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</si>
  <si>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</si>
  <si>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</si>
  <si>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</si>
  <si>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</si>
  <si>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</si>
  <si>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</si>
  <si>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</si>
  <si>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</si>
  <si>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</si>
  <si>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</si>
  <si>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</si>
  <si>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</si>
  <si>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</si>
  <si>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</si>
  <si>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</si>
  <si>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</si>
  <si>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</si>
  <si>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</si>
  <si>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</si>
  <si>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</si>
  <si>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</si>
  <si>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</si>
  <si>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</si>
  <si>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</si>
  <si>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</si>
  <si>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% Acum.</t>
  </si>
  <si>
    <t>Otras Fuentes Financieras</t>
  </si>
  <si>
    <t>Variación Cuentas por pagar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</si>
  <si>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</si>
  <si>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</si>
  <si>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</si>
  <si>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</si>
  <si>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</si>
  <si>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</si>
  <si>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</si>
  <si>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</si>
  <si>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</si>
  <si>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</si>
  <si>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</si>
  <si>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</si>
  <si>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</si>
  <si>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</si>
  <si>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</si>
  <si>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</si>
  <si>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</si>
  <si>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</si>
  <si>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</si>
  <si>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</si>
  <si>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</si>
  <si>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</si>
  <si>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</si>
  <si>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</si>
  <si>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</si>
  <si>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</si>
  <si>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</si>
  <si>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</si>
  <si>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</si>
  <si>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</si>
  <si>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</si>
  <si>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</si>
  <si>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</si>
  <si>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</si>
  <si>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</si>
  <si>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</si>
  <si>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</si>
  <si>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</si>
  <si>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</si>
  <si>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</si>
  <si>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</si>
  <si>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</si>
  <si>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</si>
  <si>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</si>
  <si>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Abril</t>
  </si>
  <si>
    <t>Transferencias Corrientes destinadas a Otras Instituciones Publicas</t>
  </si>
  <si>
    <t>Disminución Cuenta por Pagar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</si>
  <si>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</si>
  <si>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</si>
  <si>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</si>
  <si>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</si>
  <si>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</si>
  <si>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</si>
  <si>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</si>
  <si>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</si>
  <si>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</si>
  <si>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</si>
  <si>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</si>
  <si>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</si>
  <si>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</si>
  <si>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</si>
  <si>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</si>
  <si>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</si>
  <si>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Variación en Caja y Banco</t>
  </si>
  <si>
    <t>Recursos Aplicados a Actividades de Financiamientos</t>
  </si>
  <si>
    <t xml:space="preserve">Disminucion de las Cuentas por Pagar Corto Plazo </t>
  </si>
  <si>
    <t>Total Recursos Aplicados a Actividades de Financiamientos</t>
  </si>
  <si>
    <t>VARIACION EJECUCION MENSUAL</t>
  </si>
  <si>
    <t>INGRESOS CENTRO INDOTEL</t>
  </si>
  <si>
    <t>4-9106</t>
  </si>
  <si>
    <t>Alquiler de espacios</t>
  </si>
  <si>
    <t>Servicios Adm. y Serv. de Telecomunicaciones (No Objecion)</t>
  </si>
  <si>
    <t>Disminución en caja y banco</t>
  </si>
  <si>
    <t>6-212202</t>
  </si>
  <si>
    <t>Promocion y Patrocinio</t>
  </si>
  <si>
    <t>Publicaciones de Avisos Oficiales</t>
  </si>
  <si>
    <t>1-2712</t>
  </si>
  <si>
    <t>Obra para Edificacion No Residencial</t>
  </si>
  <si>
    <t>5-5001-002</t>
  </si>
  <si>
    <t>Estudios Necesidades de Banda Ancha</t>
  </si>
  <si>
    <t>5-5001-005</t>
  </si>
  <si>
    <t>Proyecto de conectividad satelital PNBA - Sabana Real</t>
  </si>
  <si>
    <t>Gastos a administrativos del proyecto (P-DFDT-01)</t>
  </si>
  <si>
    <t>5-5003-002</t>
  </si>
  <si>
    <t xml:space="preserve">Componente: Acceso e Infraestructura 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</si>
  <si>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</si>
  <si>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</si>
  <si>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</si>
  <si>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</si>
  <si>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</si>
  <si>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Sueldo Anual No. 13 (Regalia Pascual)</t>
  </si>
  <si>
    <t xml:space="preserve">COMPENSACION </t>
  </si>
  <si>
    <t>Compensación por gastos de alimentación</t>
  </si>
  <si>
    <t>Eventos Generales</t>
  </si>
  <si>
    <t>6-228701</t>
  </si>
  <si>
    <t>Servicios Profesionales y Técnicos</t>
  </si>
  <si>
    <t>6-228702</t>
  </si>
  <si>
    <t>Servicios Jurídicos</t>
  </si>
  <si>
    <t>6-228703</t>
  </si>
  <si>
    <t>Servicios de Contabilidad y Auditoria</t>
  </si>
  <si>
    <t>Llantas y Neumaticos</t>
  </si>
  <si>
    <t>Herramientas Menores</t>
  </si>
  <si>
    <t>VARIACION DE CAJA Y BANCO</t>
  </si>
  <si>
    <t>VARIACION CUENTAS POR PAGAR</t>
  </si>
  <si>
    <t>Al 31 de Julio de 2022</t>
  </si>
  <si>
    <t>Disminución de otros activos financieros</t>
  </si>
  <si>
    <t>Disminución de Cuentas por Cobrar</t>
  </si>
  <si>
    <t>6-2233</t>
  </si>
  <si>
    <t xml:space="preserve">     Otros Viaticos </t>
  </si>
  <si>
    <t>Cuentas pagadas de meses y/o Años Anteriores</t>
  </si>
  <si>
    <t>Disminución cuentas por pagar externa largo plazo</t>
  </si>
  <si>
    <t>AL 30 DE SEPTIEMBRE 2022</t>
  </si>
  <si>
    <t>Enero - Sept.</t>
  </si>
  <si>
    <t>4-9155</t>
  </si>
  <si>
    <t xml:space="preserve">Ingresos por Extension de Contratos de Concesion </t>
  </si>
  <si>
    <t>6-2142-001</t>
  </si>
  <si>
    <t>Otras Gratificaciones (Colocar en 6-214204)</t>
  </si>
  <si>
    <t>6-2142-001 Otras Gratificaciones</t>
  </si>
  <si>
    <t>6-2143-Bono Vacacional</t>
  </si>
  <si>
    <t>6-2144-Bono Estudiantil 14</t>
  </si>
  <si>
    <t>¨6-2311</t>
  </si>
  <si>
    <t>6-2397</t>
  </si>
  <si>
    <t>Productos y Utiles Veterinarios</t>
  </si>
  <si>
    <t>Septiembre 2022</t>
  </si>
  <si>
    <t xml:space="preserve">Ejecución de Presupuestaria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</si>
</sst>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C0A]d&quot; de &quot;mmmm&quot; de &quot;yyyy;@"/>
    <numFmt numFmtId="165" formatCode="#,##0.000000000"/>
    <numFmt numFmtId="166" formatCode="[$$-C09]#,##0.00"/>
    <numFmt numFmtId="167" formatCode="[$$-1C0A]#,##0.00_);\([$$-1C0A]#,##0.0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0">
    <xf numFmtId="0" fontId="0" fillId="0" borderId="0" xfId="0"/>
    <xf numFmtId="0" fontId="4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9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/>
    <xf numFmtId="0" fontId="4" fillId="0" borderId="3" xfId="0" applyFont="1" applyBorder="1" applyAlignment="1">
      <alignment horizontal="left" wrapText="1" indent="1"/>
    </xf>
    <xf numFmtId="39" fontId="4" fillId="0" borderId="3" xfId="0" applyNumberFormat="1" applyFont="1" applyBorder="1"/>
    <xf numFmtId="39" fontId="4" fillId="0" borderId="3" xfId="1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17" fontId="4" fillId="0" borderId="3" xfId="0" quotePrefix="1" applyNumberFormat="1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4" fillId="3" borderId="3" xfId="0" applyFont="1" applyFill="1" applyBorder="1" applyAlignment="1">
      <alignment horizontal="left" wrapText="1" indent="1"/>
    </xf>
    <xf numFmtId="0" fontId="3" fillId="0" borderId="3" xfId="0" applyFont="1" applyBorder="1"/>
    <xf numFmtId="0" fontId="4" fillId="0" borderId="3" xfId="0" quotePrefix="1" applyFont="1" applyBorder="1"/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9" fontId="4" fillId="0" borderId="3" xfId="0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9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39" fontId="3" fillId="2" borderId="3" xfId="1" applyNumberFormat="1" applyFont="1" applyFill="1" applyBorder="1" applyAlignment="1">
      <alignment wrapText="1"/>
    </xf>
    <xf numFmtId="3" fontId="3" fillId="2" borderId="3" xfId="1" applyNumberFormat="1" applyFont="1" applyFill="1" applyBorder="1" applyAlignment="1">
      <alignment wrapText="1"/>
    </xf>
    <xf numFmtId="37" fontId="3" fillId="2" borderId="3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9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0" borderId="3" xfId="0" quotePrefix="1" applyFont="1" applyBorder="1"/>
    <xf numFmtId="0" fontId="8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17" fontId="3" fillId="0" borderId="3" xfId="0" quotePrefix="1" applyNumberFormat="1" applyFont="1" applyBorder="1"/>
    <xf numFmtId="0" fontId="4" fillId="3" borderId="3" xfId="0" quotePrefix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5" borderId="3" xfId="0" quotePrefix="1" applyFont="1" applyFill="1" applyBorder="1"/>
    <xf numFmtId="37" fontId="3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7" fontId="3" fillId="2" borderId="3" xfId="0" applyNumberFormat="1" applyFont="1" applyFill="1" applyBorder="1" applyAlignment="1">
      <alignment horizontal="right" wrapText="1"/>
    </xf>
    <xf numFmtId="39" fontId="3" fillId="0" borderId="3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 wrapText="1"/>
    </xf>
    <xf numFmtId="37" fontId="3" fillId="0" borderId="3" xfId="1" applyNumberFormat="1" applyFont="1" applyBorder="1" applyAlignment="1">
      <alignment horizontal="right" wrapText="1"/>
    </xf>
    <xf numFmtId="39" fontId="4" fillId="0" borderId="3" xfId="1" applyNumberFormat="1" applyFont="1" applyBorder="1" applyAlignment="1">
      <alignment wrapText="1"/>
    </xf>
    <xf numFmtId="39" fontId="3" fillId="0" borderId="3" xfId="1" applyNumberFormat="1" applyFont="1" applyBorder="1" applyAlignment="1">
      <alignment wrapText="1"/>
    </xf>
    <xf numFmtId="3" fontId="3" fillId="0" borderId="3" xfId="1" applyNumberFormat="1" applyFont="1" applyBorder="1" applyAlignment="1">
      <alignment wrapText="1"/>
    </xf>
    <xf numFmtId="37" fontId="3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7" fontId="3" fillId="0" borderId="3" xfId="1" applyNumberFormat="1" applyFont="1" applyFill="1" applyBorder="1" applyAlignment="1">
      <alignment wrapText="1"/>
    </xf>
    <xf numFmtId="3" fontId="10" fillId="0" borderId="4" xfId="0" applyNumberFormat="1" applyFont="1" applyBorder="1"/>
    <xf numFmtId="3" fontId="3" fillId="3" borderId="3" xfId="1" applyNumberFormat="1" applyFont="1" applyFill="1" applyBorder="1" applyAlignment="1">
      <alignment horizontal="right" wrapText="1"/>
    </xf>
    <xf numFmtId="0" fontId="8" fillId="0" borderId="3" xfId="0" applyFont="1" applyBorder="1"/>
    <xf numFmtId="0" fontId="11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left" indent="1"/>
    </xf>
    <xf numFmtId="17" fontId="3" fillId="2" borderId="3" xfId="0" quotePrefix="1" applyNumberFormat="1" applyFont="1" applyFill="1" applyBorder="1"/>
    <xf numFmtId="4" fontId="3" fillId="2" borderId="3" xfId="1" applyNumberFormat="1" applyFont="1" applyFill="1" applyBorder="1" applyAlignment="1">
      <alignment wrapText="1"/>
    </xf>
    <xf numFmtId="10" fontId="3" fillId="2" borderId="5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49" fontId="4" fillId="0" borderId="3" xfId="0" quotePrefix="1" applyNumberFormat="1" applyFont="1" applyBorder="1"/>
    <xf numFmtId="17" fontId="3" fillId="0" borderId="3" xfId="0" quotePrefix="1" applyNumberFormat="1" applyFont="1" applyBorder="1" applyAlignment="1">
      <alignment horizontal="left"/>
    </xf>
    <xf numFmtId="0" fontId="3" fillId="3" borderId="3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3" fontId="3" fillId="3" borderId="3" xfId="1" applyNumberFormat="1" applyFont="1" applyFill="1" applyBorder="1" applyAlignment="1"/>
    <xf numFmtId="4" fontId="4" fillId="3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wrapText="1" inden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right" wrapText="1"/>
    </xf>
    <xf numFmtId="3" fontId="3" fillId="2" borderId="3" xfId="1" applyNumberFormat="1" applyFont="1" applyFill="1" applyBorder="1" applyAlignment="1">
      <alignment horizontal="right" wrapText="1"/>
    </xf>
    <xf numFmtId="4" fontId="3" fillId="0" borderId="3" xfId="0" quotePrefix="1" applyNumberFormat="1" applyFont="1" applyBorder="1"/>
    <xf numFmtId="3" fontId="3" fillId="7" borderId="3" xfId="0" applyNumberFormat="1" applyFont="1" applyFill="1" applyBorder="1" applyAlignment="1">
      <alignment vertical="center" wrapText="1"/>
    </xf>
    <xf numFmtId="39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wrapText="1"/>
    </xf>
    <xf numFmtId="39" fontId="4" fillId="3" borderId="3" xfId="1" applyNumberFormat="1" applyFont="1" applyFill="1" applyBorder="1" applyAlignment="1">
      <alignment horizontal="right" wrapText="1"/>
    </xf>
    <xf numFmtId="0" fontId="4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16" fillId="0" borderId="0" xfId="0" applyFont="1"/>
    <xf numFmtId="4" fontId="16" fillId="0" borderId="0" xfId="0" applyNumberFormat="1" applyFont="1"/>
    <xf numFmtId="49" fontId="13" fillId="0" borderId="0" xfId="0" applyNumberFormat="1" applyFont="1"/>
    <xf numFmtId="4" fontId="17" fillId="0" borderId="0" xfId="0" applyNumberFormat="1" applyFont="1"/>
    <xf numFmtId="4" fontId="18" fillId="0" borderId="6" xfId="0" applyNumberFormat="1" applyFont="1" applyBorder="1"/>
    <xf numFmtId="4" fontId="18" fillId="4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18" fillId="0" borderId="0" xfId="0" applyNumberFormat="1" applyFont="1"/>
    <xf numFmtId="0" fontId="22" fillId="0" borderId="0" xfId="0" applyFont="1"/>
    <xf numFmtId="0" fontId="24" fillId="0" borderId="0" xfId="0" applyFont="1"/>
    <xf numFmtId="4" fontId="23" fillId="8" borderId="9" xfId="0" applyNumberFormat="1" applyFont="1" applyFill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9" fontId="19" fillId="0" borderId="0" xfId="0" applyNumberFormat="1" applyFont="1"/>
    <xf numFmtId="0" fontId="25" fillId="0" borderId="10" xfId="0" applyFont="1" applyBorder="1"/>
    <xf numFmtId="0" fontId="25" fillId="0" borderId="11" xfId="0" applyFont="1" applyBorder="1"/>
    <xf numFmtId="0" fontId="2" fillId="0" borderId="11" xfId="0" applyFont="1" applyBorder="1"/>
    <xf numFmtId="49" fontId="2" fillId="0" borderId="0" xfId="0" applyNumberFormat="1" applyFont="1"/>
    <xf numFmtId="49" fontId="26" fillId="0" borderId="0" xfId="0" applyNumberFormat="1" applyFont="1"/>
    <xf numFmtId="0" fontId="26" fillId="0" borderId="11" xfId="0" applyFont="1" applyBorder="1"/>
    <xf numFmtId="0" fontId="25" fillId="0" borderId="13" xfId="0" applyFont="1" applyBorder="1"/>
    <xf numFmtId="49" fontId="16" fillId="0" borderId="0" xfId="0" applyNumberFormat="1" applyFont="1"/>
    <xf numFmtId="0" fontId="27" fillId="9" borderId="7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20" fillId="0" borderId="15" xfId="0" applyNumberFormat="1" applyFont="1" applyBorder="1"/>
    <xf numFmtId="4" fontId="20" fillId="0" borderId="16" xfId="0" applyNumberFormat="1" applyFont="1" applyBorder="1"/>
    <xf numFmtId="4" fontId="20" fillId="0" borderId="17" xfId="0" applyNumberFormat="1" applyFont="1" applyBorder="1"/>
    <xf numFmtId="4" fontId="20" fillId="0" borderId="18" xfId="0" applyNumberFormat="1" applyFont="1" applyBorder="1"/>
    <xf numFmtId="4" fontId="0" fillId="0" borderId="0" xfId="0" applyNumberFormat="1" applyAlignment="1">
      <alignment horizontal="center"/>
    </xf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0" fontId="10" fillId="0" borderId="19" xfId="0" applyFont="1" applyBorder="1" applyAlignment="1">
      <alignment horizontal="left" vertical="center" wrapText="1"/>
    </xf>
    <xf numFmtId="4" fontId="10" fillId="0" borderId="19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9" xfId="0" applyNumberFormat="1" applyFont="1" applyBorder="1" applyAlignment="1">
      <alignment vertical="center" wrapText="1"/>
    </xf>
    <xf numFmtId="0" fontId="10" fillId="11" borderId="0" xfId="0" applyFont="1" applyFill="1" applyAlignment="1">
      <alignment horizontal="left" vertical="center" wrapText="1"/>
    </xf>
    <xf numFmtId="4" fontId="10" fillId="9" borderId="0" xfId="0" applyNumberFormat="1" applyFont="1" applyFill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0" fillId="10" borderId="20" xfId="0" applyFont="1" applyFill="1" applyBorder="1" applyAlignment="1">
      <alignment horizontal="left" vertical="center" wrapText="1"/>
    </xf>
    <xf numFmtId="4" fontId="10" fillId="1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left" vertical="center" wrapText="1" indent="2"/>
    </xf>
    <xf numFmtId="4" fontId="11" fillId="0" borderId="19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11" fillId="0" borderId="0" xfId="0" applyFont="1" applyAlignment="1">
      <alignment horizontal="center" vertical="center"/>
    </xf>
    <xf numFmtId="165" fontId="11" fillId="0" borderId="0" xfId="0" applyNumberFormat="1" applyFont="1"/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15" fontId="18" fillId="0" borderId="0" xfId="0" applyNumberFormat="1" applyFont="1" applyAlignment="1">
      <alignment horizontal="left"/>
    </xf>
    <xf numFmtId="4" fontId="0" fillId="0" borderId="0" xfId="0" applyNumberFormat="1"/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19" xfId="0" applyNumberFormat="1" applyBorder="1"/>
    <xf numFmtId="0" fontId="11" fillId="0" borderId="19" xfId="0" applyFont="1" applyBorder="1"/>
    <xf numFmtId="4" fontId="10" fillId="0" borderId="0" xfId="0" applyNumberFormat="1" applyFont="1"/>
    <xf numFmtId="39" fontId="0" fillId="0" borderId="0" xfId="0" applyNumberFormat="1"/>
    <xf numFmtId="43" fontId="10" fillId="0" borderId="19" xfId="1" applyFont="1" applyBorder="1" applyAlignment="1">
      <alignment vertical="center" wrapText="1"/>
    </xf>
    <xf numFmtId="4" fontId="0" fillId="5" borderId="0" xfId="0" applyNumberFormat="1" applyFill="1"/>
    <xf numFmtId="0" fontId="28" fillId="0" borderId="0" xfId="0" applyFont="1"/>
    <xf numFmtId="43" fontId="0" fillId="0" borderId="0" xfId="1" applyFont="1"/>
    <xf numFmtId="0" fontId="30" fillId="0" borderId="0" xfId="0" applyFont="1"/>
    <xf numFmtId="4" fontId="3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/>
    <xf numFmtId="4" fontId="0" fillId="0" borderId="0" xfId="0" applyNumberFormat="1" applyAlignment="1">
      <alignment vertical="center"/>
    </xf>
    <xf numFmtId="0" fontId="26" fillId="0" borderId="13" xfId="0" applyFont="1" applyBorder="1"/>
    <xf numFmtId="3" fontId="3" fillId="0" borderId="24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5" xfId="0" quotePrefix="1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 wrapText="1"/>
    </xf>
    <xf numFmtId="3" fontId="3" fillId="0" borderId="22" xfId="0" applyNumberFormat="1" applyFont="1" applyBorder="1"/>
    <xf numFmtId="3" fontId="9" fillId="0" borderId="23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2" xfId="1" applyNumberFormat="1" applyFont="1" applyBorder="1" applyAlignment="1">
      <alignment horizontal="right" wrapText="1"/>
    </xf>
    <xf numFmtId="3" fontId="4" fillId="0" borderId="22" xfId="1" applyNumberFormat="1" applyFont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0" borderId="22" xfId="1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3" fontId="3" fillId="13" borderId="3" xfId="1" applyNumberFormat="1" applyFont="1" applyFill="1" applyBorder="1" applyAlignment="1">
      <alignment wrapText="1"/>
    </xf>
    <xf numFmtId="3" fontId="3" fillId="0" borderId="22" xfId="1" applyNumberFormat="1" applyFont="1" applyFill="1" applyBorder="1" applyAlignment="1">
      <alignment horizontal="right"/>
    </xf>
    <xf numFmtId="10" fontId="4" fillId="0" borderId="5" xfId="0" applyNumberFormat="1" applyFont="1" applyBorder="1" applyAlignment="1">
      <alignment horizontal="center" wrapText="1"/>
    </xf>
    <xf numFmtId="3" fontId="4" fillId="0" borderId="22" xfId="1" applyNumberFormat="1" applyFont="1" applyBorder="1" applyAlignment="1">
      <alignment horizontal="right" wrapText="1"/>
    </xf>
    <xf numFmtId="37" fontId="3" fillId="3" borderId="1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37" fontId="4" fillId="3" borderId="12" xfId="1" applyNumberFormat="1" applyFont="1" applyFill="1" applyBorder="1" applyAlignment="1">
      <alignment horizontal="right"/>
    </xf>
    <xf numFmtId="3" fontId="3" fillId="0" borderId="4" xfId="0" applyNumberFormat="1" applyFont="1" applyBorder="1"/>
    <xf numFmtId="43" fontId="4" fillId="0" borderId="3" xfId="0" applyNumberFormat="1" applyFont="1" applyBorder="1" applyAlignment="1">
      <alignment wrapText="1"/>
    </xf>
    <xf numFmtId="0" fontId="30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right" vertical="top" indent="7"/>
    </xf>
    <xf numFmtId="0" fontId="6" fillId="0" borderId="0" xfId="0" applyFont="1"/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1" fillId="0" borderId="0" xfId="0" applyFont="1" applyAlignment="1">
      <alignment vertical="top"/>
    </xf>
    <xf numFmtId="4" fontId="32" fillId="0" borderId="21" xfId="0" applyNumberFormat="1" applyFont="1" applyBorder="1" applyAlignment="1">
      <alignment horizontal="right" vertical="top"/>
    </xf>
    <xf numFmtId="166" fontId="32" fillId="0" borderId="27" xfId="0" applyNumberFormat="1" applyFont="1" applyBorder="1" applyAlignment="1">
      <alignment horizontal="right" vertical="top"/>
    </xf>
    <xf numFmtId="166" fontId="32" fillId="0" borderId="27" xfId="0" applyNumberFormat="1" applyFont="1" applyBorder="1"/>
    <xf numFmtId="166" fontId="32" fillId="0" borderId="28" xfId="0" applyNumberFormat="1" applyFont="1" applyBorder="1" applyAlignment="1">
      <alignment vertical="top"/>
    </xf>
    <xf numFmtId="0" fontId="4" fillId="3" borderId="3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3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left" indent="1"/>
    </xf>
    <xf numFmtId="49" fontId="3" fillId="2" borderId="3" xfId="0" quotePrefix="1" applyNumberFormat="1" applyFont="1" applyFill="1" applyBorder="1"/>
    <xf numFmtId="49" fontId="4" fillId="4" borderId="3" xfId="0" quotePrefix="1" applyNumberFormat="1" applyFont="1" applyFill="1" applyBorder="1"/>
    <xf numFmtId="39" fontId="3" fillId="0" borderId="22" xfId="1" applyNumberFormat="1" applyFont="1" applyBorder="1" applyAlignment="1">
      <alignment wrapText="1"/>
    </xf>
    <xf numFmtId="10" fontId="3" fillId="0" borderId="5" xfId="0" quotePrefix="1" applyNumberFormat="1" applyFont="1" applyBorder="1" applyAlignment="1">
      <alignment horizontal="center"/>
    </xf>
    <xf numFmtId="39" fontId="4" fillId="0" borderId="22" xfId="1" applyNumberFormat="1" applyFont="1" applyBorder="1" applyAlignment="1">
      <alignment wrapText="1"/>
    </xf>
    <xf numFmtId="3" fontId="4" fillId="0" borderId="12" xfId="1" applyNumberFormat="1" applyFont="1" applyBorder="1" applyAlignment="1">
      <alignment wrapText="1"/>
    </xf>
    <xf numFmtId="10" fontId="4" fillId="0" borderId="29" xfId="0" quotePrefix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wrapText="1"/>
    </xf>
    <xf numFmtId="10" fontId="4" fillId="0" borderId="25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0" fillId="0" borderId="11" xfId="0" applyBorder="1"/>
    <xf numFmtId="43" fontId="36" fillId="0" borderId="0" xfId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Border="1"/>
    <xf numFmtId="3" fontId="3" fillId="2" borderId="2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3" fillId="0" borderId="3" xfId="0" applyNumberFormat="1" applyFont="1" applyBorder="1" applyAlignment="1">
      <alignment horizontal="left" vertical="center"/>
    </xf>
    <xf numFmtId="37" fontId="3" fillId="2" borderId="3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18" fillId="0" borderId="32" xfId="0" applyNumberFormat="1" applyFont="1" applyBorder="1"/>
    <xf numFmtId="4" fontId="18" fillId="0" borderId="5" xfId="0" applyNumberFormat="1" applyFont="1" applyBorder="1"/>
    <xf numFmtId="4" fontId="18" fillId="0" borderId="33" xfId="0" applyNumberFormat="1" applyFont="1" applyBorder="1"/>
    <xf numFmtId="4" fontId="18" fillId="0" borderId="34" xfId="0" applyNumberFormat="1" applyFont="1" applyBorder="1"/>
    <xf numFmtId="0" fontId="27" fillId="9" borderId="9" xfId="0" applyFont="1" applyFill="1" applyBorder="1" applyAlignment="1">
      <alignment horizontal="right"/>
    </xf>
    <xf numFmtId="4" fontId="38" fillId="10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/>
    </xf>
    <xf numFmtId="4" fontId="11" fillId="0" borderId="35" xfId="0" applyNumberFormat="1" applyFont="1" applyBorder="1"/>
    <xf numFmtId="4" fontId="39" fillId="0" borderId="0" xfId="0" applyNumberFormat="1" applyFont="1"/>
    <xf numFmtId="166" fontId="31" fillId="0" borderId="0" xfId="0" applyNumberFormat="1" applyFont="1"/>
    <xf numFmtId="167" fontId="32" fillId="0" borderId="0" xfId="0" applyNumberFormat="1" applyFont="1" applyAlignment="1">
      <alignment horizontal="right" vertical="top"/>
    </xf>
    <xf numFmtId="0" fontId="14" fillId="14" borderId="3" xfId="0" applyFont="1" applyFill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31" fillId="0" borderId="21" xfId="0" applyNumberFormat="1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0" fontId="6" fillId="0" borderId="21" xfId="0" applyFont="1" applyBorder="1"/>
    <xf numFmtId="166" fontId="32" fillId="0" borderId="0" xfId="0" applyNumberFormat="1" applyFont="1" applyAlignment="1">
      <alignment horizontal="right"/>
    </xf>
    <xf numFmtId="0" fontId="4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left" wrapText="1"/>
    </xf>
    <xf numFmtId="0" fontId="3" fillId="2" borderId="24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7" fontId="4" fillId="5" borderId="3" xfId="0" quotePrefix="1" applyNumberFormat="1" applyFont="1" applyFill="1" applyBorder="1"/>
    <xf numFmtId="0" fontId="4" fillId="5" borderId="3" xfId="0" applyFont="1" applyFill="1" applyBorder="1" applyAlignment="1">
      <alignment horizontal="left" wrapText="1" indent="1"/>
    </xf>
    <xf numFmtId="49" fontId="10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0" fillId="6" borderId="3" xfId="0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164" fontId="34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31" xfId="1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/>
    <xf numFmtId="3" fontId="8" fillId="0" borderId="4" xfId="0" applyNumberFormat="1" applyFont="1" applyBorder="1"/>
    <xf numFmtId="3" fontId="3" fillId="0" borderId="23" xfId="1" applyNumberFormat="1" applyFont="1" applyBorder="1" applyAlignment="1">
      <alignment horizontal="right" wrapText="1"/>
    </xf>
    <xf numFmtId="9" fontId="4" fillId="0" borderId="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" fontId="17" fillId="9" borderId="9" xfId="0" applyNumberFormat="1" applyFont="1" applyFill="1" applyBorder="1"/>
    <xf numFmtId="39" fontId="4" fillId="0" borderId="3" xfId="0" applyNumberFormat="1" applyFont="1" applyBorder="1" applyAlignment="1">
      <alignment horizontal="right" wrapText="1"/>
    </xf>
    <xf numFmtId="39" fontId="4" fillId="3" borderId="3" xfId="0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wrapText="1"/>
    </xf>
    <xf numFmtId="39" fontId="4" fillId="5" borderId="3" xfId="1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wrapText="1"/>
    </xf>
    <xf numFmtId="39" fontId="3" fillId="3" borderId="3" xfId="1" applyNumberFormat="1" applyFont="1" applyFill="1" applyBorder="1" applyAlignment="1">
      <alignment wrapText="1"/>
    </xf>
    <xf numFmtId="4" fontId="10" fillId="0" borderId="4" xfId="0" applyNumberFormat="1" applyFont="1" applyBorder="1"/>
    <xf numFmtId="39" fontId="4" fillId="3" borderId="3" xfId="1" applyNumberFormat="1" applyFont="1" applyFill="1" applyBorder="1" applyAlignment="1">
      <alignment wrapText="1"/>
    </xf>
    <xf numFmtId="4" fontId="18" fillId="5" borderId="5" xfId="0" applyNumberFormat="1" applyFont="1" applyFill="1" applyBorder="1"/>
    <xf numFmtId="4" fontId="17" fillId="9" borderId="38" xfId="0" applyNumberFormat="1" applyFont="1" applyFill="1" applyBorder="1"/>
    <xf numFmtId="4" fontId="17" fillId="9" borderId="7" xfId="0" applyNumberFormat="1" applyFont="1" applyFill="1" applyBorder="1"/>
    <xf numFmtId="4" fontId="17" fillId="9" borderId="39" xfId="0" applyNumberFormat="1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39" fontId="3" fillId="5" borderId="3" xfId="0" applyNumberFormat="1" applyFont="1" applyFill="1" applyBorder="1" applyAlignment="1">
      <alignment horizontal="right" wrapText="1"/>
    </xf>
    <xf numFmtId="39" fontId="4" fillId="0" borderId="3" xfId="1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horizontal="right" wrapText="1"/>
    </xf>
    <xf numFmtId="39" fontId="3" fillId="3" borderId="3" xfId="1" applyNumberFormat="1" applyFont="1" applyFill="1" applyBorder="1" applyAlignment="1">
      <alignment horizontal="right" wrapText="1"/>
    </xf>
    <xf numFmtId="10" fontId="4" fillId="0" borderId="40" xfId="0" applyNumberFormat="1" applyFont="1" applyBorder="1" applyAlignment="1">
      <alignment horizontal="center"/>
    </xf>
    <xf numFmtId="9" fontId="4" fillId="0" borderId="40" xfId="0" applyNumberFormat="1" applyFont="1" applyBorder="1" applyAlignment="1">
      <alignment horizontal="center"/>
    </xf>
    <xf numFmtId="10" fontId="3" fillId="2" borderId="40" xfId="0" applyNumberFormat="1" applyFont="1" applyFill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39" fontId="3" fillId="15" borderId="3" xfId="1" applyNumberFormat="1" applyFont="1" applyFill="1" applyBorder="1" applyAlignment="1">
      <alignment horizontal="right"/>
    </xf>
    <xf numFmtId="9" fontId="4" fillId="0" borderId="40" xfId="0" applyNumberFormat="1" applyFont="1" applyBorder="1" applyAlignment="1">
      <alignment horizontal="center" wrapText="1"/>
    </xf>
    <xf numFmtId="4" fontId="18" fillId="5" borderId="32" xfId="0" applyNumberFormat="1" applyFont="1" applyFill="1" applyBorder="1"/>
    <xf numFmtId="4" fontId="18" fillId="5" borderId="41" xfId="0" applyNumberFormat="1" applyFont="1" applyFill="1" applyBorder="1"/>
    <xf numFmtId="4" fontId="18" fillId="0" borderId="32" xfId="0" applyNumberFormat="1" applyFont="1" applyFill="1" applyBorder="1"/>
    <xf numFmtId="4" fontId="18" fillId="0" borderId="41" xfId="0" applyNumberFormat="1" applyFont="1" applyFill="1" applyBorder="1"/>
    <xf numFmtId="0" fontId="25" fillId="0" borderId="3" xfId="0" applyFont="1" applyBorder="1"/>
    <xf numFmtId="0" fontId="25" fillId="0" borderId="12" xfId="0" applyFont="1" applyBorder="1"/>
    <xf numFmtId="4" fontId="18" fillId="0" borderId="42" xfId="0" applyNumberFormat="1" applyFont="1" applyFill="1" applyBorder="1"/>
    <xf numFmtId="4" fontId="18" fillId="0" borderId="5" xfId="0" applyNumberFormat="1" applyFont="1" applyFill="1" applyBorder="1"/>
    <xf numFmtId="4" fontId="18" fillId="5" borderId="33" xfId="0" applyNumberFormat="1" applyFont="1" applyFill="1" applyBorder="1"/>
    <xf numFmtId="4" fontId="18" fillId="5" borderId="34" xfId="0" applyNumberFormat="1" applyFont="1" applyFill="1" applyBorder="1"/>
    <xf numFmtId="0" fontId="36" fillId="0" borderId="0" xfId="0" applyFont="1"/>
    <xf numFmtId="43" fontId="16" fillId="0" borderId="0" xfId="1" applyFont="1"/>
    <xf numFmtId="0" fontId="16" fillId="0" borderId="0" xfId="0" applyFont="1" applyAlignment="1">
      <alignment horizontal="right"/>
    </xf>
    <xf numFmtId="43" fontId="40" fillId="0" borderId="0" xfId="1" applyFont="1" applyBorder="1" applyAlignment="1" applyProtection="1">
      <protection locked="0"/>
    </xf>
    <xf numFmtId="4" fontId="18" fillId="0" borderId="43" xfId="0" applyNumberFormat="1" applyFont="1" applyFill="1" applyBorder="1"/>
    <xf numFmtId="4" fontId="18" fillId="0" borderId="37" xfId="0" applyNumberFormat="1" applyFont="1" applyFill="1" applyBorder="1"/>
    <xf numFmtId="0" fontId="28" fillId="0" borderId="0" xfId="0" applyFont="1" applyAlignment="1"/>
    <xf numFmtId="3" fontId="37" fillId="2" borderId="1" xfId="0" applyNumberFormat="1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5" fillId="14" borderId="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1" fillId="0" borderId="8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10" borderId="3" xfId="0" applyFont="1" applyFill="1" applyBorder="1" applyAlignment="1">
      <alignment horizontal="center" vertical="center" wrapText="1"/>
    </xf>
    <xf numFmtId="4" fontId="38" fillId="1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0</xdr:rowOff>
    </xdr:from>
    <xdr:to>
      <xdr:col>0</xdr:col>
      <xdr:colOff>1304925</xdr:colOff>
      <xdr:row>3</xdr:row>
      <xdr:rowOff>200025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276"/>
  <sheetViews>
    <sheetView topLeftCell="A264" workbookViewId="0">
      <selection activeCell="E282" sqref="E282"/>
    </sheetView>
  </sheetViews>
  <sheetFormatPr baseColWidth="10" defaultRowHeight="15" x14ac:dyDescent="0.25"/>
  <cols>
    <col min="1" max="1" width="11.28515625" customWidth="1"/>
    <col min="2" max="2" width="35" customWidth="1"/>
    <col min="3" max="3" width="17.5703125" customWidth="1"/>
    <col min="4" max="4" width="14.7109375" customWidth="1"/>
    <col min="5" max="5" width="14.5703125" customWidth="1"/>
    <col min="6" max="6" width="11.28515625" customWidth="1"/>
    <col min="7" max="7" width="8.42578125" customWidth="1"/>
    <col min="8" max="8" width="15.7109375" customWidth="1"/>
    <col min="9" max="9" width="15.85546875" customWidth="1"/>
    <col min="10" max="10" width="15" customWidth="1"/>
    <col min="11" max="11" width="7.7109375" customWidth="1"/>
  </cols>
  <sheetData>
    <row r="2" spans="1:82" x14ac:dyDescent="0.25">
      <c r="A2" s="347" t="s">
        <v>376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:82" x14ac:dyDescent="0.25">
      <c r="A3" s="347" t="s">
        <v>377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</row>
    <row r="4" spans="1:82" x14ac:dyDescent="0.25">
      <c r="A4" s="347" t="s">
        <v>378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82" x14ac:dyDescent="0.25">
      <c r="A5" s="347" t="s">
        <v>379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82" x14ac:dyDescent="0.25">
      <c r="A6" s="347" t="s">
        <v>666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</row>
    <row r="7" spans="1:82" ht="15.75" thickBot="1" x14ac:dyDescent="0.3"/>
    <row r="8" spans="1:82" x14ac:dyDescent="0.25">
      <c r="A8" s="341" t="s">
        <v>0</v>
      </c>
      <c r="B8" s="341" t="s">
        <v>1</v>
      </c>
      <c r="C8" s="216" t="s">
        <v>2</v>
      </c>
      <c r="D8" s="216" t="s">
        <v>3</v>
      </c>
      <c r="E8" s="217" t="s">
        <v>4</v>
      </c>
      <c r="F8" s="343" t="s">
        <v>525</v>
      </c>
      <c r="G8" s="345" t="s">
        <v>526</v>
      </c>
      <c r="H8" s="217" t="s">
        <v>2</v>
      </c>
      <c r="I8" s="217" t="s">
        <v>4</v>
      </c>
      <c r="J8" s="343" t="s">
        <v>5</v>
      </c>
      <c r="K8" s="339" t="s">
        <v>552</v>
      </c>
    </row>
    <row r="9" spans="1:82" ht="15.75" thickBot="1" x14ac:dyDescent="0.3">
      <c r="A9" s="342"/>
      <c r="B9" s="342"/>
      <c r="C9" s="311" t="s">
        <v>612</v>
      </c>
      <c r="D9" s="311" t="s">
        <v>612</v>
      </c>
      <c r="E9" s="311" t="s">
        <v>612</v>
      </c>
      <c r="F9" s="344"/>
      <c r="G9" s="346"/>
      <c r="H9" s="238" t="s">
        <v>667</v>
      </c>
      <c r="I9" s="238" t="s">
        <v>667</v>
      </c>
      <c r="J9" s="344"/>
      <c r="K9" s="340"/>
    </row>
    <row r="10" spans="1:82" x14ac:dyDescent="0.25">
      <c r="A10" s="237" t="s">
        <v>6</v>
      </c>
      <c r="B10" s="2"/>
      <c r="C10" s="218"/>
      <c r="D10" s="239"/>
      <c r="E10" s="180"/>
      <c r="F10" s="180"/>
      <c r="G10" s="181"/>
      <c r="H10" s="180"/>
      <c r="I10" s="180"/>
      <c r="J10" s="180"/>
      <c r="K10" s="258"/>
    </row>
    <row r="11" spans="1:82" x14ac:dyDescent="0.25">
      <c r="A11" s="1"/>
      <c r="B11" s="3" t="s">
        <v>7</v>
      </c>
      <c r="C11" s="4">
        <v>146469890.27000001</v>
      </c>
      <c r="D11" s="4">
        <v>146469890.27000001</v>
      </c>
      <c r="E11" s="5">
        <v>137565043.22757986</v>
      </c>
      <c r="F11" s="6">
        <v>8904847.0424201488</v>
      </c>
      <c r="G11" s="182">
        <v>1.0647319030583116</v>
      </c>
      <c r="H11" s="6">
        <v>1313251158.5799999</v>
      </c>
      <c r="I11" s="6">
        <v>1416139419.7747865</v>
      </c>
      <c r="J11" s="6">
        <v>-102888261.19478655</v>
      </c>
      <c r="K11" s="182">
        <v>0.92734595213008808</v>
      </c>
    </row>
    <row r="12" spans="1:82" x14ac:dyDescent="0.25">
      <c r="A12" s="1" t="s">
        <v>8</v>
      </c>
      <c r="B12" s="7" t="s">
        <v>9</v>
      </c>
      <c r="C12" s="8">
        <v>146469890.27000001</v>
      </c>
      <c r="D12" s="9">
        <v>146469890.27000001</v>
      </c>
      <c r="E12" s="10">
        <v>135664543.22757986</v>
      </c>
      <c r="F12" s="11">
        <v>10805347.042420149</v>
      </c>
      <c r="G12" s="183">
        <v>1.0796475393301106</v>
      </c>
      <c r="H12" s="11">
        <v>1313251158.5799999</v>
      </c>
      <c r="I12" s="11">
        <v>1200302586.3047862</v>
      </c>
      <c r="J12" s="11">
        <v>112948572.27521372</v>
      </c>
      <c r="K12" s="183">
        <v>1.0941000823991671</v>
      </c>
    </row>
    <row r="13" spans="1:82" x14ac:dyDescent="0.25">
      <c r="A13" s="12" t="s">
        <v>10</v>
      </c>
      <c r="B13" s="7" t="s">
        <v>11</v>
      </c>
      <c r="C13" s="8">
        <v>0</v>
      </c>
      <c r="D13" s="9">
        <v>0</v>
      </c>
      <c r="E13" s="10">
        <v>1900500</v>
      </c>
      <c r="F13" s="11">
        <v>-1900500</v>
      </c>
      <c r="G13" s="183">
        <v>0</v>
      </c>
      <c r="H13" s="11">
        <v>0</v>
      </c>
      <c r="I13" s="11">
        <v>215836833.47</v>
      </c>
      <c r="J13" s="11">
        <v>-215836833.47</v>
      </c>
      <c r="K13" s="183">
        <v>0</v>
      </c>
    </row>
    <row r="14" spans="1:82" x14ac:dyDescent="0.25">
      <c r="A14" s="12"/>
      <c r="B14" s="13"/>
      <c r="C14" s="8"/>
      <c r="D14" s="8"/>
      <c r="E14" s="14"/>
      <c r="F14" s="6"/>
      <c r="G14" s="182"/>
      <c r="H14" s="11"/>
      <c r="I14" s="11"/>
      <c r="J14" s="6"/>
      <c r="K14" s="182"/>
    </row>
    <row r="15" spans="1:82" x14ac:dyDescent="0.25">
      <c r="A15" s="15"/>
      <c r="B15" s="3" t="s">
        <v>12</v>
      </c>
      <c r="C15" s="4">
        <v>5107293.16</v>
      </c>
      <c r="D15" s="4">
        <v>5107293.16</v>
      </c>
      <c r="E15" s="5">
        <v>848403</v>
      </c>
      <c r="F15" s="6">
        <v>4258890.16</v>
      </c>
      <c r="G15" s="182">
        <v>6.0198905001514609</v>
      </c>
      <c r="H15" s="6">
        <v>34835917.280000001</v>
      </c>
      <c r="I15" s="6">
        <v>7635627</v>
      </c>
      <c r="J15" s="6">
        <v>27200290.280000001</v>
      </c>
      <c r="K15" s="182">
        <v>4.5622864081757797</v>
      </c>
    </row>
    <row r="16" spans="1:82" x14ac:dyDescent="0.25">
      <c r="A16" s="1" t="s">
        <v>13</v>
      </c>
      <c r="B16" s="16" t="s">
        <v>14</v>
      </c>
      <c r="C16" s="9">
        <v>2883868.23</v>
      </c>
      <c r="D16" s="9">
        <v>2883868.23</v>
      </c>
      <c r="E16" s="10">
        <v>500000</v>
      </c>
      <c r="F16" s="11">
        <v>2383868.23</v>
      </c>
      <c r="G16" s="184">
        <v>5.7677364600000001</v>
      </c>
      <c r="H16" s="11">
        <v>21270274.489999998</v>
      </c>
      <c r="I16" s="11">
        <v>4500000</v>
      </c>
      <c r="J16" s="11">
        <v>16770274.489999998</v>
      </c>
      <c r="K16" s="184">
        <v>4.7267276644444438</v>
      </c>
    </row>
    <row r="17" spans="1:11" x14ac:dyDescent="0.25">
      <c r="A17" s="1" t="s">
        <v>15</v>
      </c>
      <c r="B17" s="16" t="s">
        <v>16</v>
      </c>
      <c r="C17" s="9">
        <v>2223424.9300000002</v>
      </c>
      <c r="D17" s="9">
        <v>2223424.9300000002</v>
      </c>
      <c r="E17" s="10">
        <v>348403</v>
      </c>
      <c r="F17" s="11">
        <v>1875021.9300000002</v>
      </c>
      <c r="G17" s="183">
        <v>6.3817617242101825</v>
      </c>
      <c r="H17" s="11">
        <v>13565642.789999999</v>
      </c>
      <c r="I17" s="11">
        <v>3135627</v>
      </c>
      <c r="J17" s="11">
        <v>10430015.789999999</v>
      </c>
      <c r="K17" s="183">
        <v>4.3262935259837985</v>
      </c>
    </row>
    <row r="18" spans="1:11" x14ac:dyDescent="0.25">
      <c r="A18" s="1"/>
      <c r="B18" s="215"/>
      <c r="C18" s="8"/>
      <c r="D18" s="8"/>
      <c r="E18" s="14"/>
      <c r="F18" s="6"/>
      <c r="G18" s="182"/>
      <c r="H18" s="11"/>
      <c r="I18" s="11"/>
      <c r="J18" s="6"/>
      <c r="K18" s="182"/>
    </row>
    <row r="19" spans="1:11" x14ac:dyDescent="0.25">
      <c r="A19" s="17"/>
      <c r="B19" s="3" t="s">
        <v>623</v>
      </c>
      <c r="C19" s="4">
        <v>0</v>
      </c>
      <c r="D19" s="4">
        <v>0</v>
      </c>
      <c r="E19" s="5">
        <v>0</v>
      </c>
      <c r="F19" s="6">
        <v>0</v>
      </c>
      <c r="G19" s="182" t="s">
        <v>17</v>
      </c>
      <c r="H19" s="6">
        <v>45000</v>
      </c>
      <c r="I19" s="6">
        <v>0</v>
      </c>
      <c r="J19" s="6">
        <v>45000</v>
      </c>
      <c r="K19" s="182" t="s">
        <v>17</v>
      </c>
    </row>
    <row r="20" spans="1:11" x14ac:dyDescent="0.25">
      <c r="A20" s="12" t="s">
        <v>624</v>
      </c>
      <c r="B20" s="7" t="s">
        <v>625</v>
      </c>
      <c r="C20" s="9">
        <v>0</v>
      </c>
      <c r="D20" s="9">
        <v>0</v>
      </c>
      <c r="E20" s="10">
        <v>0</v>
      </c>
      <c r="F20" s="6">
        <v>0</v>
      </c>
      <c r="G20" s="182" t="s">
        <v>17</v>
      </c>
      <c r="H20" s="11">
        <v>45000</v>
      </c>
      <c r="I20" s="11">
        <v>0</v>
      </c>
      <c r="J20" s="6">
        <v>45000</v>
      </c>
      <c r="K20" s="182" t="s">
        <v>17</v>
      </c>
    </row>
    <row r="21" spans="1:11" x14ac:dyDescent="0.25">
      <c r="A21" s="18"/>
      <c r="B21" s="19"/>
      <c r="C21" s="8"/>
      <c r="D21" s="8"/>
      <c r="E21" s="20"/>
      <c r="F21" s="6"/>
      <c r="G21" s="182"/>
      <c r="H21" s="11"/>
      <c r="I21" s="11"/>
      <c r="J21" s="6"/>
      <c r="K21" s="182"/>
    </row>
    <row r="22" spans="1:11" x14ac:dyDescent="0.25">
      <c r="A22" s="1"/>
      <c r="B22" s="3" t="s">
        <v>18</v>
      </c>
      <c r="C22" s="4">
        <v>495247011.76999998</v>
      </c>
      <c r="D22" s="4">
        <v>495247011.76999998</v>
      </c>
      <c r="E22" s="6">
        <v>627368537.84000003</v>
      </c>
      <c r="F22" s="6">
        <v>-132121526.07000005</v>
      </c>
      <c r="G22" s="182">
        <v>0.78940364697775856</v>
      </c>
      <c r="H22" s="6">
        <v>583729626.74000001</v>
      </c>
      <c r="I22" s="6">
        <v>1370934840.5599999</v>
      </c>
      <c r="J22" s="6">
        <v>-787205213.81999993</v>
      </c>
      <c r="K22" s="182">
        <v>0.42578947552427648</v>
      </c>
    </row>
    <row r="23" spans="1:11" x14ac:dyDescent="0.25">
      <c r="A23" s="18" t="s">
        <v>19</v>
      </c>
      <c r="B23" s="7" t="s">
        <v>20</v>
      </c>
      <c r="C23" s="9">
        <v>27365.200000000001</v>
      </c>
      <c r="D23" s="9">
        <v>27365.200000000001</v>
      </c>
      <c r="E23" s="10">
        <v>0</v>
      </c>
      <c r="F23" s="11">
        <v>27365.200000000001</v>
      </c>
      <c r="G23" s="184" t="s">
        <v>17</v>
      </c>
      <c r="H23" s="11">
        <v>1765586.18</v>
      </c>
      <c r="I23" s="11">
        <v>0</v>
      </c>
      <c r="J23" s="11">
        <v>1765586.18</v>
      </c>
      <c r="K23" s="184" t="s">
        <v>17</v>
      </c>
    </row>
    <row r="24" spans="1:11" ht="24.75" x14ac:dyDescent="0.25">
      <c r="A24" s="18" t="s">
        <v>21</v>
      </c>
      <c r="B24" s="7" t="s">
        <v>22</v>
      </c>
      <c r="C24" s="9">
        <v>5683457.8399999999</v>
      </c>
      <c r="D24" s="9">
        <v>5683457.8399999999</v>
      </c>
      <c r="E24" s="10">
        <v>1872000</v>
      </c>
      <c r="F24" s="11">
        <v>3811457.84</v>
      </c>
      <c r="G24" s="183">
        <v>3.0360351709401709</v>
      </c>
      <c r="H24" s="11">
        <v>13872833.639999999</v>
      </c>
      <c r="I24" s="11">
        <v>15386000</v>
      </c>
      <c r="J24" s="11">
        <v>-1513166.3600000013</v>
      </c>
      <c r="K24" s="183">
        <v>0.90165303782659556</v>
      </c>
    </row>
    <row r="25" spans="1:11" x14ac:dyDescent="0.25">
      <c r="A25" s="18" t="s">
        <v>23</v>
      </c>
      <c r="B25" s="7" t="s">
        <v>24</v>
      </c>
      <c r="C25" s="9">
        <v>4155.0200000000004</v>
      </c>
      <c r="D25" s="9">
        <v>4155.0200000000004</v>
      </c>
      <c r="E25" s="10">
        <v>4250</v>
      </c>
      <c r="F25" s="11">
        <v>-94.979999999999563</v>
      </c>
      <c r="G25" s="183">
        <v>0.97765176470588244</v>
      </c>
      <c r="H25" s="11">
        <v>31697.33</v>
      </c>
      <c r="I25" s="11">
        <v>38250</v>
      </c>
      <c r="J25" s="11">
        <v>-6552.6699999999983</v>
      </c>
      <c r="K25" s="183">
        <v>0.82868836601307194</v>
      </c>
    </row>
    <row r="26" spans="1:11" x14ac:dyDescent="0.25">
      <c r="A26" s="18" t="s">
        <v>25</v>
      </c>
      <c r="B26" s="7" t="s">
        <v>26</v>
      </c>
      <c r="C26" s="9">
        <v>0</v>
      </c>
      <c r="D26" s="9">
        <v>0</v>
      </c>
      <c r="E26" s="10">
        <v>91252287.839999989</v>
      </c>
      <c r="F26" s="11">
        <v>-91252287.839999989</v>
      </c>
      <c r="G26" s="183">
        <v>0</v>
      </c>
      <c r="H26" s="11">
        <v>72469375</v>
      </c>
      <c r="I26" s="11">
        <v>821270590.56000006</v>
      </c>
      <c r="J26" s="11">
        <v>-748801215.56000006</v>
      </c>
      <c r="K26" s="183">
        <v>8.8240557780822612E-2</v>
      </c>
    </row>
    <row r="27" spans="1:11" ht="24.75" x14ac:dyDescent="0.25">
      <c r="A27" s="18" t="s">
        <v>27</v>
      </c>
      <c r="B27" s="7" t="s">
        <v>626</v>
      </c>
      <c r="C27" s="9">
        <v>700000</v>
      </c>
      <c r="D27" s="9">
        <v>700000</v>
      </c>
      <c r="E27" s="10">
        <v>0</v>
      </c>
      <c r="F27" s="11">
        <v>700000</v>
      </c>
      <c r="G27" s="183" t="s">
        <v>17</v>
      </c>
      <c r="H27" s="11">
        <v>6476529.4100000001</v>
      </c>
      <c r="I27" s="11">
        <v>0</v>
      </c>
      <c r="J27" s="11">
        <v>6476529.4100000001</v>
      </c>
      <c r="K27" s="183" t="s">
        <v>17</v>
      </c>
    </row>
    <row r="28" spans="1:11" x14ac:dyDescent="0.25">
      <c r="A28" s="18" t="s">
        <v>28</v>
      </c>
      <c r="B28" s="7" t="s">
        <v>29</v>
      </c>
      <c r="C28" s="9">
        <v>0</v>
      </c>
      <c r="D28" s="9">
        <v>0</v>
      </c>
      <c r="E28" s="10">
        <v>0</v>
      </c>
      <c r="F28" s="11">
        <v>0</v>
      </c>
      <c r="G28" s="183" t="s">
        <v>17</v>
      </c>
      <c r="H28" s="11">
        <v>36000</v>
      </c>
      <c r="I28" s="11">
        <v>0</v>
      </c>
      <c r="J28" s="11">
        <v>36000</v>
      </c>
      <c r="K28" s="183" t="s">
        <v>17</v>
      </c>
    </row>
    <row r="29" spans="1:11" ht="24.75" x14ac:dyDescent="0.25">
      <c r="A29" s="18" t="s">
        <v>668</v>
      </c>
      <c r="B29" s="7" t="s">
        <v>669</v>
      </c>
      <c r="C29" s="9">
        <v>488700000</v>
      </c>
      <c r="D29" s="9">
        <v>488700000</v>
      </c>
      <c r="E29" s="10">
        <v>534240000</v>
      </c>
      <c r="F29" s="11">
        <v>-45540000</v>
      </c>
      <c r="G29" s="183">
        <v>0.91475741239892183</v>
      </c>
      <c r="H29" s="11">
        <v>488700000</v>
      </c>
      <c r="I29" s="11">
        <v>534240000</v>
      </c>
      <c r="J29" s="11">
        <v>-45540000</v>
      </c>
      <c r="K29" s="183">
        <v>0.91475741239892183</v>
      </c>
    </row>
    <row r="30" spans="1:11" x14ac:dyDescent="0.25">
      <c r="A30" s="18" t="s">
        <v>30</v>
      </c>
      <c r="B30" s="7" t="s">
        <v>31</v>
      </c>
      <c r="C30" s="9">
        <v>132033.71</v>
      </c>
      <c r="D30" s="9">
        <v>132033.71</v>
      </c>
      <c r="E30" s="10">
        <v>0</v>
      </c>
      <c r="F30" s="11">
        <v>132033.71</v>
      </c>
      <c r="G30" s="183" t="s">
        <v>17</v>
      </c>
      <c r="H30" s="11">
        <v>377605.18</v>
      </c>
      <c r="I30" s="11">
        <v>0</v>
      </c>
      <c r="J30" s="11">
        <v>377605.18</v>
      </c>
      <c r="K30" s="183" t="s">
        <v>17</v>
      </c>
    </row>
    <row r="31" spans="1:11" hidden="1" x14ac:dyDescent="0.25">
      <c r="A31" s="1"/>
      <c r="B31" s="3"/>
      <c r="C31" s="21"/>
      <c r="D31" s="21"/>
      <c r="E31" s="20"/>
      <c r="F31" s="11"/>
      <c r="G31" s="194"/>
      <c r="H31" s="219">
        <v>0</v>
      </c>
      <c r="I31" s="219">
        <v>0</v>
      </c>
      <c r="J31" s="11">
        <v>0</v>
      </c>
      <c r="K31" s="194" t="s">
        <v>17</v>
      </c>
    </row>
    <row r="32" spans="1:11" hidden="1" x14ac:dyDescent="0.25">
      <c r="A32" s="17"/>
      <c r="B32" s="3" t="s">
        <v>660</v>
      </c>
      <c r="C32" s="21"/>
      <c r="D32" s="21"/>
      <c r="E32" s="20"/>
      <c r="F32" s="11"/>
      <c r="G32" s="194"/>
      <c r="H32" s="219">
        <v>0</v>
      </c>
      <c r="I32" s="219">
        <v>0</v>
      </c>
      <c r="J32" s="11">
        <v>0</v>
      </c>
      <c r="K32" s="194" t="s">
        <v>17</v>
      </c>
    </row>
    <row r="33" spans="1:11" hidden="1" x14ac:dyDescent="0.25">
      <c r="A33" s="1"/>
      <c r="B33" s="13" t="s">
        <v>618</v>
      </c>
      <c r="C33" s="21"/>
      <c r="D33" s="21"/>
      <c r="E33" s="20"/>
      <c r="F33" s="11"/>
      <c r="G33" s="194"/>
      <c r="H33" s="219">
        <v>0</v>
      </c>
      <c r="I33" s="219">
        <v>0</v>
      </c>
      <c r="J33" s="11">
        <v>0</v>
      </c>
      <c r="K33" s="194" t="s">
        <v>17</v>
      </c>
    </row>
    <row r="34" spans="1:11" hidden="1" x14ac:dyDescent="0.25">
      <c r="A34" s="1"/>
      <c r="B34" s="13" t="s">
        <v>661</v>
      </c>
      <c r="C34" s="21"/>
      <c r="D34" s="21"/>
      <c r="E34" s="20"/>
      <c r="F34" s="11"/>
      <c r="G34" s="194"/>
      <c r="H34" s="219">
        <v>0</v>
      </c>
      <c r="I34" s="219">
        <v>0</v>
      </c>
      <c r="J34" s="11">
        <v>0</v>
      </c>
      <c r="K34" s="194" t="s">
        <v>17</v>
      </c>
    </row>
    <row r="35" spans="1:11" hidden="1" x14ac:dyDescent="0.25">
      <c r="A35" s="1"/>
      <c r="B35" s="3"/>
      <c r="C35" s="21"/>
      <c r="D35" s="21"/>
      <c r="E35" s="20"/>
      <c r="F35" s="11"/>
      <c r="G35" s="194"/>
      <c r="H35" s="219">
        <v>0</v>
      </c>
      <c r="I35" s="219">
        <v>0</v>
      </c>
      <c r="J35" s="11">
        <v>0</v>
      </c>
      <c r="K35" s="194" t="s">
        <v>17</v>
      </c>
    </row>
    <row r="36" spans="1:11" hidden="1" x14ac:dyDescent="0.25">
      <c r="A36" s="17"/>
      <c r="B36" s="3" t="s">
        <v>553</v>
      </c>
      <c r="C36" s="21"/>
      <c r="D36" s="21"/>
      <c r="E36" s="20"/>
      <c r="F36" s="11"/>
      <c r="G36" s="194"/>
      <c r="H36" s="219">
        <v>0</v>
      </c>
      <c r="I36" s="219">
        <v>0</v>
      </c>
      <c r="J36" s="11">
        <v>0</v>
      </c>
      <c r="K36" s="194" t="s">
        <v>17</v>
      </c>
    </row>
    <row r="37" spans="1:11" hidden="1" x14ac:dyDescent="0.25">
      <c r="A37" s="1"/>
      <c r="B37" s="13" t="s">
        <v>554</v>
      </c>
      <c r="C37" s="21"/>
      <c r="D37" s="21"/>
      <c r="E37" s="20"/>
      <c r="F37" s="11"/>
      <c r="G37" s="194"/>
      <c r="H37" s="219">
        <v>0</v>
      </c>
      <c r="I37" s="219">
        <v>0</v>
      </c>
      <c r="J37" s="11">
        <v>0</v>
      </c>
      <c r="K37" s="194" t="s">
        <v>17</v>
      </c>
    </row>
    <row r="38" spans="1:11" hidden="1" x14ac:dyDescent="0.25">
      <c r="A38" s="1"/>
      <c r="B38" s="13" t="s">
        <v>627</v>
      </c>
      <c r="C38" s="21"/>
      <c r="D38" s="21"/>
      <c r="E38" s="20"/>
      <c r="F38" s="11"/>
      <c r="G38" s="194"/>
      <c r="H38" s="219">
        <v>0</v>
      </c>
      <c r="I38" s="219">
        <v>0</v>
      </c>
      <c r="J38" s="11">
        <v>0</v>
      </c>
      <c r="K38" s="194" t="s">
        <v>17</v>
      </c>
    </row>
    <row r="39" spans="1:11" x14ac:dyDescent="0.25">
      <c r="A39" s="1"/>
      <c r="B39" s="13"/>
      <c r="C39" s="23"/>
      <c r="D39" s="23"/>
      <c r="E39" s="24"/>
      <c r="F39" s="5"/>
      <c r="G39" s="185"/>
      <c r="H39" s="186"/>
      <c r="I39" s="186"/>
      <c r="J39" s="5"/>
      <c r="K39" s="185"/>
    </row>
    <row r="40" spans="1:11" x14ac:dyDescent="0.25">
      <c r="A40" s="25"/>
      <c r="B40" s="25" t="s">
        <v>32</v>
      </c>
      <c r="C40" s="26">
        <v>646824195.20000005</v>
      </c>
      <c r="D40" s="26">
        <v>646824195.20000005</v>
      </c>
      <c r="E40" s="27">
        <v>765781984.06757987</v>
      </c>
      <c r="F40" s="28">
        <v>-118957788.86757991</v>
      </c>
      <c r="G40" s="65">
        <v>0.84465841278255793</v>
      </c>
      <c r="H40" s="27">
        <v>1931861702.6000001</v>
      </c>
      <c r="I40" s="27">
        <v>2794709887.3347864</v>
      </c>
      <c r="J40" s="28">
        <v>-862848184.73478627</v>
      </c>
      <c r="K40" s="65">
        <v>0.69125661713758302</v>
      </c>
    </row>
    <row r="41" spans="1:11" ht="27.75" customHeight="1" x14ac:dyDescent="0.25">
      <c r="A41" s="269"/>
      <c r="B41" s="270" t="s">
        <v>33</v>
      </c>
      <c r="C41" s="285"/>
      <c r="D41" s="286"/>
      <c r="E41" s="287"/>
      <c r="F41" s="288"/>
      <c r="G41" s="289"/>
      <c r="H41" s="290"/>
      <c r="I41" s="291"/>
      <c r="J41" s="288"/>
      <c r="K41" s="292"/>
    </row>
    <row r="42" spans="1:11" x14ac:dyDescent="0.25">
      <c r="A42" s="271" t="s">
        <v>555</v>
      </c>
      <c r="B42" s="272" t="s">
        <v>34</v>
      </c>
      <c r="C42" s="30">
        <v>103256516.52999999</v>
      </c>
      <c r="D42" s="30">
        <v>99966730.779999986</v>
      </c>
      <c r="E42" s="31">
        <v>85167650.15896</v>
      </c>
      <c r="F42" s="31">
        <v>-18088866.371039987</v>
      </c>
      <c r="G42" s="65">
        <v>1.2123912816342621</v>
      </c>
      <c r="H42" s="31">
        <v>795077026.62</v>
      </c>
      <c r="I42" s="31">
        <v>796841667.5278399</v>
      </c>
      <c r="J42" s="31">
        <v>-1764640.9078398943</v>
      </c>
      <c r="K42" s="65">
        <v>0.99778545603254587</v>
      </c>
    </row>
    <row r="43" spans="1:11" x14ac:dyDescent="0.25">
      <c r="A43" s="32" t="s">
        <v>35</v>
      </c>
      <c r="B43" s="40" t="s">
        <v>34</v>
      </c>
      <c r="C43" s="312">
        <v>103256516.52999999</v>
      </c>
      <c r="D43" s="4">
        <v>99966730.779999986</v>
      </c>
      <c r="E43" s="34">
        <v>85167650.15896</v>
      </c>
      <c r="F43" s="34">
        <v>-18088866.371039987</v>
      </c>
      <c r="G43" s="182">
        <v>1.2123912816342621</v>
      </c>
      <c r="H43" s="34">
        <v>795077026.62</v>
      </c>
      <c r="I43" s="34">
        <v>796841667.5278399</v>
      </c>
      <c r="J43" s="34">
        <v>-1764640.9078398943</v>
      </c>
      <c r="K43" s="182">
        <v>0.99778545603254587</v>
      </c>
    </row>
    <row r="44" spans="1:11" x14ac:dyDescent="0.25">
      <c r="A44" s="35" t="s">
        <v>36</v>
      </c>
      <c r="B44" s="33" t="s">
        <v>37</v>
      </c>
      <c r="C44" s="4">
        <v>72449730.069999993</v>
      </c>
      <c r="D44" s="4">
        <v>69159944.319999993</v>
      </c>
      <c r="E44" s="34">
        <v>62280463.859333329</v>
      </c>
      <c r="F44" s="34">
        <v>-10169266.210666664</v>
      </c>
      <c r="G44" s="182">
        <v>1.1632817994682083</v>
      </c>
      <c r="H44" s="34">
        <v>594431250.30999994</v>
      </c>
      <c r="I44" s="34">
        <v>592546425.51119995</v>
      </c>
      <c r="J44" s="34">
        <v>1884824.7987999916</v>
      </c>
      <c r="K44" s="182">
        <v>1.0031808896613863</v>
      </c>
    </row>
    <row r="45" spans="1:11" x14ac:dyDescent="0.25">
      <c r="A45" s="1" t="s">
        <v>38</v>
      </c>
      <c r="B45" s="7" t="s">
        <v>39</v>
      </c>
      <c r="C45" s="299">
        <v>53599561.299999997</v>
      </c>
      <c r="D45" s="9">
        <v>53599561.299999997</v>
      </c>
      <c r="E45" s="10">
        <v>54870259.066666663</v>
      </c>
      <c r="F45" s="10">
        <v>1270697.7666666657</v>
      </c>
      <c r="G45" s="183">
        <v>0.97684177570361419</v>
      </c>
      <c r="H45" s="10">
        <v>483442990.44999999</v>
      </c>
      <c r="I45" s="10">
        <v>493832331.59999996</v>
      </c>
      <c r="J45" s="10">
        <v>-10389341.149999976</v>
      </c>
      <c r="K45" s="183">
        <v>0.97896180447250414</v>
      </c>
    </row>
    <row r="46" spans="1:11" x14ac:dyDescent="0.25">
      <c r="A46" s="36" t="s">
        <v>41</v>
      </c>
      <c r="B46" s="16" t="s">
        <v>42</v>
      </c>
      <c r="C46" s="300">
        <v>0</v>
      </c>
      <c r="D46" s="9">
        <v>0</v>
      </c>
      <c r="E46" s="37">
        <v>50000</v>
      </c>
      <c r="F46" s="37">
        <v>50000</v>
      </c>
      <c r="G46" s="183">
        <v>0</v>
      </c>
      <c r="H46" s="37">
        <v>0</v>
      </c>
      <c r="I46" s="37">
        <v>450000</v>
      </c>
      <c r="J46" s="37">
        <v>-450000</v>
      </c>
      <c r="K46" s="183">
        <v>0</v>
      </c>
    </row>
    <row r="47" spans="1:11" ht="16.5" customHeight="1" x14ac:dyDescent="0.25">
      <c r="A47" s="36" t="s">
        <v>556</v>
      </c>
      <c r="B47" s="16" t="s">
        <v>40</v>
      </c>
      <c r="C47" s="300">
        <v>0</v>
      </c>
      <c r="D47" s="9">
        <v>0</v>
      </c>
      <c r="E47" s="37">
        <v>1054500</v>
      </c>
      <c r="F47" s="37">
        <v>1054500</v>
      </c>
      <c r="G47" s="183">
        <v>0</v>
      </c>
      <c r="H47" s="37">
        <v>0</v>
      </c>
      <c r="I47" s="37">
        <v>9740500</v>
      </c>
      <c r="J47" s="37">
        <v>-9740500</v>
      </c>
      <c r="K47" s="183">
        <v>0</v>
      </c>
    </row>
    <row r="48" spans="1:11" x14ac:dyDescent="0.25">
      <c r="A48" s="18" t="s">
        <v>43</v>
      </c>
      <c r="B48" s="7" t="s">
        <v>645</v>
      </c>
      <c r="C48" s="299">
        <v>5355958.2699999996</v>
      </c>
      <c r="D48" s="313">
        <v>907468.07999999914</v>
      </c>
      <c r="E48" s="10">
        <v>5487025.9066666681</v>
      </c>
      <c r="F48" s="10">
        <v>131067.63666666858</v>
      </c>
      <c r="G48" s="183">
        <v>0.97611317334816605</v>
      </c>
      <c r="H48" s="10">
        <v>48038985.449999988</v>
      </c>
      <c r="I48" s="10">
        <v>49383233.160000004</v>
      </c>
      <c r="J48" s="10">
        <v>-1344247.7100000158</v>
      </c>
      <c r="K48" s="183">
        <v>0.97277926891411304</v>
      </c>
    </row>
    <row r="49" spans="1:11" x14ac:dyDescent="0.25">
      <c r="A49" s="38" t="s">
        <v>44</v>
      </c>
      <c r="B49" s="7" t="s">
        <v>45</v>
      </c>
      <c r="C49" s="299">
        <v>11898689.16</v>
      </c>
      <c r="D49" s="313">
        <v>13057393.6</v>
      </c>
      <c r="E49" s="10">
        <v>750728.53846199997</v>
      </c>
      <c r="F49" s="10">
        <v>-11147960.621538</v>
      </c>
      <c r="G49" s="183">
        <v>15.849522897286636</v>
      </c>
      <c r="H49" s="10">
        <v>55470515.579999998</v>
      </c>
      <c r="I49" s="10">
        <v>35891710.851888664</v>
      </c>
      <c r="J49" s="10">
        <v>19578804.728111334</v>
      </c>
      <c r="K49" s="183">
        <v>1.5454965579352169</v>
      </c>
    </row>
    <row r="50" spans="1:11" x14ac:dyDescent="0.25">
      <c r="A50" s="18" t="s">
        <v>46</v>
      </c>
      <c r="B50" s="7" t="s">
        <v>47</v>
      </c>
      <c r="C50" s="299">
        <v>1595521.34</v>
      </c>
      <c r="D50" s="9">
        <v>1595521.34</v>
      </c>
      <c r="E50" s="10">
        <v>67950.347538000002</v>
      </c>
      <c r="F50" s="10">
        <v>-1527570.9924620001</v>
      </c>
      <c r="G50" s="183">
        <v>23.480694327688813</v>
      </c>
      <c r="H50" s="10">
        <v>7478758.8299999991</v>
      </c>
      <c r="I50" s="10">
        <v>3248649.8993113344</v>
      </c>
      <c r="J50" s="10">
        <v>4230108.9306886643</v>
      </c>
      <c r="K50" s="183">
        <v>2.302112896679136</v>
      </c>
    </row>
    <row r="51" spans="1:11" x14ac:dyDescent="0.25">
      <c r="A51" s="32" t="s">
        <v>48</v>
      </c>
      <c r="B51" s="33" t="s">
        <v>49</v>
      </c>
      <c r="C51" s="4">
        <v>3531681.3</v>
      </c>
      <c r="D51" s="4">
        <v>3531681.3</v>
      </c>
      <c r="E51" s="34">
        <v>1688992.7883333333</v>
      </c>
      <c r="F51" s="39">
        <v>-1842688.5116666665</v>
      </c>
      <c r="G51" s="183">
        <v>2.0909984485398527</v>
      </c>
      <c r="H51" s="34">
        <v>21451290.240000002</v>
      </c>
      <c r="I51" s="34">
        <v>12819097.015000001</v>
      </c>
      <c r="J51" s="39">
        <v>8632193.2250000015</v>
      </c>
      <c r="K51" s="183">
        <v>1.6733854354093132</v>
      </c>
    </row>
    <row r="52" spans="1:11" x14ac:dyDescent="0.25">
      <c r="A52" s="32" t="s">
        <v>50</v>
      </c>
      <c r="B52" s="3" t="s">
        <v>646</v>
      </c>
      <c r="C52" s="4">
        <v>3531681.3</v>
      </c>
      <c r="D52" s="39">
        <v>3531681.3</v>
      </c>
      <c r="E52" s="34">
        <v>1688992.7883333333</v>
      </c>
      <c r="F52" s="39">
        <v>-1842688.5116666665</v>
      </c>
      <c r="G52" s="183">
        <v>2.0909984485398527</v>
      </c>
      <c r="H52" s="34">
        <v>21451290.240000002</v>
      </c>
      <c r="I52" s="34">
        <v>12819097.015000001</v>
      </c>
      <c r="J52" s="39">
        <v>8632193.2250000015</v>
      </c>
      <c r="K52" s="183">
        <v>1.6733854354093132</v>
      </c>
    </row>
    <row r="53" spans="1:11" x14ac:dyDescent="0.25">
      <c r="A53" s="18" t="s">
        <v>51</v>
      </c>
      <c r="B53" s="19" t="s">
        <v>647</v>
      </c>
      <c r="C53" s="299">
        <v>0</v>
      </c>
      <c r="D53" s="9">
        <v>0</v>
      </c>
      <c r="E53" s="10">
        <v>0</v>
      </c>
      <c r="F53" s="10">
        <v>0</v>
      </c>
      <c r="G53" s="183" t="s">
        <v>17</v>
      </c>
      <c r="H53" s="10">
        <v>734250</v>
      </c>
      <c r="I53" s="10">
        <v>575025</v>
      </c>
      <c r="J53" s="10">
        <v>159225</v>
      </c>
      <c r="K53" s="183">
        <v>1.2769010043041606</v>
      </c>
    </row>
    <row r="54" spans="1:11" x14ac:dyDescent="0.25">
      <c r="A54" s="18" t="s">
        <v>557</v>
      </c>
      <c r="B54" s="19" t="s">
        <v>52</v>
      </c>
      <c r="C54" s="299">
        <v>1800881.3</v>
      </c>
      <c r="D54" s="9">
        <v>1800881.3</v>
      </c>
      <c r="E54" s="10">
        <v>164877.01833333334</v>
      </c>
      <c r="F54" s="10">
        <v>-1636004.2816666667</v>
      </c>
      <c r="G54" s="183">
        <v>10.922573189424995</v>
      </c>
      <c r="H54" s="10">
        <v>2777240.24</v>
      </c>
      <c r="I54" s="10">
        <v>1483893.165</v>
      </c>
      <c r="J54" s="10">
        <v>1293347.0750000002</v>
      </c>
      <c r="K54" s="183">
        <v>1.8715904254468347</v>
      </c>
    </row>
    <row r="55" spans="1:11" x14ac:dyDescent="0.25">
      <c r="A55" s="18" t="s">
        <v>53</v>
      </c>
      <c r="B55" s="19" t="s">
        <v>54</v>
      </c>
      <c r="C55" s="299">
        <v>1730800</v>
      </c>
      <c r="D55" s="9">
        <v>1730800</v>
      </c>
      <c r="E55" s="10">
        <v>784900</v>
      </c>
      <c r="F55" s="10">
        <v>-945900</v>
      </c>
      <c r="G55" s="183">
        <v>2.2051216715505162</v>
      </c>
      <c r="H55" s="10">
        <v>14983800</v>
      </c>
      <c r="I55" s="10">
        <v>7064100</v>
      </c>
      <c r="J55" s="10">
        <v>7919700</v>
      </c>
      <c r="K55" s="183">
        <v>2.1211194632012571</v>
      </c>
    </row>
    <row r="56" spans="1:11" ht="24.75" x14ac:dyDescent="0.25">
      <c r="A56" s="32" t="s">
        <v>55</v>
      </c>
      <c r="B56" s="54" t="s">
        <v>56</v>
      </c>
      <c r="C56" s="4">
        <v>0</v>
      </c>
      <c r="D56" s="4">
        <v>0</v>
      </c>
      <c r="E56" s="39">
        <v>739215.77</v>
      </c>
      <c r="F56" s="5">
        <v>739215.77</v>
      </c>
      <c r="G56" s="182">
        <v>0</v>
      </c>
      <c r="H56" s="5">
        <v>2956000</v>
      </c>
      <c r="I56" s="5">
        <v>3696078.85</v>
      </c>
      <c r="J56" s="5">
        <v>-740078.85000000009</v>
      </c>
      <c r="K56" s="182">
        <v>0.79976648766570546</v>
      </c>
    </row>
    <row r="57" spans="1:11" x14ac:dyDescent="0.25">
      <c r="A57" s="18"/>
      <c r="B57" s="16" t="s">
        <v>558</v>
      </c>
      <c r="C57" s="299">
        <v>0</v>
      </c>
      <c r="D57" s="9">
        <v>0</v>
      </c>
      <c r="E57" s="10">
        <v>0</v>
      </c>
      <c r="F57" s="10">
        <v>0</v>
      </c>
      <c r="G57" s="183" t="s">
        <v>17</v>
      </c>
      <c r="H57" s="10">
        <v>911000</v>
      </c>
      <c r="I57" s="10">
        <v>172000</v>
      </c>
      <c r="J57" s="10">
        <v>739000</v>
      </c>
      <c r="K57" s="183">
        <v>5.2965116279069768</v>
      </c>
    </row>
    <row r="58" spans="1:11" x14ac:dyDescent="0.25">
      <c r="A58" s="18"/>
      <c r="B58" s="16" t="s">
        <v>559</v>
      </c>
      <c r="C58" s="299">
        <v>0</v>
      </c>
      <c r="D58" s="9">
        <v>0</v>
      </c>
      <c r="E58" s="10">
        <v>739215.77</v>
      </c>
      <c r="F58" s="10">
        <v>739215.77</v>
      </c>
      <c r="G58" s="183">
        <v>0</v>
      </c>
      <c r="H58" s="10">
        <v>2045000</v>
      </c>
      <c r="I58" s="10">
        <v>3696078.85</v>
      </c>
      <c r="J58" s="10">
        <v>-1651078.85</v>
      </c>
      <c r="K58" s="183">
        <v>0.55328906200147754</v>
      </c>
    </row>
    <row r="59" spans="1:11" x14ac:dyDescent="0.25">
      <c r="A59" s="17" t="s">
        <v>57</v>
      </c>
      <c r="B59" s="273" t="s">
        <v>58</v>
      </c>
      <c r="C59" s="4">
        <v>11863567.149999999</v>
      </c>
      <c r="D59" s="4">
        <v>11863567.149999999</v>
      </c>
      <c r="E59" s="39">
        <v>12808530.899999999</v>
      </c>
      <c r="F59" s="34">
        <v>944963.75</v>
      </c>
      <c r="G59" s="182">
        <v>0.92622387708804288</v>
      </c>
      <c r="H59" s="39">
        <v>109523283.97</v>
      </c>
      <c r="I59" s="39">
        <v>115969181.5</v>
      </c>
      <c r="J59" s="34">
        <v>-6445897.5300000012</v>
      </c>
      <c r="K59" s="182">
        <v>0.94441715077552735</v>
      </c>
    </row>
    <row r="60" spans="1:11" ht="24.75" x14ac:dyDescent="0.25">
      <c r="A60" s="18" t="s">
        <v>670</v>
      </c>
      <c r="B60" s="16" t="s">
        <v>671</v>
      </c>
      <c r="C60" s="299">
        <v>0</v>
      </c>
      <c r="D60" s="299">
        <v>0</v>
      </c>
      <c r="E60" s="20">
        <v>0</v>
      </c>
      <c r="F60" s="10">
        <v>0</v>
      </c>
      <c r="G60" s="183" t="s">
        <v>17</v>
      </c>
      <c r="H60" s="20">
        <v>0</v>
      </c>
      <c r="I60" s="20">
        <v>0</v>
      </c>
      <c r="J60" s="10">
        <v>0</v>
      </c>
      <c r="K60" s="183" t="s">
        <v>17</v>
      </c>
    </row>
    <row r="61" spans="1:11" x14ac:dyDescent="0.25">
      <c r="A61" s="1" t="s">
        <v>59</v>
      </c>
      <c r="B61" s="16" t="s">
        <v>60</v>
      </c>
      <c r="C61" s="21">
        <v>3096641.04</v>
      </c>
      <c r="D61" s="9">
        <v>3096641.04</v>
      </c>
      <c r="E61" s="10">
        <v>3962499.8999999985</v>
      </c>
      <c r="F61" s="10">
        <v>865858.85999999847</v>
      </c>
      <c r="G61" s="183">
        <v>0.78148671751386067</v>
      </c>
      <c r="H61" s="10">
        <v>26579376.660000004</v>
      </c>
      <c r="I61" s="10">
        <v>35662499.099999987</v>
      </c>
      <c r="J61" s="10">
        <v>-9083122.4399999827</v>
      </c>
      <c r="K61" s="183">
        <v>0.7453032549813654</v>
      </c>
    </row>
    <row r="62" spans="1:11" x14ac:dyDescent="0.25">
      <c r="A62" s="1" t="s">
        <v>61</v>
      </c>
      <c r="B62" s="16" t="s">
        <v>62</v>
      </c>
      <c r="C62" s="21">
        <v>15000</v>
      </c>
      <c r="D62" s="9">
        <v>15000</v>
      </c>
      <c r="E62" s="10">
        <v>45000</v>
      </c>
      <c r="F62" s="10">
        <v>30000</v>
      </c>
      <c r="G62" s="183">
        <v>0.33333333333333331</v>
      </c>
      <c r="H62" s="10">
        <v>45000</v>
      </c>
      <c r="I62" s="10">
        <v>365000</v>
      </c>
      <c r="J62" s="10">
        <v>-320000</v>
      </c>
      <c r="K62" s="183">
        <v>0.12328767123287671</v>
      </c>
    </row>
    <row r="63" spans="1:11" ht="24.75" x14ac:dyDescent="0.25">
      <c r="A63" s="32" t="s">
        <v>63</v>
      </c>
      <c r="B63" s="274" t="s">
        <v>64</v>
      </c>
      <c r="C63" s="21">
        <v>8751926.1099999994</v>
      </c>
      <c r="D63" s="9">
        <v>8751926.1099999994</v>
      </c>
      <c r="E63" s="5">
        <v>8801031</v>
      </c>
      <c r="F63" s="5">
        <v>49104.890000000596</v>
      </c>
      <c r="G63" s="182">
        <v>0.99442055254662776</v>
      </c>
      <c r="H63" s="5">
        <v>82898907.309999987</v>
      </c>
      <c r="I63" s="5">
        <v>80983619.900000006</v>
      </c>
      <c r="J63" s="5">
        <v>1915287.4099999815</v>
      </c>
      <c r="K63" s="182">
        <v>1.023650306226926</v>
      </c>
    </row>
    <row r="64" spans="1:11" x14ac:dyDescent="0.25">
      <c r="A64" s="18"/>
      <c r="B64" s="16" t="s">
        <v>672</v>
      </c>
      <c r="C64" s="21">
        <v>0</v>
      </c>
      <c r="D64" s="9">
        <v>0</v>
      </c>
      <c r="E64" s="10">
        <v>0</v>
      </c>
      <c r="F64" s="10">
        <v>0</v>
      </c>
      <c r="G64" s="183" t="s">
        <v>17</v>
      </c>
      <c r="H64" s="10">
        <v>3047000</v>
      </c>
      <c r="I64" s="10">
        <v>0</v>
      </c>
      <c r="J64" s="10">
        <v>3047000</v>
      </c>
      <c r="K64" s="183" t="s">
        <v>17</v>
      </c>
    </row>
    <row r="65" spans="1:11" x14ac:dyDescent="0.25">
      <c r="A65" s="18"/>
      <c r="B65" s="16" t="s">
        <v>673</v>
      </c>
      <c r="C65" s="21">
        <v>8425140.1400000006</v>
      </c>
      <c r="D65" s="9">
        <v>8425140.1400000006</v>
      </c>
      <c r="E65" s="10">
        <v>8801031</v>
      </c>
      <c r="F65" s="10">
        <v>375890.8599999994</v>
      </c>
      <c r="G65" s="183">
        <v>0.9572901333945989</v>
      </c>
      <c r="H65" s="10">
        <v>25889816.970000003</v>
      </c>
      <c r="I65" s="10">
        <v>25533090</v>
      </c>
      <c r="J65" s="10">
        <v>356726.97000000253</v>
      </c>
      <c r="K65" s="183">
        <v>1.013971163302209</v>
      </c>
    </row>
    <row r="66" spans="1:11" x14ac:dyDescent="0.25">
      <c r="A66" s="18"/>
      <c r="B66" s="16" t="s">
        <v>674</v>
      </c>
      <c r="C66" s="21">
        <v>326785.96999999997</v>
      </c>
      <c r="D66" s="9">
        <v>326785.96999999997</v>
      </c>
      <c r="E66" s="10">
        <v>0</v>
      </c>
      <c r="F66" s="10">
        <v>-326785.96999999997</v>
      </c>
      <c r="G66" s="183" t="s">
        <v>17</v>
      </c>
      <c r="H66" s="10">
        <v>53962090.340000004</v>
      </c>
      <c r="I66" s="10">
        <v>54408592.399999999</v>
      </c>
      <c r="J66" s="10">
        <v>-446502.05999999493</v>
      </c>
      <c r="K66" s="183">
        <v>0.99179353774276291</v>
      </c>
    </row>
    <row r="67" spans="1:11" x14ac:dyDescent="0.25">
      <c r="A67" s="17" t="s">
        <v>65</v>
      </c>
      <c r="B67" s="40" t="s">
        <v>66</v>
      </c>
      <c r="C67" s="4">
        <v>15411538.01</v>
      </c>
      <c r="D67" s="4">
        <v>15411538.01</v>
      </c>
      <c r="E67" s="34">
        <v>8389662.6112933327</v>
      </c>
      <c r="F67" s="34">
        <v>-7021875.3987066671</v>
      </c>
      <c r="G67" s="182">
        <v>1.8369675544824071</v>
      </c>
      <c r="H67" s="34">
        <v>69671202.100000009</v>
      </c>
      <c r="I67" s="34">
        <v>75506963.501639992</v>
      </c>
      <c r="J67" s="34">
        <v>-5835761.4016399831</v>
      </c>
      <c r="K67" s="182">
        <v>0.92271227538486256</v>
      </c>
    </row>
    <row r="68" spans="1:11" x14ac:dyDescent="0.25">
      <c r="A68" s="12" t="s">
        <v>67</v>
      </c>
      <c r="B68" s="7" t="s">
        <v>640</v>
      </c>
      <c r="C68" s="21">
        <v>6987254.71</v>
      </c>
      <c r="D68" s="9">
        <v>6987254.71</v>
      </c>
      <c r="E68" s="10">
        <v>3890301.3678266667</v>
      </c>
      <c r="F68" s="10">
        <v>-3096953.3421733333</v>
      </c>
      <c r="G68" s="183">
        <v>1.7960702910539446</v>
      </c>
      <c r="H68" s="10">
        <v>31937380.75</v>
      </c>
      <c r="I68" s="10">
        <v>35012712.310440004</v>
      </c>
      <c r="J68" s="10">
        <v>-3075331.5604400039</v>
      </c>
      <c r="K68" s="183">
        <v>0.91216528633450056</v>
      </c>
    </row>
    <row r="69" spans="1:11" ht="12.75" customHeight="1" x14ac:dyDescent="0.25">
      <c r="A69" s="18" t="s">
        <v>68</v>
      </c>
      <c r="B69" s="7" t="s">
        <v>641</v>
      </c>
      <c r="C69" s="21">
        <v>7571537.6100000003</v>
      </c>
      <c r="D69" s="9">
        <v>7571537.6100000003</v>
      </c>
      <c r="E69" s="10">
        <v>3895788.3937333329</v>
      </c>
      <c r="F69" s="10">
        <v>-3675749.2162666675</v>
      </c>
      <c r="G69" s="183">
        <v>1.9435187039879747</v>
      </c>
      <c r="H69" s="10">
        <v>33935769.609999999</v>
      </c>
      <c r="I69" s="10">
        <v>35062095.5436</v>
      </c>
      <c r="J69" s="10">
        <v>-1126325.933600001</v>
      </c>
      <c r="K69" s="183">
        <v>0.96787625165759406</v>
      </c>
    </row>
    <row r="70" spans="1:11" ht="24.75" x14ac:dyDescent="0.25">
      <c r="A70" s="18" t="s">
        <v>69</v>
      </c>
      <c r="B70" s="7" t="s">
        <v>642</v>
      </c>
      <c r="C70" s="21">
        <v>852745.69</v>
      </c>
      <c r="D70" s="9">
        <v>852745.69</v>
      </c>
      <c r="E70" s="10">
        <v>603572.84973333334</v>
      </c>
      <c r="F70" s="10">
        <v>-249172.84026666661</v>
      </c>
      <c r="G70" s="183">
        <v>1.4128297692262906</v>
      </c>
      <c r="H70" s="10">
        <v>3798051.7399999998</v>
      </c>
      <c r="I70" s="10">
        <v>5432155.6475999989</v>
      </c>
      <c r="J70" s="10">
        <v>-1634103.9075999991</v>
      </c>
      <c r="K70" s="183">
        <v>0.69917947614001663</v>
      </c>
    </row>
    <row r="71" spans="1:11" x14ac:dyDescent="0.25">
      <c r="A71" s="41"/>
      <c r="B71" s="42"/>
      <c r="C71" s="301"/>
      <c r="D71" s="314"/>
      <c r="E71" s="43"/>
      <c r="F71" s="187"/>
      <c r="G71" s="188"/>
      <c r="H71" s="43"/>
      <c r="I71" s="43"/>
      <c r="J71" s="187"/>
      <c r="K71" s="188"/>
    </row>
    <row r="72" spans="1:11" x14ac:dyDescent="0.25">
      <c r="A72" s="220" t="s">
        <v>560</v>
      </c>
      <c r="B72" s="25" t="s">
        <v>70</v>
      </c>
      <c r="C72" s="30">
        <v>38865775.700000003</v>
      </c>
      <c r="D72" s="30">
        <v>31336057.98</v>
      </c>
      <c r="E72" s="30">
        <v>46854618.707677573</v>
      </c>
      <c r="F72" s="189">
        <v>7988843.00767757</v>
      </c>
      <c r="G72" s="65">
        <v>0.82949721440442492</v>
      </c>
      <c r="H72" s="44">
        <v>277006317.28999996</v>
      </c>
      <c r="I72" s="44">
        <v>461010195.29083395</v>
      </c>
      <c r="J72" s="189">
        <v>-184003878.00083399</v>
      </c>
      <c r="K72" s="65">
        <v>0.60086809385039119</v>
      </c>
    </row>
    <row r="73" spans="1:11" x14ac:dyDescent="0.25">
      <c r="A73" s="35" t="s">
        <v>71</v>
      </c>
      <c r="B73" s="33" t="s">
        <v>72</v>
      </c>
      <c r="C73" s="45">
        <v>3397377.2500000005</v>
      </c>
      <c r="D73" s="45">
        <v>3397377.2500000005</v>
      </c>
      <c r="E73" s="46">
        <v>2578525.75</v>
      </c>
      <c r="F73" s="46">
        <v>-818851.50000000047</v>
      </c>
      <c r="G73" s="182">
        <v>1.3175657640805023</v>
      </c>
      <c r="H73" s="46">
        <v>22135013.270000003</v>
      </c>
      <c r="I73" s="46">
        <v>23246731.75</v>
      </c>
      <c r="J73" s="46">
        <v>-1111718.4799999967</v>
      </c>
      <c r="K73" s="182">
        <v>0.95217742898418412</v>
      </c>
    </row>
    <row r="74" spans="1:11" x14ac:dyDescent="0.25">
      <c r="A74" s="18" t="s">
        <v>73</v>
      </c>
      <c r="B74" s="7" t="s">
        <v>74</v>
      </c>
      <c r="C74" s="48">
        <v>500713.97</v>
      </c>
      <c r="D74" s="9">
        <v>500713.97</v>
      </c>
      <c r="E74" s="22">
        <v>996193.66666666663</v>
      </c>
      <c r="F74" s="22">
        <v>495479.69666666666</v>
      </c>
      <c r="G74" s="183">
        <v>0.50262713642360701</v>
      </c>
      <c r="H74" s="22">
        <v>4932529.1500000004</v>
      </c>
      <c r="I74" s="22">
        <v>8965743</v>
      </c>
      <c r="J74" s="22">
        <v>-4033213.8499999996</v>
      </c>
      <c r="K74" s="183">
        <v>0.55015285961241589</v>
      </c>
    </row>
    <row r="75" spans="1:11" x14ac:dyDescent="0.25">
      <c r="A75" s="18" t="s">
        <v>75</v>
      </c>
      <c r="B75" s="7" t="s">
        <v>76</v>
      </c>
      <c r="C75" s="48">
        <v>0</v>
      </c>
      <c r="D75" s="9">
        <v>0</v>
      </c>
      <c r="E75" s="22">
        <v>3500</v>
      </c>
      <c r="F75" s="22">
        <v>3500</v>
      </c>
      <c r="G75" s="184">
        <v>0</v>
      </c>
      <c r="H75" s="22">
        <v>42256.32</v>
      </c>
      <c r="I75" s="10">
        <v>71500</v>
      </c>
      <c r="J75" s="10">
        <v>-29243.68</v>
      </c>
      <c r="K75" s="184">
        <v>0.59099748251748252</v>
      </c>
    </row>
    <row r="76" spans="1:11" x14ac:dyDescent="0.25">
      <c r="A76" s="18" t="s">
        <v>77</v>
      </c>
      <c r="B76" s="7" t="s">
        <v>78</v>
      </c>
      <c r="C76" s="48">
        <v>1905642.85</v>
      </c>
      <c r="D76" s="9">
        <v>1905642.85</v>
      </c>
      <c r="E76" s="22">
        <v>776824.66666666674</v>
      </c>
      <c r="F76" s="22">
        <v>-1128818.1833333333</v>
      </c>
      <c r="G76" s="183">
        <v>2.4531183570380959</v>
      </c>
      <c r="H76" s="22">
        <v>9051645.9100000001</v>
      </c>
      <c r="I76" s="22">
        <v>6991422.0000000019</v>
      </c>
      <c r="J76" s="22">
        <v>2060223.9099999983</v>
      </c>
      <c r="K76" s="183">
        <v>1.2946788092608339</v>
      </c>
    </row>
    <row r="77" spans="1:11" x14ac:dyDescent="0.25">
      <c r="A77" s="12" t="s">
        <v>79</v>
      </c>
      <c r="B77" s="7" t="s">
        <v>80</v>
      </c>
      <c r="C77" s="48">
        <v>979603.43</v>
      </c>
      <c r="D77" s="9">
        <v>979603.43</v>
      </c>
      <c r="E77" s="22">
        <v>789564.91666666674</v>
      </c>
      <c r="F77" s="22">
        <v>-190038.51333333331</v>
      </c>
      <c r="G77" s="183">
        <v>1.2406876360915646</v>
      </c>
      <c r="H77" s="22">
        <v>8007798.29</v>
      </c>
      <c r="I77" s="22">
        <v>7106084.2500000019</v>
      </c>
      <c r="J77" s="22">
        <v>901714.03999999817</v>
      </c>
      <c r="K77" s="183">
        <v>1.1268932380023495</v>
      </c>
    </row>
    <row r="78" spans="1:11" x14ac:dyDescent="0.25">
      <c r="A78" s="12" t="s">
        <v>81</v>
      </c>
      <c r="B78" s="7" t="s">
        <v>82</v>
      </c>
      <c r="C78" s="48">
        <v>6880</v>
      </c>
      <c r="D78" s="9">
        <v>6880</v>
      </c>
      <c r="E78" s="22">
        <v>7794.1666666666661</v>
      </c>
      <c r="F78" s="22">
        <v>914.16666666666606</v>
      </c>
      <c r="G78" s="183">
        <v>0.88271142948786496</v>
      </c>
      <c r="H78" s="22">
        <v>62061.599999999999</v>
      </c>
      <c r="I78" s="22">
        <v>70147.499999999985</v>
      </c>
      <c r="J78" s="22">
        <v>-8085.8999999999869</v>
      </c>
      <c r="K78" s="183">
        <v>0.88473003314444576</v>
      </c>
    </row>
    <row r="79" spans="1:11" x14ac:dyDescent="0.25">
      <c r="A79" s="12" t="s">
        <v>83</v>
      </c>
      <c r="B79" s="7" t="s">
        <v>84</v>
      </c>
      <c r="C79" s="48">
        <v>4537</v>
      </c>
      <c r="D79" s="9">
        <v>4537</v>
      </c>
      <c r="E79" s="22">
        <v>4648.333333333333</v>
      </c>
      <c r="F79" s="22">
        <v>111.33333333333303</v>
      </c>
      <c r="G79" s="183">
        <v>0.97604876299749022</v>
      </c>
      <c r="H79" s="22">
        <v>38722</v>
      </c>
      <c r="I79" s="22">
        <v>41835</v>
      </c>
      <c r="J79" s="22">
        <v>-3113</v>
      </c>
      <c r="K79" s="183">
        <v>0.92558862196725233</v>
      </c>
    </row>
    <row r="80" spans="1:11" x14ac:dyDescent="0.25">
      <c r="A80" s="35" t="s">
        <v>85</v>
      </c>
      <c r="B80" s="33" t="s">
        <v>86</v>
      </c>
      <c r="C80" s="45">
        <v>2236450.04</v>
      </c>
      <c r="D80" s="45">
        <v>2236450.04</v>
      </c>
      <c r="E80" s="46">
        <v>8673441.9757575747</v>
      </c>
      <c r="F80" s="46">
        <v>6436991.9357575746</v>
      </c>
      <c r="G80" s="182">
        <v>0.25785034894461945</v>
      </c>
      <c r="H80" s="46">
        <v>9302906.4100000001</v>
      </c>
      <c r="I80" s="46">
        <v>75766466.872727275</v>
      </c>
      <c r="J80" s="46">
        <v>-66463560.462727278</v>
      </c>
      <c r="K80" s="182">
        <v>0.12278395435314476</v>
      </c>
    </row>
    <row r="81" spans="1:11" x14ac:dyDescent="0.25">
      <c r="A81" s="12" t="s">
        <v>87</v>
      </c>
      <c r="B81" s="7" t="s">
        <v>561</v>
      </c>
      <c r="C81" s="48">
        <v>1203600</v>
      </c>
      <c r="D81" s="9">
        <v>1203600</v>
      </c>
      <c r="E81" s="22">
        <v>8495969.3090909086</v>
      </c>
      <c r="F81" s="22">
        <v>7292369.3090909086</v>
      </c>
      <c r="G81" s="183">
        <v>0.1416671784244932</v>
      </c>
      <c r="H81" s="22">
        <v>7133098.2999999998</v>
      </c>
      <c r="I81" s="22">
        <v>73642587.872727275</v>
      </c>
      <c r="J81" s="22">
        <v>-66509489.572727278</v>
      </c>
      <c r="K81" s="183">
        <v>9.6861048831251961E-2</v>
      </c>
    </row>
    <row r="82" spans="1:11" x14ac:dyDescent="0.25">
      <c r="A82" s="275" t="s">
        <v>628</v>
      </c>
      <c r="B82" s="276" t="s">
        <v>629</v>
      </c>
      <c r="C82" s="302">
        <v>0</v>
      </c>
      <c r="D82" s="9">
        <v>0</v>
      </c>
      <c r="E82" s="22">
        <v>10000</v>
      </c>
      <c r="F82" s="22">
        <v>10000</v>
      </c>
      <c r="G82" s="183">
        <v>0</v>
      </c>
      <c r="H82" s="22">
        <v>118000</v>
      </c>
      <c r="I82" s="22">
        <v>20000</v>
      </c>
      <c r="J82" s="22">
        <v>98000</v>
      </c>
      <c r="K82" s="183">
        <v>5.9</v>
      </c>
    </row>
    <row r="83" spans="1:11" x14ac:dyDescent="0.25">
      <c r="A83" s="275" t="s">
        <v>557</v>
      </c>
      <c r="B83" s="276" t="s">
        <v>630</v>
      </c>
      <c r="C83" s="302">
        <v>0</v>
      </c>
      <c r="D83" s="9">
        <v>0</v>
      </c>
      <c r="E83" s="22">
        <v>0</v>
      </c>
      <c r="F83" s="22">
        <v>0</v>
      </c>
      <c r="G83" s="183" t="s">
        <v>17</v>
      </c>
      <c r="H83" s="22">
        <v>215335.72</v>
      </c>
      <c r="I83" s="22">
        <v>0</v>
      </c>
      <c r="J83" s="22">
        <v>215335.72</v>
      </c>
      <c r="K83" s="183" t="s">
        <v>17</v>
      </c>
    </row>
    <row r="84" spans="1:11" x14ac:dyDescent="0.25">
      <c r="A84" s="18" t="s">
        <v>88</v>
      </c>
      <c r="B84" s="7" t="s">
        <v>562</v>
      </c>
      <c r="C84" s="48">
        <v>1032850.04</v>
      </c>
      <c r="D84" s="9">
        <v>1032850.04</v>
      </c>
      <c r="E84" s="22">
        <v>177472.66666666666</v>
      </c>
      <c r="F84" s="22">
        <v>-855377.37333333341</v>
      </c>
      <c r="G84" s="183">
        <v>5.8197696546698277</v>
      </c>
      <c r="H84" s="22">
        <v>1836472.3900000001</v>
      </c>
      <c r="I84" s="22">
        <v>2123879</v>
      </c>
      <c r="J84" s="22">
        <v>-287406.60999999987</v>
      </c>
      <c r="K84" s="183">
        <v>0.86467844448765685</v>
      </c>
    </row>
    <row r="85" spans="1:11" x14ac:dyDescent="0.25">
      <c r="A85" s="32" t="s">
        <v>89</v>
      </c>
      <c r="B85" s="33" t="s">
        <v>90</v>
      </c>
      <c r="C85" s="49">
        <v>362850</v>
      </c>
      <c r="D85" s="45">
        <v>362850</v>
      </c>
      <c r="E85" s="46">
        <v>1666146.1666666665</v>
      </c>
      <c r="F85" s="46">
        <v>1303296.1666666665</v>
      </c>
      <c r="G85" s="182">
        <v>0.21777801207317046</v>
      </c>
      <c r="H85" s="46">
        <v>6495442.8099999996</v>
      </c>
      <c r="I85" s="46">
        <v>15317065.499999996</v>
      </c>
      <c r="J85" s="46">
        <v>-8821622.6899999976</v>
      </c>
      <c r="K85" s="182">
        <v>0.42406574614439047</v>
      </c>
    </row>
    <row r="86" spans="1:11" x14ac:dyDescent="0.25">
      <c r="A86" s="18" t="s">
        <v>91</v>
      </c>
      <c r="B86" s="13" t="s">
        <v>92</v>
      </c>
      <c r="C86" s="48">
        <v>362850</v>
      </c>
      <c r="D86" s="9">
        <v>362850</v>
      </c>
      <c r="E86" s="22">
        <v>830729.5</v>
      </c>
      <c r="F86" s="22">
        <v>467879.5</v>
      </c>
      <c r="G86" s="183">
        <v>0.43678477771645285</v>
      </c>
      <c r="H86" s="22">
        <v>3083350</v>
      </c>
      <c r="I86" s="22">
        <v>7798315.5</v>
      </c>
      <c r="J86" s="22">
        <v>-4714965.5</v>
      </c>
      <c r="K86" s="183">
        <v>0.39538667036490122</v>
      </c>
    </row>
    <row r="87" spans="1:11" x14ac:dyDescent="0.25">
      <c r="A87" s="18" t="s">
        <v>563</v>
      </c>
      <c r="B87" s="13" t="s">
        <v>93</v>
      </c>
      <c r="C87" s="48">
        <v>0</v>
      </c>
      <c r="D87" s="9">
        <v>0</v>
      </c>
      <c r="E87" s="22">
        <v>835416.66666666663</v>
      </c>
      <c r="F87" s="22">
        <v>835416.66666666663</v>
      </c>
      <c r="G87" s="183">
        <v>0</v>
      </c>
      <c r="H87" s="22">
        <v>3396327.05</v>
      </c>
      <c r="I87" s="22">
        <v>7518750.0000000009</v>
      </c>
      <c r="J87" s="22">
        <v>-4122422.9500000011</v>
      </c>
      <c r="K87" s="183">
        <v>0.4517143208645053</v>
      </c>
    </row>
    <row r="88" spans="1:11" x14ac:dyDescent="0.25">
      <c r="A88" s="18" t="s">
        <v>662</v>
      </c>
      <c r="B88" s="13" t="s">
        <v>663</v>
      </c>
      <c r="C88" s="48">
        <v>0</v>
      </c>
      <c r="D88" s="9">
        <v>0</v>
      </c>
      <c r="E88" s="22">
        <v>168750</v>
      </c>
      <c r="F88" s="22">
        <v>168750</v>
      </c>
      <c r="G88" s="183">
        <v>0</v>
      </c>
      <c r="H88" s="22">
        <v>15765.76</v>
      </c>
      <c r="I88" s="22">
        <v>337500</v>
      </c>
      <c r="J88" s="22">
        <v>-321734.24</v>
      </c>
      <c r="K88" s="183">
        <v>4.6713362962962961E-2</v>
      </c>
    </row>
    <row r="89" spans="1:11" x14ac:dyDescent="0.25">
      <c r="A89" s="35" t="s">
        <v>94</v>
      </c>
      <c r="B89" s="33" t="s">
        <v>95</v>
      </c>
      <c r="C89" s="45">
        <v>30810.95</v>
      </c>
      <c r="D89" s="45">
        <v>30810.95</v>
      </c>
      <c r="E89" s="46">
        <v>805166.66666666663</v>
      </c>
      <c r="F89" s="46">
        <v>774355.71666666667</v>
      </c>
      <c r="G89" s="182">
        <v>3.8266549368660738E-2</v>
      </c>
      <c r="H89" s="46">
        <v>1054078.26</v>
      </c>
      <c r="I89" s="46">
        <v>7246500.0000000009</v>
      </c>
      <c r="J89" s="46">
        <v>-6192421.7400000012</v>
      </c>
      <c r="K89" s="182">
        <v>0.14546032705444006</v>
      </c>
    </row>
    <row r="90" spans="1:11" x14ac:dyDescent="0.25">
      <c r="A90" s="18" t="s">
        <v>96</v>
      </c>
      <c r="B90" s="13" t="s">
        <v>97</v>
      </c>
      <c r="C90" s="48">
        <v>2930.95</v>
      </c>
      <c r="D90" s="9">
        <v>2930.95</v>
      </c>
      <c r="E90" s="22">
        <v>779166.66666666663</v>
      </c>
      <c r="F90" s="22">
        <v>776235.71666666667</v>
      </c>
      <c r="G90" s="183">
        <v>3.7616470588235293E-3</v>
      </c>
      <c r="H90" s="22">
        <v>915118.26</v>
      </c>
      <c r="I90" s="22">
        <v>7012500.0000000009</v>
      </c>
      <c r="J90" s="22">
        <v>-6097381.7400000012</v>
      </c>
      <c r="K90" s="183">
        <v>0.13049814759358286</v>
      </c>
    </row>
    <row r="91" spans="1:11" x14ac:dyDescent="0.25">
      <c r="A91" s="18" t="s">
        <v>98</v>
      </c>
      <c r="B91" s="13" t="s">
        <v>99</v>
      </c>
      <c r="C91" s="48">
        <v>0</v>
      </c>
      <c r="D91" s="9">
        <v>0</v>
      </c>
      <c r="E91" s="22">
        <v>5000</v>
      </c>
      <c r="F91" s="22">
        <v>5000</v>
      </c>
      <c r="G91" s="183">
        <v>0</v>
      </c>
      <c r="H91" s="22">
        <v>34210</v>
      </c>
      <c r="I91" s="22">
        <v>45000</v>
      </c>
      <c r="J91" s="22">
        <v>-10790</v>
      </c>
      <c r="K91" s="183">
        <v>0.76022222222222224</v>
      </c>
    </row>
    <row r="92" spans="1:11" x14ac:dyDescent="0.25">
      <c r="A92" s="18" t="s">
        <v>100</v>
      </c>
      <c r="B92" s="13" t="s">
        <v>101</v>
      </c>
      <c r="C92" s="48">
        <v>27880</v>
      </c>
      <c r="D92" s="9">
        <v>27880</v>
      </c>
      <c r="E92" s="22">
        <v>21000</v>
      </c>
      <c r="F92" s="22">
        <v>-6880</v>
      </c>
      <c r="G92" s="183">
        <v>1.3276190476190477</v>
      </c>
      <c r="H92" s="22">
        <v>104750</v>
      </c>
      <c r="I92" s="22">
        <v>189000</v>
      </c>
      <c r="J92" s="22">
        <v>-84250</v>
      </c>
      <c r="K92" s="183">
        <v>0.55423280423280419</v>
      </c>
    </row>
    <row r="93" spans="1:11" x14ac:dyDescent="0.25">
      <c r="A93" s="35" t="s">
        <v>102</v>
      </c>
      <c r="B93" s="33" t="s">
        <v>103</v>
      </c>
      <c r="C93" s="45">
        <v>18206685.649999999</v>
      </c>
      <c r="D93" s="45">
        <v>18206685.649999999</v>
      </c>
      <c r="E93" s="45">
        <v>13472778.51681697</v>
      </c>
      <c r="F93" s="46">
        <v>-4733907.1331830285</v>
      </c>
      <c r="G93" s="182">
        <v>1.3513682888258036</v>
      </c>
      <c r="H93" s="46">
        <v>96421733.00999999</v>
      </c>
      <c r="I93" s="46">
        <v>98068386.847027898</v>
      </c>
      <c r="J93" s="46">
        <v>-1646653.8370279074</v>
      </c>
      <c r="K93" s="182">
        <v>0.98320912691674589</v>
      </c>
    </row>
    <row r="94" spans="1:11" x14ac:dyDescent="0.25">
      <c r="A94" s="18" t="s">
        <v>104</v>
      </c>
      <c r="B94" s="19" t="s">
        <v>105</v>
      </c>
      <c r="C94" s="9">
        <v>3938258.02</v>
      </c>
      <c r="D94" s="9">
        <v>3938258.02</v>
      </c>
      <c r="E94" s="22">
        <v>3938258</v>
      </c>
      <c r="F94" s="22">
        <v>-2.0000000018626451E-2</v>
      </c>
      <c r="G94" s="183">
        <v>1.0000000050783875</v>
      </c>
      <c r="H94" s="22">
        <v>31506064.16</v>
      </c>
      <c r="I94" s="22">
        <v>35444322</v>
      </c>
      <c r="J94" s="22">
        <v>-3938257.84</v>
      </c>
      <c r="K94" s="183">
        <v>0.88888889340301103</v>
      </c>
    </row>
    <row r="95" spans="1:11" x14ac:dyDescent="0.25">
      <c r="A95" s="18" t="s">
        <v>106</v>
      </c>
      <c r="B95" s="13" t="s">
        <v>107</v>
      </c>
      <c r="C95" s="48">
        <v>0</v>
      </c>
      <c r="D95" s="9">
        <v>0</v>
      </c>
      <c r="E95" s="22">
        <v>142740</v>
      </c>
      <c r="F95" s="22">
        <v>142740</v>
      </c>
      <c r="G95" s="183">
        <v>0</v>
      </c>
      <c r="H95" s="22">
        <v>0</v>
      </c>
      <c r="I95" s="22">
        <v>1391920</v>
      </c>
      <c r="J95" s="22">
        <v>-1391920</v>
      </c>
      <c r="K95" s="183">
        <v>0</v>
      </c>
    </row>
    <row r="96" spans="1:11" x14ac:dyDescent="0.25">
      <c r="A96" s="18" t="s">
        <v>108</v>
      </c>
      <c r="B96" s="13" t="s">
        <v>109</v>
      </c>
      <c r="C96" s="303">
        <v>123500</v>
      </c>
      <c r="D96" s="9">
        <v>123500</v>
      </c>
      <c r="E96" s="53">
        <v>60000</v>
      </c>
      <c r="F96" s="53">
        <v>-63500</v>
      </c>
      <c r="G96" s="183">
        <v>2.0583333333333331</v>
      </c>
      <c r="H96" s="53">
        <v>429500</v>
      </c>
      <c r="I96" s="53">
        <v>440000</v>
      </c>
      <c r="J96" s="53">
        <v>-10500</v>
      </c>
      <c r="K96" s="183">
        <v>0.97613636363636369</v>
      </c>
    </row>
    <row r="97" spans="1:11" x14ac:dyDescent="0.25">
      <c r="A97" s="32" t="s">
        <v>110</v>
      </c>
      <c r="B97" s="54" t="s">
        <v>111</v>
      </c>
      <c r="C97" s="55">
        <v>6141660.0199999996</v>
      </c>
      <c r="D97" s="55">
        <v>6141660.0199999996</v>
      </c>
      <c r="E97" s="56">
        <v>4915750.2137866672</v>
      </c>
      <c r="F97" s="57">
        <v>-1225909.8062133323</v>
      </c>
      <c r="G97" s="182">
        <v>1.249384072196174</v>
      </c>
      <c r="H97" s="56">
        <v>41772875.820000008</v>
      </c>
      <c r="I97" s="56">
        <v>42236356.96824</v>
      </c>
      <c r="J97" s="57">
        <v>-463481.14823999256</v>
      </c>
      <c r="K97" s="182">
        <v>0.98902648851584163</v>
      </c>
    </row>
    <row r="98" spans="1:11" x14ac:dyDescent="0.25">
      <c r="A98" s="18"/>
      <c r="B98" s="7" t="s">
        <v>112</v>
      </c>
      <c r="C98" s="302">
        <v>46610</v>
      </c>
      <c r="D98" s="9">
        <v>46610</v>
      </c>
      <c r="E98" s="53">
        <v>11041.666666666666</v>
      </c>
      <c r="F98" s="53">
        <v>-35568.333333333336</v>
      </c>
      <c r="G98" s="183">
        <v>4.2212830188679247</v>
      </c>
      <c r="H98" s="53">
        <v>70104.06</v>
      </c>
      <c r="I98" s="53">
        <v>104375.00000000001</v>
      </c>
      <c r="J98" s="53">
        <v>-34270.940000000017</v>
      </c>
      <c r="K98" s="183">
        <v>0.67165566467065851</v>
      </c>
    </row>
    <row r="99" spans="1:11" x14ac:dyDescent="0.25">
      <c r="A99" s="18"/>
      <c r="B99" s="7" t="s">
        <v>114</v>
      </c>
      <c r="C99" s="48">
        <v>3807967.65</v>
      </c>
      <c r="D99" s="9">
        <v>3807967.65</v>
      </c>
      <c r="E99" s="53">
        <v>2470597.5923200003</v>
      </c>
      <c r="F99" s="53">
        <v>-1337370.0576799996</v>
      </c>
      <c r="G99" s="183">
        <v>1.5413144017614582</v>
      </c>
      <c r="H99" s="53">
        <v>20900483.359999999</v>
      </c>
      <c r="I99" s="53">
        <v>18387844.918640003</v>
      </c>
      <c r="J99" s="53">
        <v>2512638.4413599968</v>
      </c>
      <c r="K99" s="183">
        <v>1.1366467061516765</v>
      </c>
    </row>
    <row r="100" spans="1:11" x14ac:dyDescent="0.25">
      <c r="A100" s="18"/>
      <c r="B100" s="7" t="s">
        <v>113</v>
      </c>
      <c r="C100" s="48">
        <v>171282.23</v>
      </c>
      <c r="D100" s="9">
        <v>171282.23</v>
      </c>
      <c r="E100" s="53">
        <v>171282.23</v>
      </c>
      <c r="F100" s="53">
        <v>0</v>
      </c>
      <c r="G100" s="183">
        <v>1</v>
      </c>
      <c r="H100" s="53">
        <v>1370257.84</v>
      </c>
      <c r="I100" s="53">
        <v>3378678.5263999999</v>
      </c>
      <c r="J100" s="53">
        <v>-2008420.6863999998</v>
      </c>
      <c r="K100" s="183">
        <v>0.40556028911694575</v>
      </c>
    </row>
    <row r="101" spans="1:11" x14ac:dyDescent="0.25">
      <c r="A101" s="32"/>
      <c r="B101" s="7" t="s">
        <v>115</v>
      </c>
      <c r="C101" s="48">
        <v>2115800.14</v>
      </c>
      <c r="D101" s="9">
        <v>2115800.14</v>
      </c>
      <c r="E101" s="53">
        <v>2262828.7248</v>
      </c>
      <c r="F101" s="53">
        <v>147028.58479999984</v>
      </c>
      <c r="G101" s="183">
        <v>0.93502443062145812</v>
      </c>
      <c r="H101" s="53">
        <v>19432030.559999999</v>
      </c>
      <c r="I101" s="53">
        <v>20365458.523199998</v>
      </c>
      <c r="J101" s="53">
        <v>-933427.96319999918</v>
      </c>
      <c r="K101" s="183">
        <v>0.95416612092791064</v>
      </c>
    </row>
    <row r="102" spans="1:11" x14ac:dyDescent="0.25">
      <c r="A102" s="32" t="s">
        <v>116</v>
      </c>
      <c r="B102" s="33" t="s">
        <v>117</v>
      </c>
      <c r="C102" s="293">
        <v>8003267.6100000003</v>
      </c>
      <c r="D102" s="293">
        <v>8003267.6100000003</v>
      </c>
      <c r="E102" s="294">
        <v>4416030.3030303027</v>
      </c>
      <c r="F102" s="56">
        <v>-3587237.3069696976</v>
      </c>
      <c r="G102" s="182">
        <v>1.8123217144837338</v>
      </c>
      <c r="H102" s="294">
        <v>22713293.029999997</v>
      </c>
      <c r="I102" s="294">
        <v>37356909.090909094</v>
      </c>
      <c r="J102" s="56">
        <v>-14643616.060909096</v>
      </c>
      <c r="K102" s="182">
        <v>0.60800782459615588</v>
      </c>
    </row>
    <row r="103" spans="1:11" x14ac:dyDescent="0.25">
      <c r="A103" s="18" t="s">
        <v>118</v>
      </c>
      <c r="B103" s="7" t="s">
        <v>119</v>
      </c>
      <c r="C103" s="48">
        <v>8003267.6100000003</v>
      </c>
      <c r="D103" s="9">
        <v>8003267.6100000003</v>
      </c>
      <c r="E103" s="53">
        <v>4416030.3030303027</v>
      </c>
      <c r="F103" s="53">
        <v>-3587237.3069696976</v>
      </c>
      <c r="G103" s="183">
        <v>1.8123217144837338</v>
      </c>
      <c r="H103" s="53">
        <v>22713293.029999997</v>
      </c>
      <c r="I103" s="53">
        <v>37356909.090909094</v>
      </c>
      <c r="J103" s="53">
        <v>-14643616.060909096</v>
      </c>
      <c r="K103" s="183">
        <v>0.60800782459615588</v>
      </c>
    </row>
    <row r="104" spans="1:11" x14ac:dyDescent="0.25">
      <c r="A104" s="32" t="s">
        <v>120</v>
      </c>
      <c r="B104" s="33" t="s">
        <v>121</v>
      </c>
      <c r="C104" s="49">
        <v>7949870.5300000003</v>
      </c>
      <c r="D104" s="49">
        <v>420152.81000000006</v>
      </c>
      <c r="E104" s="50">
        <v>8419609.2807575762</v>
      </c>
      <c r="F104" s="46">
        <v>469738.75075757597</v>
      </c>
      <c r="G104" s="182">
        <v>0.94420896088003381</v>
      </c>
      <c r="H104" s="50">
        <v>71553172.269999996</v>
      </c>
      <c r="I104" s="50">
        <v>75970739.817727268</v>
      </c>
      <c r="J104" s="46">
        <v>-4417567.5477272719</v>
      </c>
      <c r="K104" s="182">
        <v>0.9418517239883919</v>
      </c>
    </row>
    <row r="105" spans="1:11" x14ac:dyDescent="0.25">
      <c r="A105" s="18" t="s">
        <v>122</v>
      </c>
      <c r="B105" s="7" t="s">
        <v>643</v>
      </c>
      <c r="C105" s="48">
        <v>271785.42</v>
      </c>
      <c r="D105" s="9">
        <v>0</v>
      </c>
      <c r="E105" s="22">
        <v>263893.32083333336</v>
      </c>
      <c r="F105" s="22">
        <v>-7892.0991666666232</v>
      </c>
      <c r="G105" s="183">
        <v>1.0299063998351479</v>
      </c>
      <c r="H105" s="22">
        <v>2446068.7799999998</v>
      </c>
      <c r="I105" s="22">
        <v>2375039.8875000002</v>
      </c>
      <c r="J105" s="22">
        <v>71028.892499999609</v>
      </c>
      <c r="K105" s="183">
        <v>1.0299063998351479</v>
      </c>
    </row>
    <row r="106" spans="1:11" x14ac:dyDescent="0.25">
      <c r="A106" s="18" t="s">
        <v>123</v>
      </c>
      <c r="B106" s="7" t="s">
        <v>124</v>
      </c>
      <c r="C106" s="48">
        <v>301904.59000000003</v>
      </c>
      <c r="D106" s="9">
        <v>0</v>
      </c>
      <c r="E106" s="22">
        <v>467659.46749999997</v>
      </c>
      <c r="F106" s="22">
        <v>165754.87749999994</v>
      </c>
      <c r="G106" s="183">
        <v>0.64556501253767529</v>
      </c>
      <c r="H106" s="22">
        <v>2732177.5399999996</v>
      </c>
      <c r="I106" s="22">
        <v>4208935.2074999996</v>
      </c>
      <c r="J106" s="22">
        <v>-1476757.6675</v>
      </c>
      <c r="K106" s="183">
        <v>0.64913746715118559</v>
      </c>
    </row>
    <row r="107" spans="1:11" x14ac:dyDescent="0.25">
      <c r="A107" s="32" t="s">
        <v>125</v>
      </c>
      <c r="B107" s="3" t="s">
        <v>126</v>
      </c>
      <c r="C107" s="49">
        <v>7376180.5200000005</v>
      </c>
      <c r="D107" s="49">
        <v>420152.81000000006</v>
      </c>
      <c r="E107" s="50">
        <v>7688056.4924242431</v>
      </c>
      <c r="F107" s="50">
        <v>311875.97242424265</v>
      </c>
      <c r="G107" s="182">
        <v>0.95943370437879028</v>
      </c>
      <c r="H107" s="50">
        <v>66374925.95000001</v>
      </c>
      <c r="I107" s="50">
        <v>69386764.722727284</v>
      </c>
      <c r="J107" s="50">
        <v>-3011838.7727272734</v>
      </c>
      <c r="K107" s="182">
        <v>0.95659346872904771</v>
      </c>
    </row>
    <row r="108" spans="1:11" x14ac:dyDescent="0.25">
      <c r="A108" s="18" t="s">
        <v>127</v>
      </c>
      <c r="B108" s="7" t="s">
        <v>128</v>
      </c>
      <c r="C108" s="48">
        <v>299340.90000000002</v>
      </c>
      <c r="D108" s="9">
        <v>299340.90000000002</v>
      </c>
      <c r="E108" s="22">
        <v>268205.75</v>
      </c>
      <c r="F108" s="22">
        <v>-31135.150000000023</v>
      </c>
      <c r="G108" s="183">
        <v>1.1160868102193933</v>
      </c>
      <c r="H108" s="22">
        <v>2716824.4000000004</v>
      </c>
      <c r="I108" s="22">
        <v>2413851.75</v>
      </c>
      <c r="J108" s="22">
        <v>302972.65000000037</v>
      </c>
      <c r="K108" s="183">
        <v>1.1255141911677056</v>
      </c>
    </row>
    <row r="109" spans="1:11" x14ac:dyDescent="0.25">
      <c r="A109" s="18" t="s">
        <v>129</v>
      </c>
      <c r="B109" s="7" t="s">
        <v>130</v>
      </c>
      <c r="C109" s="302">
        <v>4891832.57</v>
      </c>
      <c r="D109" s="313">
        <v>0</v>
      </c>
      <c r="E109" s="53">
        <v>4905022.666666667</v>
      </c>
      <c r="F109" s="52">
        <v>13190.096666666679</v>
      </c>
      <c r="G109" s="183">
        <v>0.99731089995642563</v>
      </c>
      <c r="H109" s="53">
        <v>44026493.130000003</v>
      </c>
      <c r="I109" s="53">
        <v>44145204</v>
      </c>
      <c r="J109" s="52">
        <v>-118710.86999999732</v>
      </c>
      <c r="K109" s="183">
        <v>0.99731089995642563</v>
      </c>
    </row>
    <row r="110" spans="1:11" x14ac:dyDescent="0.25">
      <c r="A110" s="18" t="s">
        <v>129</v>
      </c>
      <c r="B110" s="7" t="s">
        <v>131</v>
      </c>
      <c r="C110" s="48">
        <v>1907766.05</v>
      </c>
      <c r="D110" s="313">
        <v>0</v>
      </c>
      <c r="E110" s="53">
        <v>2216946.9090909092</v>
      </c>
      <c r="F110" s="52">
        <v>309180.85909090913</v>
      </c>
      <c r="G110" s="183">
        <v>0.8605375447544239</v>
      </c>
      <c r="H110" s="53">
        <v>17144667.770000003</v>
      </c>
      <c r="I110" s="53">
        <v>20146778.472727276</v>
      </c>
      <c r="J110" s="52">
        <v>-3002110.7027272731</v>
      </c>
      <c r="K110" s="183">
        <v>0.850988052169669</v>
      </c>
    </row>
    <row r="111" spans="1:11" x14ac:dyDescent="0.25">
      <c r="A111" s="18" t="s">
        <v>132</v>
      </c>
      <c r="B111" s="7" t="s">
        <v>133</v>
      </c>
      <c r="C111" s="48">
        <v>120811.91</v>
      </c>
      <c r="D111" s="313">
        <v>120811.91</v>
      </c>
      <c r="E111" s="22">
        <v>119801.16666666667</v>
      </c>
      <c r="F111" s="22">
        <v>-1010.743333333332</v>
      </c>
      <c r="G111" s="183">
        <v>1.0084368404870849</v>
      </c>
      <c r="H111" s="22">
        <v>1083434.19</v>
      </c>
      <c r="I111" s="22">
        <v>1078210.5</v>
      </c>
      <c r="J111" s="22">
        <v>5223.6899999999441</v>
      </c>
      <c r="K111" s="183">
        <v>1.0048447775272082</v>
      </c>
    </row>
    <row r="112" spans="1:11" x14ac:dyDescent="0.25">
      <c r="A112" s="18" t="s">
        <v>564</v>
      </c>
      <c r="B112" s="7" t="s">
        <v>565</v>
      </c>
      <c r="C112" s="48">
        <v>156429.09</v>
      </c>
      <c r="D112" s="313">
        <v>0</v>
      </c>
      <c r="E112" s="22">
        <v>178080</v>
      </c>
      <c r="F112" s="22">
        <v>21650.910000000003</v>
      </c>
      <c r="G112" s="183">
        <v>0.87842031671159027</v>
      </c>
      <c r="H112" s="22">
        <v>1403506.4600000002</v>
      </c>
      <c r="I112" s="22">
        <v>1602720</v>
      </c>
      <c r="J112" s="22">
        <v>-199213.5399999998</v>
      </c>
      <c r="K112" s="183">
        <v>0.87570284266746545</v>
      </c>
    </row>
    <row r="113" spans="1:11" ht="36.75" x14ac:dyDescent="0.25">
      <c r="A113" s="32" t="s">
        <v>134</v>
      </c>
      <c r="B113" s="40" t="s">
        <v>135</v>
      </c>
      <c r="C113" s="49">
        <v>1249916.71</v>
      </c>
      <c r="D113" s="45">
        <v>1249916.71</v>
      </c>
      <c r="E113" s="46">
        <v>3101550.809845455</v>
      </c>
      <c r="F113" s="190">
        <v>1851634.099845455</v>
      </c>
      <c r="G113" s="182">
        <v>0.40299733476308297</v>
      </c>
      <c r="H113" s="46">
        <v>8239969.79</v>
      </c>
      <c r="I113" s="46">
        <v>26852295.16739697</v>
      </c>
      <c r="J113" s="190">
        <v>-18612325.377396971</v>
      </c>
      <c r="K113" s="182">
        <v>0.30686277424823843</v>
      </c>
    </row>
    <row r="114" spans="1:11" x14ac:dyDescent="0.25">
      <c r="A114" s="32" t="s">
        <v>136</v>
      </c>
      <c r="B114" s="3" t="s">
        <v>137</v>
      </c>
      <c r="C114" s="49">
        <v>508911.18999999994</v>
      </c>
      <c r="D114" s="49">
        <v>508911.18999999994</v>
      </c>
      <c r="E114" s="51">
        <v>964324.36204545456</v>
      </c>
      <c r="F114" s="46">
        <v>455413.17204545462</v>
      </c>
      <c r="G114" s="182">
        <v>0.52773860127367789</v>
      </c>
      <c r="H114" s="51">
        <v>2169974.5</v>
      </c>
      <c r="I114" s="51">
        <v>8966257.1371969711</v>
      </c>
      <c r="J114" s="46">
        <v>-6796282.6371969711</v>
      </c>
      <c r="K114" s="182">
        <v>0.24201564452102886</v>
      </c>
    </row>
    <row r="115" spans="1:11" x14ac:dyDescent="0.25">
      <c r="A115" s="18" t="s">
        <v>138</v>
      </c>
      <c r="B115" s="7" t="s">
        <v>139</v>
      </c>
      <c r="C115" s="48">
        <v>125546.1</v>
      </c>
      <c r="D115" s="9">
        <v>125546.1</v>
      </c>
      <c r="E115" s="22">
        <v>762324.36204545456</v>
      </c>
      <c r="F115" s="22">
        <v>636778.26204545458</v>
      </c>
      <c r="G115" s="183">
        <v>0.16468855811342176</v>
      </c>
      <c r="H115" s="22">
        <v>1323102.7800000003</v>
      </c>
      <c r="I115" s="22">
        <v>6580173.8038636371</v>
      </c>
      <c r="J115" s="22">
        <v>-5257071.0238636369</v>
      </c>
      <c r="K115" s="183">
        <v>0.20107413868355919</v>
      </c>
    </row>
    <row r="116" spans="1:11" ht="24.75" x14ac:dyDescent="0.25">
      <c r="A116" s="18" t="s">
        <v>140</v>
      </c>
      <c r="B116" s="7" t="s">
        <v>141</v>
      </c>
      <c r="C116" s="48">
        <v>249175.49</v>
      </c>
      <c r="D116" s="9">
        <v>249175.49</v>
      </c>
      <c r="E116" s="22">
        <v>192000</v>
      </c>
      <c r="F116" s="22">
        <v>-57175.489999999991</v>
      </c>
      <c r="G116" s="183">
        <v>1.2977890104166667</v>
      </c>
      <c r="H116" s="22">
        <v>712682.12</v>
      </c>
      <c r="I116" s="22">
        <v>2186083.3333333335</v>
      </c>
      <c r="J116" s="22">
        <v>-1473401.2133333334</v>
      </c>
      <c r="K116" s="183">
        <v>0.3260086699958068</v>
      </c>
    </row>
    <row r="117" spans="1:11" ht="24.75" x14ac:dyDescent="0.25">
      <c r="A117" s="18" t="s">
        <v>142</v>
      </c>
      <c r="B117" s="7" t="s">
        <v>143</v>
      </c>
      <c r="C117" s="48"/>
      <c r="D117" s="9">
        <v>0</v>
      </c>
      <c r="E117" s="22">
        <v>0</v>
      </c>
      <c r="F117" s="22">
        <v>0</v>
      </c>
      <c r="G117" s="183" t="s">
        <v>17</v>
      </c>
      <c r="H117" s="22">
        <v>0</v>
      </c>
      <c r="I117" s="22">
        <v>110000</v>
      </c>
      <c r="J117" s="22">
        <v>-110000</v>
      </c>
      <c r="K117" s="183">
        <v>0</v>
      </c>
    </row>
    <row r="118" spans="1:11" x14ac:dyDescent="0.25">
      <c r="A118" s="18" t="s">
        <v>144</v>
      </c>
      <c r="B118" s="7" t="s">
        <v>145</v>
      </c>
      <c r="C118" s="48">
        <v>134189.6</v>
      </c>
      <c r="D118" s="9">
        <v>134189.6</v>
      </c>
      <c r="E118" s="22">
        <v>10000</v>
      </c>
      <c r="F118" s="22">
        <v>-124189.6</v>
      </c>
      <c r="G118" s="183">
        <v>13.41896</v>
      </c>
      <c r="H118" s="22">
        <v>134189.6</v>
      </c>
      <c r="I118" s="22">
        <v>90000</v>
      </c>
      <c r="J118" s="22">
        <v>44189.600000000006</v>
      </c>
      <c r="K118" s="183">
        <v>1.4909955555555556</v>
      </c>
    </row>
    <row r="119" spans="1:11" ht="24.75" x14ac:dyDescent="0.25">
      <c r="A119" s="32" t="s">
        <v>146</v>
      </c>
      <c r="B119" s="3" t="s">
        <v>147</v>
      </c>
      <c r="C119" s="49">
        <v>741005.52</v>
      </c>
      <c r="D119" s="45">
        <v>741005.52</v>
      </c>
      <c r="E119" s="46">
        <v>2137226.4478000002</v>
      </c>
      <c r="F119" s="46">
        <v>1396220.9278000002</v>
      </c>
      <c r="G119" s="182">
        <v>0.34671362071284956</v>
      </c>
      <c r="H119" s="46">
        <v>6069995.290000001</v>
      </c>
      <c r="I119" s="46">
        <v>17886038.030199997</v>
      </c>
      <c r="J119" s="46">
        <v>-11816042.740199996</v>
      </c>
      <c r="K119" s="182">
        <v>0.33937059061101232</v>
      </c>
    </row>
    <row r="120" spans="1:11" ht="24.75" x14ac:dyDescent="0.25">
      <c r="A120" s="18" t="s">
        <v>148</v>
      </c>
      <c r="B120" s="7" t="s">
        <v>149</v>
      </c>
      <c r="C120" s="48">
        <v>4217.99</v>
      </c>
      <c r="D120" s="9">
        <v>4217.99</v>
      </c>
      <c r="E120" s="22">
        <v>0</v>
      </c>
      <c r="F120" s="22">
        <v>-4217.99</v>
      </c>
      <c r="G120" s="183" t="s">
        <v>17</v>
      </c>
      <c r="H120" s="22">
        <v>1062076.18</v>
      </c>
      <c r="I120" s="22">
        <v>115000</v>
      </c>
      <c r="J120" s="22">
        <v>947076.17999999993</v>
      </c>
      <c r="K120" s="183">
        <v>9.2354450434782596</v>
      </c>
    </row>
    <row r="121" spans="1:11" ht="24.75" x14ac:dyDescent="0.25">
      <c r="A121" s="18" t="s">
        <v>150</v>
      </c>
      <c r="B121" s="7" t="s">
        <v>151</v>
      </c>
      <c r="C121" s="48">
        <v>7089.99</v>
      </c>
      <c r="D121" s="9">
        <v>7089.99</v>
      </c>
      <c r="E121" s="22">
        <v>10000</v>
      </c>
      <c r="F121" s="22">
        <v>2910.01</v>
      </c>
      <c r="G121" s="183">
        <v>0.70899899999999993</v>
      </c>
      <c r="H121" s="22">
        <v>692063.19</v>
      </c>
      <c r="I121" s="22">
        <v>76000</v>
      </c>
      <c r="J121" s="22">
        <v>616063.18999999994</v>
      </c>
      <c r="K121" s="183">
        <v>9.1060946052631575</v>
      </c>
    </row>
    <row r="122" spans="1:11" ht="24.75" x14ac:dyDescent="0.25">
      <c r="A122" s="18" t="s">
        <v>152</v>
      </c>
      <c r="B122" s="7" t="s">
        <v>153</v>
      </c>
      <c r="C122" s="48">
        <v>0</v>
      </c>
      <c r="D122" s="9">
        <v>0</v>
      </c>
      <c r="E122" s="22">
        <v>2083.3333333333335</v>
      </c>
      <c r="F122" s="22">
        <v>2083.3333333333335</v>
      </c>
      <c r="G122" s="183">
        <v>0</v>
      </c>
      <c r="H122" s="22">
        <v>6490</v>
      </c>
      <c r="I122" s="22">
        <v>18750</v>
      </c>
      <c r="J122" s="22">
        <v>-12260</v>
      </c>
      <c r="K122" s="183">
        <v>0.34613333333333335</v>
      </c>
    </row>
    <row r="123" spans="1:11" ht="24.75" x14ac:dyDescent="0.25">
      <c r="A123" s="18" t="s">
        <v>154</v>
      </c>
      <c r="B123" s="7" t="s">
        <v>155</v>
      </c>
      <c r="C123" s="48">
        <v>100447.5</v>
      </c>
      <c r="D123" s="9">
        <v>100447.5</v>
      </c>
      <c r="E123" s="22">
        <v>1347668.9478000002</v>
      </c>
      <c r="F123" s="22">
        <v>1247221.4478000002</v>
      </c>
      <c r="G123" s="183">
        <v>7.4534254249884843E-2</v>
      </c>
      <c r="H123" s="22">
        <v>100447.5</v>
      </c>
      <c r="I123" s="22">
        <v>11129020.530200001</v>
      </c>
      <c r="J123" s="22">
        <v>-11028573.030200001</v>
      </c>
      <c r="K123" s="183">
        <v>9.0257269026886092E-3</v>
      </c>
    </row>
    <row r="124" spans="1:11" ht="24.75" x14ac:dyDescent="0.25">
      <c r="A124" s="18" t="s">
        <v>156</v>
      </c>
      <c r="B124" s="7" t="s">
        <v>157</v>
      </c>
      <c r="C124" s="48">
        <v>629250.04</v>
      </c>
      <c r="D124" s="9">
        <v>629250.04</v>
      </c>
      <c r="E124" s="22">
        <v>777474.16666666674</v>
      </c>
      <c r="F124" s="22">
        <v>148224.12666666671</v>
      </c>
      <c r="G124" s="183">
        <v>0.8093517019322185</v>
      </c>
      <c r="H124" s="22">
        <v>4208918.42</v>
      </c>
      <c r="I124" s="22">
        <v>6547267.5000000019</v>
      </c>
      <c r="J124" s="22">
        <v>-2338349.0800000019</v>
      </c>
      <c r="K124" s="183">
        <v>0.64285114668065702</v>
      </c>
    </row>
    <row r="125" spans="1:11" ht="24" x14ac:dyDescent="0.25">
      <c r="A125" s="32" t="s">
        <v>158</v>
      </c>
      <c r="B125" s="33" t="s">
        <v>159</v>
      </c>
      <c r="C125" s="304">
        <v>5089732.57</v>
      </c>
      <c r="D125" s="315">
        <v>5089732.57</v>
      </c>
      <c r="E125" s="59">
        <v>8037399.5411666669</v>
      </c>
      <c r="F125" s="59">
        <v>2947666.9711666666</v>
      </c>
      <c r="G125" s="182">
        <v>0.6332561351381073</v>
      </c>
      <c r="H125" s="59">
        <v>59653820.990000002</v>
      </c>
      <c r="I125" s="59">
        <v>118580888.12383336</v>
      </c>
      <c r="J125" s="59">
        <v>-58927067.133833356</v>
      </c>
      <c r="K125" s="182">
        <v>0.50306438022039313</v>
      </c>
    </row>
    <row r="126" spans="1:11" x14ac:dyDescent="0.25">
      <c r="A126" s="18" t="s">
        <v>160</v>
      </c>
      <c r="B126" s="13" t="s">
        <v>161</v>
      </c>
      <c r="C126" s="48">
        <v>1374273.34</v>
      </c>
      <c r="D126" s="9">
        <v>1374273.34</v>
      </c>
      <c r="E126" s="22">
        <v>45000</v>
      </c>
      <c r="F126" s="22">
        <v>-1329273.3400000001</v>
      </c>
      <c r="G126" s="183">
        <v>30.539407555555556</v>
      </c>
      <c r="H126" s="22">
        <v>6491355.5800000001</v>
      </c>
      <c r="I126" s="22">
        <v>405000</v>
      </c>
      <c r="J126" s="22">
        <v>6086355.5800000001</v>
      </c>
      <c r="K126" s="183">
        <v>16.028038469135801</v>
      </c>
    </row>
    <row r="127" spans="1:11" x14ac:dyDescent="0.25">
      <c r="A127" s="18" t="s">
        <v>162</v>
      </c>
      <c r="B127" s="13" t="s">
        <v>163</v>
      </c>
      <c r="C127" s="48">
        <v>605614.68000000005</v>
      </c>
      <c r="D127" s="9">
        <v>605614.68000000005</v>
      </c>
      <c r="E127" s="22">
        <v>385000</v>
      </c>
      <c r="F127" s="22">
        <v>-220614.68000000005</v>
      </c>
      <c r="G127" s="183">
        <v>1.5730251428571429</v>
      </c>
      <c r="H127" s="22">
        <v>3050135.5700000003</v>
      </c>
      <c r="I127" s="22">
        <v>3465000</v>
      </c>
      <c r="J127" s="22">
        <v>-414864.4299999997</v>
      </c>
      <c r="K127" s="183">
        <v>0.88027000577200587</v>
      </c>
    </row>
    <row r="128" spans="1:11" x14ac:dyDescent="0.25">
      <c r="A128" s="18" t="s">
        <v>164</v>
      </c>
      <c r="B128" s="13" t="s">
        <v>165</v>
      </c>
      <c r="C128" s="48">
        <v>0</v>
      </c>
      <c r="D128" s="9">
        <v>0</v>
      </c>
      <c r="E128" s="22">
        <v>5000</v>
      </c>
      <c r="F128" s="22">
        <v>5000</v>
      </c>
      <c r="G128" s="184">
        <v>0</v>
      </c>
      <c r="H128" s="22">
        <v>0</v>
      </c>
      <c r="I128" s="22">
        <v>45000</v>
      </c>
      <c r="J128" s="22">
        <v>-45000</v>
      </c>
      <c r="K128" s="184">
        <v>0</v>
      </c>
    </row>
    <row r="129" spans="1:11" x14ac:dyDescent="0.25">
      <c r="A129" s="32" t="s">
        <v>166</v>
      </c>
      <c r="B129" s="3" t="s">
        <v>167</v>
      </c>
      <c r="C129" s="49">
        <v>98766</v>
      </c>
      <c r="D129" s="45">
        <v>98766</v>
      </c>
      <c r="E129" s="46">
        <v>205541.41666666666</v>
      </c>
      <c r="F129" s="46">
        <v>106775.41666666666</v>
      </c>
      <c r="G129" s="182">
        <v>0.48051629497218123</v>
      </c>
      <c r="H129" s="46">
        <v>452328.83000000007</v>
      </c>
      <c r="I129" s="46">
        <v>1849872.7500000002</v>
      </c>
      <c r="J129" s="46">
        <v>-1397543.9200000002</v>
      </c>
      <c r="K129" s="182">
        <v>0.24451888920467638</v>
      </c>
    </row>
    <row r="130" spans="1:11" x14ac:dyDescent="0.25">
      <c r="A130" s="1" t="s">
        <v>168</v>
      </c>
      <c r="B130" s="7" t="s">
        <v>169</v>
      </c>
      <c r="C130" s="48">
        <v>98766</v>
      </c>
      <c r="D130" s="9">
        <v>98766</v>
      </c>
      <c r="E130" s="22">
        <v>64166.666666666664</v>
      </c>
      <c r="F130" s="22">
        <v>-34599.333333333336</v>
      </c>
      <c r="G130" s="183">
        <v>1.5392103896103897</v>
      </c>
      <c r="H130" s="22">
        <v>230454</v>
      </c>
      <c r="I130" s="22">
        <v>577500</v>
      </c>
      <c r="J130" s="22">
        <v>-347046</v>
      </c>
      <c r="K130" s="183">
        <v>0.39905454545454544</v>
      </c>
    </row>
    <row r="131" spans="1:11" x14ac:dyDescent="0.25">
      <c r="A131" s="1" t="s">
        <v>170</v>
      </c>
      <c r="B131" s="7" t="s">
        <v>171</v>
      </c>
      <c r="C131" s="48">
        <v>0</v>
      </c>
      <c r="D131" s="9">
        <v>0</v>
      </c>
      <c r="E131" s="22">
        <v>18333.333333333332</v>
      </c>
      <c r="F131" s="22">
        <v>18333.333333333332</v>
      </c>
      <c r="G131" s="183">
        <v>0</v>
      </c>
      <c r="H131" s="22">
        <v>98907.6</v>
      </c>
      <c r="I131" s="22">
        <v>165000</v>
      </c>
      <c r="J131" s="22">
        <v>-66092.399999999994</v>
      </c>
      <c r="K131" s="183">
        <v>0.59944000000000008</v>
      </c>
    </row>
    <row r="132" spans="1:11" x14ac:dyDescent="0.25">
      <c r="A132" s="1" t="s">
        <v>172</v>
      </c>
      <c r="B132" s="7" t="s">
        <v>173</v>
      </c>
      <c r="C132" s="48">
        <v>0</v>
      </c>
      <c r="D132" s="9">
        <v>0</v>
      </c>
      <c r="E132" s="22">
        <v>123041.41666666666</v>
      </c>
      <c r="F132" s="22">
        <v>123041.41666666666</v>
      </c>
      <c r="G132" s="183">
        <v>0</v>
      </c>
      <c r="H132" s="22">
        <v>122967.23</v>
      </c>
      <c r="I132" s="22">
        <v>1107372.7499999998</v>
      </c>
      <c r="J132" s="22">
        <v>-984405.51999999979</v>
      </c>
      <c r="K132" s="183">
        <v>0.11104411771013872</v>
      </c>
    </row>
    <row r="133" spans="1:11" x14ac:dyDescent="0.25">
      <c r="A133" s="35" t="s">
        <v>174</v>
      </c>
      <c r="B133" s="60" t="s">
        <v>175</v>
      </c>
      <c r="C133" s="45">
        <v>172457</v>
      </c>
      <c r="D133" s="45">
        <v>172457</v>
      </c>
      <c r="E133" s="46">
        <v>283750</v>
      </c>
      <c r="F133" s="46">
        <v>111293</v>
      </c>
      <c r="G133" s="182">
        <v>0.60777797356828189</v>
      </c>
      <c r="H133" s="46">
        <v>3181099.6</v>
      </c>
      <c r="I133" s="46">
        <v>15010083.333333334</v>
      </c>
      <c r="J133" s="46">
        <v>-11828983.733333334</v>
      </c>
      <c r="K133" s="182">
        <v>0.21193084204506971</v>
      </c>
    </row>
    <row r="134" spans="1:11" x14ac:dyDescent="0.25">
      <c r="A134" s="61">
        <v>228601</v>
      </c>
      <c r="B134" s="62" t="s">
        <v>648</v>
      </c>
      <c r="C134" s="48">
        <v>172457</v>
      </c>
      <c r="D134" s="9">
        <v>172457</v>
      </c>
      <c r="E134" s="22">
        <v>283750</v>
      </c>
      <c r="F134" s="22">
        <v>111293</v>
      </c>
      <c r="G134" s="183">
        <v>0.60777797356828189</v>
      </c>
      <c r="H134" s="22">
        <v>3181099.6</v>
      </c>
      <c r="I134" s="22">
        <v>10235083.333333334</v>
      </c>
      <c r="J134" s="22">
        <v>-7053983.7333333343</v>
      </c>
      <c r="K134" s="183">
        <v>0.31080348800286595</v>
      </c>
    </row>
    <row r="135" spans="1:11" x14ac:dyDescent="0.25">
      <c r="A135" s="221">
        <v>228602</v>
      </c>
      <c r="B135" s="222" t="s">
        <v>566</v>
      </c>
      <c r="C135" s="48">
        <v>0</v>
      </c>
      <c r="D135" s="9">
        <v>0</v>
      </c>
      <c r="E135" s="22">
        <v>0</v>
      </c>
      <c r="F135" s="22">
        <v>0</v>
      </c>
      <c r="G135" s="183" t="s">
        <v>17</v>
      </c>
      <c r="H135" s="22">
        <v>0</v>
      </c>
      <c r="I135" s="22">
        <v>4775000</v>
      </c>
      <c r="J135" s="22">
        <v>-4775000</v>
      </c>
      <c r="K135" s="183">
        <v>0</v>
      </c>
    </row>
    <row r="136" spans="1:11" x14ac:dyDescent="0.25">
      <c r="A136" s="35" t="s">
        <v>176</v>
      </c>
      <c r="B136" s="3" t="s">
        <v>177</v>
      </c>
      <c r="C136" s="49">
        <v>1820464</v>
      </c>
      <c r="D136" s="49">
        <v>1820464</v>
      </c>
      <c r="E136" s="51">
        <v>4720046.432</v>
      </c>
      <c r="F136" s="46">
        <v>2899582.432</v>
      </c>
      <c r="G136" s="182">
        <v>0.38568773130238565</v>
      </c>
      <c r="H136" s="46">
        <v>23974005.970000003</v>
      </c>
      <c r="I136" s="46">
        <v>76824491.728</v>
      </c>
      <c r="J136" s="46">
        <v>-52850485.758000001</v>
      </c>
      <c r="K136" s="182">
        <v>0.31206201864479455</v>
      </c>
    </row>
    <row r="137" spans="1:11" x14ac:dyDescent="0.25">
      <c r="A137" s="18" t="s">
        <v>649</v>
      </c>
      <c r="B137" s="7" t="s">
        <v>650</v>
      </c>
      <c r="C137" s="48">
        <v>0</v>
      </c>
      <c r="D137" s="9">
        <v>0</v>
      </c>
      <c r="E137" s="22">
        <v>0</v>
      </c>
      <c r="F137" s="22">
        <v>0</v>
      </c>
      <c r="G137" s="183" t="s">
        <v>17</v>
      </c>
      <c r="H137" s="22">
        <v>0</v>
      </c>
      <c r="I137" s="22">
        <v>10000000</v>
      </c>
      <c r="J137" s="22">
        <v>-10000000</v>
      </c>
      <c r="K137" s="183">
        <v>0</v>
      </c>
    </row>
    <row r="138" spans="1:11" x14ac:dyDescent="0.25">
      <c r="A138" s="18" t="s">
        <v>651</v>
      </c>
      <c r="B138" s="7" t="s">
        <v>652</v>
      </c>
      <c r="C138" s="48">
        <v>0</v>
      </c>
      <c r="D138" s="9">
        <v>0</v>
      </c>
      <c r="E138" s="22">
        <v>0</v>
      </c>
      <c r="F138" s="22">
        <v>0</v>
      </c>
      <c r="G138" s="183" t="s">
        <v>17</v>
      </c>
      <c r="H138" s="22">
        <v>0</v>
      </c>
      <c r="I138" s="22">
        <v>0</v>
      </c>
      <c r="J138" s="22">
        <v>0</v>
      </c>
      <c r="K138" s="183" t="s">
        <v>17</v>
      </c>
    </row>
    <row r="139" spans="1:11" x14ac:dyDescent="0.25">
      <c r="A139" s="18" t="s">
        <v>653</v>
      </c>
      <c r="B139" s="7" t="s">
        <v>654</v>
      </c>
      <c r="C139" s="48">
        <v>0</v>
      </c>
      <c r="D139" s="9">
        <v>0</v>
      </c>
      <c r="E139" s="22">
        <v>100000</v>
      </c>
      <c r="F139" s="22">
        <v>100000</v>
      </c>
      <c r="G139" s="184">
        <v>0</v>
      </c>
      <c r="H139" s="22">
        <v>0</v>
      </c>
      <c r="I139" s="22">
        <v>2100000</v>
      </c>
      <c r="J139" s="22">
        <v>-2100000</v>
      </c>
      <c r="K139" s="184">
        <v>0</v>
      </c>
    </row>
    <row r="140" spans="1:11" x14ac:dyDescent="0.25">
      <c r="A140" s="1" t="s">
        <v>178</v>
      </c>
      <c r="B140" s="7" t="s">
        <v>179</v>
      </c>
      <c r="C140" s="48">
        <v>310375</v>
      </c>
      <c r="D140" s="9">
        <v>310375</v>
      </c>
      <c r="E140" s="22">
        <v>1706666.6666666667</v>
      </c>
      <c r="F140" s="22">
        <v>1396291.6666666667</v>
      </c>
      <c r="G140" s="183">
        <v>0.18186035156249999</v>
      </c>
      <c r="H140" s="22">
        <v>4160652.68</v>
      </c>
      <c r="I140" s="22">
        <v>15359999.999999998</v>
      </c>
      <c r="J140" s="22">
        <v>-11199347.319999998</v>
      </c>
      <c r="K140" s="183">
        <v>0.27087582552083339</v>
      </c>
    </row>
    <row r="141" spans="1:11" x14ac:dyDescent="0.25">
      <c r="A141" s="1" t="s">
        <v>180</v>
      </c>
      <c r="B141" s="7" t="s">
        <v>181</v>
      </c>
      <c r="C141" s="48">
        <v>0</v>
      </c>
      <c r="D141" s="9">
        <v>0</v>
      </c>
      <c r="E141" s="22">
        <v>1647419.7653333335</v>
      </c>
      <c r="F141" s="22">
        <v>1647419.7653333335</v>
      </c>
      <c r="G141" s="183">
        <v>0</v>
      </c>
      <c r="H141" s="22">
        <v>6937297.7499999991</v>
      </c>
      <c r="I141" s="22">
        <v>28716521.727999996</v>
      </c>
      <c r="J141" s="22">
        <v>-21779223.977999996</v>
      </c>
      <c r="K141" s="183">
        <v>0.24157862208067485</v>
      </c>
    </row>
    <row r="142" spans="1:11" x14ac:dyDescent="0.25">
      <c r="A142" s="1" t="s">
        <v>182</v>
      </c>
      <c r="B142" s="7" t="s">
        <v>183</v>
      </c>
      <c r="C142" s="48">
        <v>1510089</v>
      </c>
      <c r="D142" s="9">
        <v>1510089</v>
      </c>
      <c r="E142" s="22">
        <v>1265960</v>
      </c>
      <c r="F142" s="22">
        <v>-244129</v>
      </c>
      <c r="G142" s="183">
        <v>1.1928410060349459</v>
      </c>
      <c r="H142" s="22">
        <v>12876055.540000001</v>
      </c>
      <c r="I142" s="22">
        <v>20647970</v>
      </c>
      <c r="J142" s="22">
        <v>-7771914.459999999</v>
      </c>
      <c r="K142" s="183">
        <v>0.62359910150973685</v>
      </c>
    </row>
    <row r="143" spans="1:11" x14ac:dyDescent="0.25">
      <c r="A143" s="35" t="s">
        <v>184</v>
      </c>
      <c r="B143" s="3" t="s">
        <v>185</v>
      </c>
      <c r="C143" s="49">
        <v>1018157.55</v>
      </c>
      <c r="D143" s="45">
        <v>1018157.55</v>
      </c>
      <c r="E143" s="46">
        <v>2393061.6924999999</v>
      </c>
      <c r="F143" s="46">
        <v>1374904.1424999998</v>
      </c>
      <c r="G143" s="182">
        <v>0.42546230763334159</v>
      </c>
      <c r="H143" s="46">
        <v>22504895.439999998</v>
      </c>
      <c r="I143" s="46">
        <v>20981440.312499996</v>
      </c>
      <c r="J143" s="46">
        <v>1523455.1275000013</v>
      </c>
      <c r="K143" s="182">
        <v>1.072609654285382</v>
      </c>
    </row>
    <row r="144" spans="1:11" x14ac:dyDescent="0.25">
      <c r="A144" s="18" t="s">
        <v>186</v>
      </c>
      <c r="B144" s="13" t="s">
        <v>187</v>
      </c>
      <c r="C144" s="48">
        <v>1018157.55</v>
      </c>
      <c r="D144" s="9">
        <v>1018157.55</v>
      </c>
      <c r="E144" s="22">
        <v>2385061.6924999999</v>
      </c>
      <c r="F144" s="22">
        <v>1366904.1424999998</v>
      </c>
      <c r="G144" s="183">
        <v>0.42688939795631725</v>
      </c>
      <c r="H144" s="22">
        <v>22479895.439999998</v>
      </c>
      <c r="I144" s="22">
        <v>20909440.312499996</v>
      </c>
      <c r="J144" s="22">
        <v>1570455.1275000013</v>
      </c>
      <c r="K144" s="183">
        <v>1.0751074683984323</v>
      </c>
    </row>
    <row r="145" spans="1:11" x14ac:dyDescent="0.25">
      <c r="A145" s="18" t="s">
        <v>188</v>
      </c>
      <c r="B145" s="13" t="s">
        <v>189</v>
      </c>
      <c r="C145" s="48">
        <v>0</v>
      </c>
      <c r="D145" s="9">
        <v>0</v>
      </c>
      <c r="E145" s="22">
        <v>8000</v>
      </c>
      <c r="F145" s="22">
        <v>8000</v>
      </c>
      <c r="G145" s="183">
        <v>0</v>
      </c>
      <c r="H145" s="22">
        <v>25000</v>
      </c>
      <c r="I145" s="22">
        <v>72000</v>
      </c>
      <c r="J145" s="22">
        <v>-47000</v>
      </c>
      <c r="K145" s="183">
        <v>0.34722222222222221</v>
      </c>
    </row>
    <row r="146" spans="1:11" x14ac:dyDescent="0.25">
      <c r="A146" s="277" t="s">
        <v>190</v>
      </c>
      <c r="B146" s="278" t="s">
        <v>191</v>
      </c>
      <c r="C146" s="305">
        <v>342082</v>
      </c>
      <c r="D146" s="305">
        <v>342082</v>
      </c>
      <c r="E146" s="58">
        <v>100000</v>
      </c>
      <c r="F146" s="58">
        <v>-242082</v>
      </c>
      <c r="G146" s="182">
        <v>3.42082</v>
      </c>
      <c r="H146" s="58">
        <v>2150180.48</v>
      </c>
      <c r="I146" s="58">
        <v>1160000.0000000002</v>
      </c>
      <c r="J146" s="58">
        <v>990180.47999999975</v>
      </c>
      <c r="K146" s="182">
        <v>1.8536038620689652</v>
      </c>
    </row>
    <row r="147" spans="1:11" x14ac:dyDescent="0.25">
      <c r="A147" s="18" t="s">
        <v>192</v>
      </c>
      <c r="B147" s="7" t="s">
        <v>193</v>
      </c>
      <c r="C147" s="48">
        <v>342082</v>
      </c>
      <c r="D147" s="9">
        <v>342082</v>
      </c>
      <c r="E147" s="22">
        <v>100000</v>
      </c>
      <c r="F147" s="22">
        <v>-242082</v>
      </c>
      <c r="G147" s="183">
        <v>3.42082</v>
      </c>
      <c r="H147" s="22">
        <v>2150180.48</v>
      </c>
      <c r="I147" s="22">
        <v>1160000.0000000002</v>
      </c>
      <c r="J147" s="22">
        <v>990180.47999999975</v>
      </c>
      <c r="K147" s="183">
        <v>1.8536038620689652</v>
      </c>
    </row>
    <row r="148" spans="1:11" x14ac:dyDescent="0.25">
      <c r="A148" s="18"/>
      <c r="B148" s="13"/>
      <c r="C148" s="48"/>
      <c r="D148" s="9"/>
      <c r="E148" s="22"/>
      <c r="F148" s="191"/>
      <c r="G148" s="183"/>
      <c r="H148" s="22"/>
      <c r="I148" s="22"/>
      <c r="J148" s="191"/>
      <c r="K148" s="183"/>
    </row>
    <row r="149" spans="1:11" x14ac:dyDescent="0.25">
      <c r="A149" s="223" t="s">
        <v>567</v>
      </c>
      <c r="B149" s="25" t="s">
        <v>194</v>
      </c>
      <c r="C149" s="64">
        <v>2273868.8499999996</v>
      </c>
      <c r="D149" s="64">
        <v>2273868.8499999996</v>
      </c>
      <c r="E149" s="27">
        <v>4664084.5424242429</v>
      </c>
      <c r="F149" s="27">
        <v>2390215.6924242433</v>
      </c>
      <c r="G149" s="65">
        <v>0.48752736562063148</v>
      </c>
      <c r="H149" s="27">
        <v>19514938.759999998</v>
      </c>
      <c r="I149" s="27">
        <v>42130181.63272728</v>
      </c>
      <c r="J149" s="27">
        <v>-22615242.872727282</v>
      </c>
      <c r="K149" s="65">
        <v>0.46320566405630059</v>
      </c>
    </row>
    <row r="150" spans="1:11" x14ac:dyDescent="0.25">
      <c r="A150" s="32" t="s">
        <v>195</v>
      </c>
      <c r="B150" s="33" t="s">
        <v>196</v>
      </c>
      <c r="C150" s="49">
        <v>287440.27</v>
      </c>
      <c r="D150" s="49">
        <v>287440.27</v>
      </c>
      <c r="E150" s="51">
        <v>469065.31651515153</v>
      </c>
      <c r="F150" s="46">
        <v>181625.04651515151</v>
      </c>
      <c r="G150" s="183">
        <v>0.61279369819003715</v>
      </c>
      <c r="H150" s="46">
        <v>2084916.6400000001</v>
      </c>
      <c r="I150" s="46">
        <v>4717004.0304545453</v>
      </c>
      <c r="J150" s="46">
        <v>-2632087.3904545452</v>
      </c>
      <c r="K150" s="183">
        <v>0.44200018200940377</v>
      </c>
    </row>
    <row r="151" spans="1:11" x14ac:dyDescent="0.25">
      <c r="A151" s="12" t="s">
        <v>675</v>
      </c>
      <c r="B151" s="7" t="s">
        <v>644</v>
      </c>
      <c r="C151" s="48">
        <v>0</v>
      </c>
      <c r="D151" s="48">
        <v>0</v>
      </c>
      <c r="E151" s="22">
        <v>414065.31651515153</v>
      </c>
      <c r="F151" s="22">
        <v>414065.31651515153</v>
      </c>
      <c r="G151" s="183">
        <v>0</v>
      </c>
      <c r="H151" s="22">
        <v>1677267.37</v>
      </c>
      <c r="I151" s="22">
        <v>4162004.0304545448</v>
      </c>
      <c r="J151" s="22">
        <v>-2484736.6604545447</v>
      </c>
      <c r="K151" s="183">
        <v>0.40299513352869598</v>
      </c>
    </row>
    <row r="152" spans="1:11" x14ac:dyDescent="0.25">
      <c r="A152" s="18" t="s">
        <v>197</v>
      </c>
      <c r="B152" s="7" t="s">
        <v>198</v>
      </c>
      <c r="C152" s="48">
        <v>236700.27</v>
      </c>
      <c r="D152" s="48">
        <v>236700.27</v>
      </c>
      <c r="E152" s="22">
        <v>50000</v>
      </c>
      <c r="F152" s="22">
        <v>-186700.27</v>
      </c>
      <c r="G152" s="183">
        <v>4.7340054</v>
      </c>
      <c r="H152" s="22">
        <v>315786.27</v>
      </c>
      <c r="I152" s="22">
        <v>510000</v>
      </c>
      <c r="J152" s="22">
        <v>-194213.72999999998</v>
      </c>
      <c r="K152" s="183">
        <v>0.61918876470588236</v>
      </c>
    </row>
    <row r="153" spans="1:11" x14ac:dyDescent="0.25">
      <c r="A153" s="18" t="s">
        <v>199</v>
      </c>
      <c r="B153" s="7" t="s">
        <v>200</v>
      </c>
      <c r="C153" s="48">
        <v>50740</v>
      </c>
      <c r="D153" s="48">
        <v>50740</v>
      </c>
      <c r="E153" s="22">
        <v>5000</v>
      </c>
      <c r="F153" s="22">
        <v>-45740</v>
      </c>
      <c r="G153" s="184">
        <v>10.148</v>
      </c>
      <c r="H153" s="22">
        <v>91863</v>
      </c>
      <c r="I153" s="22">
        <v>45000</v>
      </c>
      <c r="J153" s="22">
        <v>46863</v>
      </c>
      <c r="K153" s="184">
        <v>2.0413999999999999</v>
      </c>
    </row>
    <row r="154" spans="1:11" x14ac:dyDescent="0.25">
      <c r="A154" s="32" t="s">
        <v>201</v>
      </c>
      <c r="B154" s="33" t="s">
        <v>202</v>
      </c>
      <c r="C154" s="49">
        <v>94636</v>
      </c>
      <c r="D154" s="49">
        <v>94636</v>
      </c>
      <c r="E154" s="51">
        <v>59316.666666666672</v>
      </c>
      <c r="F154" s="46">
        <v>-35319.333333333328</v>
      </c>
      <c r="G154" s="183">
        <v>1.5954369204832817</v>
      </c>
      <c r="H154" s="51">
        <v>263966</v>
      </c>
      <c r="I154" s="51">
        <v>969649.99999999988</v>
      </c>
      <c r="J154" s="46">
        <v>-705683.99999999988</v>
      </c>
      <c r="K154" s="183">
        <v>0.27222812354973447</v>
      </c>
    </row>
    <row r="155" spans="1:11" x14ac:dyDescent="0.25">
      <c r="A155" s="12" t="s">
        <v>203</v>
      </c>
      <c r="B155" s="7" t="s">
        <v>204</v>
      </c>
      <c r="C155" s="48">
        <v>0</v>
      </c>
      <c r="D155" s="48">
        <v>0</v>
      </c>
      <c r="E155" s="22">
        <v>5000</v>
      </c>
      <c r="F155" s="190">
        <v>5000</v>
      </c>
      <c r="G155" s="184">
        <v>0</v>
      </c>
      <c r="H155" s="22">
        <v>0</v>
      </c>
      <c r="I155" s="22">
        <v>45000</v>
      </c>
      <c r="J155" s="190">
        <v>-45000</v>
      </c>
      <c r="K155" s="184">
        <v>0</v>
      </c>
    </row>
    <row r="156" spans="1:11" x14ac:dyDescent="0.25">
      <c r="A156" s="18" t="s">
        <v>205</v>
      </c>
      <c r="B156" s="7" t="s">
        <v>206</v>
      </c>
      <c r="C156" s="48">
        <v>94636</v>
      </c>
      <c r="D156" s="48">
        <v>94636</v>
      </c>
      <c r="E156" s="22">
        <v>20983.333333333332</v>
      </c>
      <c r="F156" s="22">
        <v>-73652.666666666672</v>
      </c>
      <c r="G156" s="183">
        <v>4.5100555996822882</v>
      </c>
      <c r="H156" s="22">
        <v>94636</v>
      </c>
      <c r="I156" s="22">
        <v>127649.99999999997</v>
      </c>
      <c r="J156" s="22">
        <v>-33013.999999999971</v>
      </c>
      <c r="K156" s="183">
        <v>0.74137093615354499</v>
      </c>
    </row>
    <row r="157" spans="1:11" x14ac:dyDescent="0.25">
      <c r="A157" s="18" t="s">
        <v>207</v>
      </c>
      <c r="B157" s="7" t="s">
        <v>208</v>
      </c>
      <c r="C157" s="48">
        <v>0</v>
      </c>
      <c r="D157" s="48">
        <v>0</v>
      </c>
      <c r="E157" s="22">
        <v>33333.333333333336</v>
      </c>
      <c r="F157" s="22">
        <v>33333.333333333336</v>
      </c>
      <c r="G157" s="183">
        <v>0</v>
      </c>
      <c r="H157" s="22">
        <v>169330</v>
      </c>
      <c r="I157" s="22">
        <v>797000.00000000012</v>
      </c>
      <c r="J157" s="22">
        <v>-627670.00000000012</v>
      </c>
      <c r="K157" s="183">
        <v>0.21245922208281051</v>
      </c>
    </row>
    <row r="158" spans="1:11" x14ac:dyDescent="0.25">
      <c r="A158" s="32" t="s">
        <v>209</v>
      </c>
      <c r="B158" s="33" t="s">
        <v>210</v>
      </c>
      <c r="C158" s="49">
        <v>240337.68</v>
      </c>
      <c r="D158" s="49">
        <v>240337.68</v>
      </c>
      <c r="E158" s="51">
        <v>430630.79166666669</v>
      </c>
      <c r="F158" s="50">
        <v>190293.11166666669</v>
      </c>
      <c r="G158" s="182">
        <v>0.55810611932747101</v>
      </c>
      <c r="H158" s="46">
        <v>1846857.27</v>
      </c>
      <c r="I158" s="46">
        <v>2752303.5583333331</v>
      </c>
      <c r="J158" s="50">
        <v>-905446.2883333331</v>
      </c>
      <c r="K158" s="182">
        <v>0.67102237484239236</v>
      </c>
    </row>
    <row r="159" spans="1:11" x14ac:dyDescent="0.25">
      <c r="A159" s="18" t="s">
        <v>211</v>
      </c>
      <c r="B159" s="7" t="s">
        <v>212</v>
      </c>
      <c r="C159" s="48">
        <v>240337.68</v>
      </c>
      <c r="D159" s="48">
        <v>240337.68</v>
      </c>
      <c r="E159" s="22">
        <v>360000</v>
      </c>
      <c r="F159" s="22">
        <v>119662.32</v>
      </c>
      <c r="G159" s="183">
        <v>0.66760466666666662</v>
      </c>
      <c r="H159" s="52">
        <v>1800607.2699999998</v>
      </c>
      <c r="I159" s="22">
        <v>3280000</v>
      </c>
      <c r="J159" s="22">
        <v>-1479392.7300000002</v>
      </c>
      <c r="K159" s="183">
        <v>0.54896563109756091</v>
      </c>
    </row>
    <row r="160" spans="1:11" x14ac:dyDescent="0.25">
      <c r="A160" s="18" t="s">
        <v>213</v>
      </c>
      <c r="B160" s="7" t="s">
        <v>214</v>
      </c>
      <c r="C160" s="48">
        <v>0</v>
      </c>
      <c r="D160" s="48">
        <v>0</v>
      </c>
      <c r="E160" s="22">
        <v>20000</v>
      </c>
      <c r="F160" s="22">
        <v>20000</v>
      </c>
      <c r="G160" s="183">
        <v>0</v>
      </c>
      <c r="H160" s="22">
        <v>0</v>
      </c>
      <c r="I160" s="22">
        <v>180000</v>
      </c>
      <c r="J160" s="22">
        <v>-180000</v>
      </c>
      <c r="K160" s="183">
        <v>0</v>
      </c>
    </row>
    <row r="161" spans="1:11" x14ac:dyDescent="0.25">
      <c r="A161" s="18" t="s">
        <v>215</v>
      </c>
      <c r="B161" s="7" t="s">
        <v>216</v>
      </c>
      <c r="C161" s="48">
        <v>0</v>
      </c>
      <c r="D161" s="48">
        <v>0</v>
      </c>
      <c r="E161" s="22">
        <v>50630.791666666664</v>
      </c>
      <c r="F161" s="22">
        <v>50630.791666666664</v>
      </c>
      <c r="G161" s="183">
        <v>0</v>
      </c>
      <c r="H161" s="192">
        <v>46250</v>
      </c>
      <c r="I161" s="22">
        <v>455677.12500000006</v>
      </c>
      <c r="J161" s="22">
        <v>-409427.12500000006</v>
      </c>
      <c r="K161" s="183">
        <v>0.10149730469792617</v>
      </c>
    </row>
    <row r="162" spans="1:11" x14ac:dyDescent="0.25">
      <c r="A162" s="32" t="s">
        <v>217</v>
      </c>
      <c r="B162" s="33" t="s">
        <v>218</v>
      </c>
      <c r="C162" s="49">
        <v>0</v>
      </c>
      <c r="D162" s="49">
        <v>0</v>
      </c>
      <c r="E162" s="51">
        <v>5366.92</v>
      </c>
      <c r="F162" s="50">
        <v>5366.92</v>
      </c>
      <c r="G162" s="182">
        <v>0</v>
      </c>
      <c r="H162" s="51">
        <v>115073.89000000001</v>
      </c>
      <c r="I162" s="51">
        <v>273302.27999999997</v>
      </c>
      <c r="J162" s="50">
        <v>-158228.38999999996</v>
      </c>
      <c r="K162" s="182">
        <v>0.42104987195862409</v>
      </c>
    </row>
    <row r="163" spans="1:11" x14ac:dyDescent="0.25">
      <c r="A163" s="18" t="s">
        <v>219</v>
      </c>
      <c r="B163" s="7" t="s">
        <v>220</v>
      </c>
      <c r="C163" s="48">
        <v>0</v>
      </c>
      <c r="D163" s="48">
        <v>0</v>
      </c>
      <c r="E163" s="22">
        <v>5366.92</v>
      </c>
      <c r="F163" s="22">
        <v>5366.92</v>
      </c>
      <c r="G163" s="183">
        <v>0</v>
      </c>
      <c r="H163" s="22">
        <v>115073.89000000001</v>
      </c>
      <c r="I163" s="22">
        <v>273302.27999999997</v>
      </c>
      <c r="J163" s="22">
        <v>-158228.38999999996</v>
      </c>
      <c r="K163" s="183">
        <v>0.42104987195862409</v>
      </c>
    </row>
    <row r="164" spans="1:11" x14ac:dyDescent="0.25">
      <c r="A164" s="32" t="s">
        <v>221</v>
      </c>
      <c r="B164" s="40" t="s">
        <v>222</v>
      </c>
      <c r="C164" s="49">
        <v>3481</v>
      </c>
      <c r="D164" s="49">
        <v>3481</v>
      </c>
      <c r="E164" s="51">
        <v>111864.50000000003</v>
      </c>
      <c r="F164" s="46">
        <v>108383.50000000003</v>
      </c>
      <c r="G164" s="182">
        <v>3.1118004371359986E-2</v>
      </c>
      <c r="H164" s="51">
        <v>229161.44</v>
      </c>
      <c r="I164" s="51">
        <v>1068768.5000000002</v>
      </c>
      <c r="J164" s="46">
        <v>-839607.06000000029</v>
      </c>
      <c r="K164" s="182">
        <v>0.21441634928424627</v>
      </c>
    </row>
    <row r="165" spans="1:11" x14ac:dyDescent="0.25">
      <c r="A165" s="18" t="s">
        <v>223</v>
      </c>
      <c r="B165" s="7" t="s">
        <v>655</v>
      </c>
      <c r="C165" s="48">
        <v>0</v>
      </c>
      <c r="D165" s="48">
        <v>0</v>
      </c>
      <c r="E165" s="22">
        <v>101864.50000000003</v>
      </c>
      <c r="F165" s="22">
        <v>101864.50000000003</v>
      </c>
      <c r="G165" s="183">
        <v>0</v>
      </c>
      <c r="H165" s="22">
        <v>85673.54</v>
      </c>
      <c r="I165" s="22">
        <v>918768.50000000012</v>
      </c>
      <c r="J165" s="22">
        <v>-833094.96000000008</v>
      </c>
      <c r="K165" s="183">
        <v>9.3248233913113029E-2</v>
      </c>
    </row>
    <row r="166" spans="1:11" x14ac:dyDescent="0.25">
      <c r="A166" s="18" t="s">
        <v>224</v>
      </c>
      <c r="B166" s="7" t="s">
        <v>225</v>
      </c>
      <c r="C166" s="48">
        <v>3481</v>
      </c>
      <c r="D166" s="48">
        <v>3481</v>
      </c>
      <c r="E166" s="22">
        <v>10000</v>
      </c>
      <c r="F166" s="22">
        <v>6519</v>
      </c>
      <c r="G166" s="183">
        <v>0.34810000000000002</v>
      </c>
      <c r="H166" s="22">
        <v>143487.90000000002</v>
      </c>
      <c r="I166" s="22">
        <v>150000</v>
      </c>
      <c r="J166" s="22">
        <v>-6512.0999999999767</v>
      </c>
      <c r="K166" s="183">
        <v>0.95658600000000016</v>
      </c>
    </row>
    <row r="167" spans="1:11" ht="24.75" x14ac:dyDescent="0.25">
      <c r="A167" s="32" t="s">
        <v>226</v>
      </c>
      <c r="B167" s="40" t="s">
        <v>227</v>
      </c>
      <c r="C167" s="49">
        <v>24884.14</v>
      </c>
      <c r="D167" s="49">
        <v>24884.14</v>
      </c>
      <c r="E167" s="46">
        <v>337500</v>
      </c>
      <c r="F167" s="46">
        <v>312615.86</v>
      </c>
      <c r="G167" s="182">
        <v>7.373078518518518E-2</v>
      </c>
      <c r="H167" s="46">
        <v>331067.61</v>
      </c>
      <c r="I167" s="46">
        <v>2962500</v>
      </c>
      <c r="J167" s="46">
        <v>-2631432.39</v>
      </c>
      <c r="K167" s="182">
        <v>0.11175277974683544</v>
      </c>
    </row>
    <row r="168" spans="1:11" ht="16.5" customHeight="1" x14ac:dyDescent="0.25">
      <c r="A168" s="35" t="s">
        <v>228</v>
      </c>
      <c r="B168" s="3" t="s">
        <v>229</v>
      </c>
      <c r="C168" s="49">
        <v>2413.1</v>
      </c>
      <c r="D168" s="49">
        <v>2413.1</v>
      </c>
      <c r="E168" s="46">
        <v>36166.666666666664</v>
      </c>
      <c r="F168" s="46">
        <v>33753.566666666666</v>
      </c>
      <c r="G168" s="183">
        <v>6.6721658986175117E-2</v>
      </c>
      <c r="H168" s="46">
        <v>2613.1</v>
      </c>
      <c r="I168" s="46">
        <v>325500</v>
      </c>
      <c r="J168" s="46">
        <v>-322886.90000000002</v>
      </c>
      <c r="K168" s="183">
        <v>8.0279569892473118E-3</v>
      </c>
    </row>
    <row r="169" spans="1:11" x14ac:dyDescent="0.25">
      <c r="A169" s="18" t="s">
        <v>230</v>
      </c>
      <c r="B169" s="13" t="s">
        <v>231</v>
      </c>
      <c r="C169" s="48">
        <v>2413.1</v>
      </c>
      <c r="D169" s="48">
        <v>2413.1</v>
      </c>
      <c r="E169" s="22">
        <v>18083.333333333332</v>
      </c>
      <c r="F169" s="22">
        <v>15670.233333333332</v>
      </c>
      <c r="G169" s="183">
        <v>0.13344331797235023</v>
      </c>
      <c r="H169" s="22">
        <v>2613.1</v>
      </c>
      <c r="I169" s="22">
        <v>162750</v>
      </c>
      <c r="J169" s="22">
        <v>-160136.9</v>
      </c>
      <c r="K169" s="183">
        <v>1.6055913978494624E-2</v>
      </c>
    </row>
    <row r="170" spans="1:11" x14ac:dyDescent="0.25">
      <c r="A170" s="18" t="s">
        <v>232</v>
      </c>
      <c r="B170" s="13" t="s">
        <v>233</v>
      </c>
      <c r="C170" s="48">
        <v>0</v>
      </c>
      <c r="D170" s="48">
        <v>0</v>
      </c>
      <c r="E170" s="22">
        <v>18083.333333333332</v>
      </c>
      <c r="F170" s="22">
        <v>18083.333333333332</v>
      </c>
      <c r="G170" s="183">
        <v>0</v>
      </c>
      <c r="H170" s="22">
        <v>0</v>
      </c>
      <c r="I170" s="22">
        <v>162750</v>
      </c>
      <c r="J170" s="22">
        <v>-162750</v>
      </c>
      <c r="K170" s="183">
        <v>0</v>
      </c>
    </row>
    <row r="171" spans="1:11" x14ac:dyDescent="0.25">
      <c r="A171" s="32" t="s">
        <v>234</v>
      </c>
      <c r="B171" s="3" t="s">
        <v>235</v>
      </c>
      <c r="C171" s="49">
        <v>12413.6</v>
      </c>
      <c r="D171" s="49">
        <v>12413.6</v>
      </c>
      <c r="E171" s="46">
        <v>126416.66666666666</v>
      </c>
      <c r="F171" s="46">
        <v>114003.06666666665</v>
      </c>
      <c r="G171" s="182">
        <v>9.8195912986156902E-2</v>
      </c>
      <c r="H171" s="46">
        <v>214807.2</v>
      </c>
      <c r="I171" s="46">
        <v>1137749.9999999998</v>
      </c>
      <c r="J171" s="46">
        <v>-922942.79999999981</v>
      </c>
      <c r="K171" s="182">
        <v>0.18880000000000005</v>
      </c>
    </row>
    <row r="172" spans="1:11" x14ac:dyDescent="0.25">
      <c r="A172" s="18" t="s">
        <v>236</v>
      </c>
      <c r="B172" s="7" t="s">
        <v>237</v>
      </c>
      <c r="C172" s="48">
        <v>0</v>
      </c>
      <c r="D172" s="48">
        <v>0</v>
      </c>
      <c r="E172" s="22">
        <v>108333.33333333333</v>
      </c>
      <c r="F172" s="22">
        <v>108333.33333333333</v>
      </c>
      <c r="G172" s="183">
        <v>0</v>
      </c>
      <c r="H172" s="22">
        <v>202393.60000000001</v>
      </c>
      <c r="I172" s="22">
        <v>975000.00000000012</v>
      </c>
      <c r="J172" s="22">
        <v>-772606.40000000014</v>
      </c>
      <c r="K172" s="183">
        <v>0.20758317948717947</v>
      </c>
    </row>
    <row r="173" spans="1:11" x14ac:dyDescent="0.25">
      <c r="A173" s="66" t="s">
        <v>238</v>
      </c>
      <c r="B173" s="7" t="s">
        <v>239</v>
      </c>
      <c r="C173" s="48">
        <v>12413.6</v>
      </c>
      <c r="D173" s="48">
        <v>12413.6</v>
      </c>
      <c r="E173" s="22">
        <v>18083.333333333332</v>
      </c>
      <c r="F173" s="22">
        <v>5669.7333333333318</v>
      </c>
      <c r="G173" s="183">
        <v>0.68646635944700463</v>
      </c>
      <c r="H173" s="22">
        <v>12413.6</v>
      </c>
      <c r="I173" s="22">
        <v>162750</v>
      </c>
      <c r="J173" s="22">
        <v>-150336.4</v>
      </c>
      <c r="K173" s="183">
        <v>7.6274039938556068E-2</v>
      </c>
    </row>
    <row r="174" spans="1:11" x14ac:dyDescent="0.25">
      <c r="A174" s="32" t="s">
        <v>240</v>
      </c>
      <c r="B174" s="3" t="s">
        <v>241</v>
      </c>
      <c r="C174" s="49">
        <v>10057.44</v>
      </c>
      <c r="D174" s="49">
        <v>10057.44</v>
      </c>
      <c r="E174" s="46">
        <v>174916.66666666666</v>
      </c>
      <c r="F174" s="46">
        <v>164859.22666666665</v>
      </c>
      <c r="G174" s="182">
        <v>5.7498465936160086E-2</v>
      </c>
      <c r="H174" s="46">
        <v>113647.31</v>
      </c>
      <c r="I174" s="46">
        <v>1499250</v>
      </c>
      <c r="J174" s="46">
        <v>-1385602.69</v>
      </c>
      <c r="K174" s="182">
        <v>7.5802774720693675E-2</v>
      </c>
    </row>
    <row r="175" spans="1:11" x14ac:dyDescent="0.25">
      <c r="A175" s="18" t="s">
        <v>568</v>
      </c>
      <c r="B175" s="7" t="s">
        <v>569</v>
      </c>
      <c r="C175" s="48">
        <v>0</v>
      </c>
      <c r="D175" s="48">
        <v>0</v>
      </c>
      <c r="E175" s="22">
        <v>0</v>
      </c>
      <c r="F175" s="22">
        <v>0</v>
      </c>
      <c r="G175" s="183" t="s">
        <v>17</v>
      </c>
      <c r="H175" s="22">
        <v>13357.6</v>
      </c>
      <c r="I175" s="22">
        <v>0</v>
      </c>
      <c r="J175" s="22">
        <v>13357.6</v>
      </c>
      <c r="K175" s="183" t="s">
        <v>17</v>
      </c>
    </row>
    <row r="176" spans="1:11" x14ac:dyDescent="0.25">
      <c r="A176" s="18" t="s">
        <v>242</v>
      </c>
      <c r="B176" s="7" t="s">
        <v>656</v>
      </c>
      <c r="C176" s="48">
        <v>10057.44</v>
      </c>
      <c r="D176" s="48">
        <v>10057.44</v>
      </c>
      <c r="E176" s="22">
        <v>154916.66666666666</v>
      </c>
      <c r="F176" s="22">
        <v>144859.22666666665</v>
      </c>
      <c r="G176" s="183">
        <v>6.4921613770844544E-2</v>
      </c>
      <c r="H176" s="22">
        <v>77574.710000000006</v>
      </c>
      <c r="I176" s="22">
        <v>1319250</v>
      </c>
      <c r="J176" s="22">
        <v>-1241675.29</v>
      </c>
      <c r="K176" s="183">
        <v>5.8802129998104989E-2</v>
      </c>
    </row>
    <row r="177" spans="1:11" x14ac:dyDescent="0.25">
      <c r="A177" s="18" t="s">
        <v>243</v>
      </c>
      <c r="B177" s="7" t="s">
        <v>527</v>
      </c>
      <c r="C177" s="48">
        <v>0</v>
      </c>
      <c r="D177" s="48">
        <v>0</v>
      </c>
      <c r="E177" s="22">
        <v>20000</v>
      </c>
      <c r="F177" s="22">
        <v>20000</v>
      </c>
      <c r="G177" s="183">
        <v>0</v>
      </c>
      <c r="H177" s="22">
        <v>22715</v>
      </c>
      <c r="I177" s="22">
        <v>180000</v>
      </c>
      <c r="J177" s="22">
        <v>-157285</v>
      </c>
      <c r="K177" s="183">
        <v>0.12619444444444444</v>
      </c>
    </row>
    <row r="178" spans="1:11" ht="24" x14ac:dyDescent="0.25">
      <c r="A178" s="32" t="s">
        <v>244</v>
      </c>
      <c r="B178" s="33" t="s">
        <v>245</v>
      </c>
      <c r="C178" s="49">
        <v>1057455.44</v>
      </c>
      <c r="D178" s="49">
        <v>1057455.44</v>
      </c>
      <c r="E178" s="46">
        <v>1532032.3712121211</v>
      </c>
      <c r="F178" s="46">
        <v>474576.93121212116</v>
      </c>
      <c r="G178" s="182">
        <v>0.69023048068061188</v>
      </c>
      <c r="H178" s="46">
        <v>9493924.3899999987</v>
      </c>
      <c r="I178" s="46">
        <v>13638145.886363635</v>
      </c>
      <c r="J178" s="46">
        <v>-4144221.4963636361</v>
      </c>
      <c r="K178" s="182">
        <v>0.69613013888439801</v>
      </c>
    </row>
    <row r="179" spans="1:11" x14ac:dyDescent="0.25">
      <c r="A179" s="32" t="s">
        <v>246</v>
      </c>
      <c r="B179" s="33" t="s">
        <v>247</v>
      </c>
      <c r="C179" s="49">
        <v>1005537.94</v>
      </c>
      <c r="D179" s="49">
        <v>1005537.94</v>
      </c>
      <c r="E179" s="51">
        <v>1397232.3712121211</v>
      </c>
      <c r="F179" s="46">
        <v>391694.43121212116</v>
      </c>
      <c r="G179" s="182">
        <v>0.71966407357688111</v>
      </c>
      <c r="H179" s="51">
        <v>9080258.6600000001</v>
      </c>
      <c r="I179" s="51">
        <v>12500545.886363635</v>
      </c>
      <c r="J179" s="46">
        <v>-3420287.2263636347</v>
      </c>
      <c r="K179" s="182">
        <v>0.72638897073329456</v>
      </c>
    </row>
    <row r="180" spans="1:11" x14ac:dyDescent="0.25">
      <c r="A180" s="18" t="s">
        <v>248</v>
      </c>
      <c r="B180" s="7" t="s">
        <v>249</v>
      </c>
      <c r="C180" s="48">
        <v>969568.44</v>
      </c>
      <c r="D180" s="48">
        <v>969568.44</v>
      </c>
      <c r="E180" s="22">
        <v>1048686.9166666665</v>
      </c>
      <c r="F180" s="22">
        <v>79118.476666666567</v>
      </c>
      <c r="G180" s="183">
        <v>0.92455472132888727</v>
      </c>
      <c r="H180" s="22">
        <v>8760457.1600000001</v>
      </c>
      <c r="I180" s="22">
        <v>9438182.2499999963</v>
      </c>
      <c r="J180" s="22">
        <v>-677725.08999999613</v>
      </c>
      <c r="K180" s="183">
        <v>0.9281932609428053</v>
      </c>
    </row>
    <row r="181" spans="1:11" x14ac:dyDescent="0.25">
      <c r="A181" s="18" t="s">
        <v>250</v>
      </c>
      <c r="B181" s="7" t="s">
        <v>251</v>
      </c>
      <c r="C181" s="48">
        <v>35094.5</v>
      </c>
      <c r="D181" s="48">
        <v>35094.5</v>
      </c>
      <c r="E181" s="22">
        <v>344545.45454545459</v>
      </c>
      <c r="F181" s="22">
        <v>309450.95454545459</v>
      </c>
      <c r="G181" s="183">
        <v>0.10185738786279683</v>
      </c>
      <c r="H181" s="22">
        <v>312052.70999999996</v>
      </c>
      <c r="I181" s="22">
        <v>2914363.6363636367</v>
      </c>
      <c r="J181" s="22">
        <v>-2602310.9263636367</v>
      </c>
      <c r="K181" s="183">
        <v>0.10707404735167507</v>
      </c>
    </row>
    <row r="182" spans="1:11" x14ac:dyDescent="0.25">
      <c r="A182" s="18" t="s">
        <v>252</v>
      </c>
      <c r="B182" s="7" t="s">
        <v>253</v>
      </c>
      <c r="C182" s="48">
        <v>875</v>
      </c>
      <c r="D182" s="48">
        <v>875</v>
      </c>
      <c r="E182" s="22">
        <v>0</v>
      </c>
      <c r="F182" s="22">
        <v>-875</v>
      </c>
      <c r="G182" s="183" t="s">
        <v>17</v>
      </c>
      <c r="H182" s="22">
        <v>7748.79</v>
      </c>
      <c r="I182" s="22">
        <v>120000</v>
      </c>
      <c r="J182" s="22">
        <v>-112251.21</v>
      </c>
      <c r="K182" s="183">
        <v>6.4573249999999999E-2</v>
      </c>
    </row>
    <row r="183" spans="1:11" x14ac:dyDescent="0.25">
      <c r="A183" s="18" t="s">
        <v>570</v>
      </c>
      <c r="B183" s="7" t="s">
        <v>571</v>
      </c>
      <c r="C183" s="48">
        <v>0</v>
      </c>
      <c r="D183" s="48">
        <v>0</v>
      </c>
      <c r="E183" s="22">
        <v>4000</v>
      </c>
      <c r="F183" s="22">
        <v>4000</v>
      </c>
      <c r="G183" s="183">
        <v>0</v>
      </c>
      <c r="H183" s="22">
        <v>0</v>
      </c>
      <c r="I183" s="22">
        <v>28000</v>
      </c>
      <c r="J183" s="22">
        <v>-28000</v>
      </c>
      <c r="K183" s="183">
        <v>0</v>
      </c>
    </row>
    <row r="184" spans="1:11" x14ac:dyDescent="0.25">
      <c r="A184" s="32" t="s">
        <v>254</v>
      </c>
      <c r="B184" s="3" t="s">
        <v>255</v>
      </c>
      <c r="C184" s="49">
        <v>51917.5</v>
      </c>
      <c r="D184" s="49">
        <v>51917.5</v>
      </c>
      <c r="E184" s="50">
        <v>134800</v>
      </c>
      <c r="F184" s="50">
        <v>82882.5</v>
      </c>
      <c r="G184" s="182">
        <v>0.38514465875370918</v>
      </c>
      <c r="H184" s="50">
        <v>413665.73000000004</v>
      </c>
      <c r="I184" s="50">
        <v>1137600</v>
      </c>
      <c r="J184" s="51">
        <v>-723934.27</v>
      </c>
      <c r="K184" s="182">
        <v>0.36363021272855139</v>
      </c>
    </row>
    <row r="185" spans="1:11" x14ac:dyDescent="0.25">
      <c r="A185" s="18" t="s">
        <v>256</v>
      </c>
      <c r="B185" s="7" t="s">
        <v>257</v>
      </c>
      <c r="C185" s="48">
        <v>51917.5</v>
      </c>
      <c r="D185" s="48">
        <v>51917.5</v>
      </c>
      <c r="E185" s="22">
        <v>9800</v>
      </c>
      <c r="F185" s="22">
        <v>-42117.5</v>
      </c>
      <c r="G185" s="183">
        <v>5.2977040816326531</v>
      </c>
      <c r="H185" s="22">
        <v>57857.5</v>
      </c>
      <c r="I185" s="22">
        <v>132600</v>
      </c>
      <c r="J185" s="22">
        <v>-74742.5</v>
      </c>
      <c r="K185" s="183">
        <v>0.43633107088989442</v>
      </c>
    </row>
    <row r="186" spans="1:11" x14ac:dyDescent="0.25">
      <c r="A186" s="18" t="s">
        <v>258</v>
      </c>
      <c r="B186" s="7" t="s">
        <v>259</v>
      </c>
      <c r="C186" s="48">
        <v>0</v>
      </c>
      <c r="D186" s="48">
        <v>0</v>
      </c>
      <c r="E186" s="22">
        <v>5000</v>
      </c>
      <c r="F186" s="22">
        <v>5000</v>
      </c>
      <c r="G186" s="183">
        <v>0</v>
      </c>
      <c r="H186" s="22">
        <v>35266.68</v>
      </c>
      <c r="I186" s="22">
        <v>45000</v>
      </c>
      <c r="J186" s="22">
        <v>-9733.32</v>
      </c>
      <c r="K186" s="183">
        <v>0.78370399999999996</v>
      </c>
    </row>
    <row r="187" spans="1:11" ht="24.75" x14ac:dyDescent="0.25">
      <c r="A187" s="18" t="s">
        <v>260</v>
      </c>
      <c r="B187" s="7" t="s">
        <v>572</v>
      </c>
      <c r="C187" s="48">
        <v>0</v>
      </c>
      <c r="D187" s="48">
        <v>0</v>
      </c>
      <c r="E187" s="22">
        <v>120000</v>
      </c>
      <c r="F187" s="22">
        <v>120000</v>
      </c>
      <c r="G187" s="183">
        <v>0</v>
      </c>
      <c r="H187" s="22">
        <v>320541.55000000005</v>
      </c>
      <c r="I187" s="22">
        <v>960000</v>
      </c>
      <c r="J187" s="22">
        <v>-639458.44999999995</v>
      </c>
      <c r="K187" s="183">
        <v>0.3338974479166667</v>
      </c>
    </row>
    <row r="188" spans="1:11" x14ac:dyDescent="0.25">
      <c r="A188" s="32" t="s">
        <v>261</v>
      </c>
      <c r="B188" s="40" t="s">
        <v>262</v>
      </c>
      <c r="C188" s="55">
        <v>565634.31999999995</v>
      </c>
      <c r="D188" s="55">
        <v>565634.31999999995</v>
      </c>
      <c r="E188" s="56">
        <v>1718307.9763636363</v>
      </c>
      <c r="F188" s="56">
        <v>1152673.6563636363</v>
      </c>
      <c r="G188" s="182">
        <v>0.32918098954357516</v>
      </c>
      <c r="H188" s="56">
        <v>5149971.5200000014</v>
      </c>
      <c r="I188" s="56">
        <v>14585133.810909091</v>
      </c>
      <c r="J188" s="56">
        <v>-9435162.2909090891</v>
      </c>
      <c r="K188" s="182">
        <v>0.35309731036872838</v>
      </c>
    </row>
    <row r="189" spans="1:11" x14ac:dyDescent="0.25">
      <c r="A189" s="18" t="s">
        <v>263</v>
      </c>
      <c r="B189" s="7" t="s">
        <v>264</v>
      </c>
      <c r="C189" s="48">
        <v>157618.5</v>
      </c>
      <c r="D189" s="48">
        <v>157618.5</v>
      </c>
      <c r="E189" s="22">
        <v>185662.81818181818</v>
      </c>
      <c r="F189" s="22">
        <v>28044.318181818177</v>
      </c>
      <c r="G189" s="183">
        <v>0.84895027202293893</v>
      </c>
      <c r="H189" s="22">
        <v>613053.03</v>
      </c>
      <c r="I189" s="22">
        <v>1398302.5454545452</v>
      </c>
      <c r="J189" s="22">
        <v>-785249.51545454515</v>
      </c>
      <c r="K189" s="183">
        <v>0.43842659944576967</v>
      </c>
    </row>
    <row r="190" spans="1:11" x14ac:dyDescent="0.25">
      <c r="A190" s="12" t="s">
        <v>265</v>
      </c>
      <c r="B190" s="7" t="s">
        <v>266</v>
      </c>
      <c r="C190" s="48">
        <v>278733.15999999997</v>
      </c>
      <c r="D190" s="48">
        <v>278733.15999999997</v>
      </c>
      <c r="E190" s="22">
        <v>1439313.34</v>
      </c>
      <c r="F190" s="22">
        <v>1160580.1800000002</v>
      </c>
      <c r="G190" s="183">
        <v>0.19365703926568203</v>
      </c>
      <c r="H190" s="192">
        <v>3205798.5100000002</v>
      </c>
      <c r="I190" s="22">
        <v>11474506.720000001</v>
      </c>
      <c r="J190" s="22">
        <v>-8268708.2100000009</v>
      </c>
      <c r="K190" s="183">
        <v>0.27938442917221978</v>
      </c>
    </row>
    <row r="191" spans="1:11" x14ac:dyDescent="0.25">
      <c r="A191" s="12" t="s">
        <v>267</v>
      </c>
      <c r="B191" s="7" t="s">
        <v>573</v>
      </c>
      <c r="C191" s="48">
        <v>0</v>
      </c>
      <c r="D191" s="48">
        <v>0</v>
      </c>
      <c r="E191" s="22">
        <v>0</v>
      </c>
      <c r="F191" s="22">
        <v>0</v>
      </c>
      <c r="G191" s="183" t="s">
        <v>17</v>
      </c>
      <c r="H191" s="192">
        <v>192691.44</v>
      </c>
      <c r="I191" s="22">
        <v>472500</v>
      </c>
      <c r="J191" s="22">
        <v>-279808.56</v>
      </c>
      <c r="K191" s="183">
        <v>0.40781257142857141</v>
      </c>
    </row>
    <row r="192" spans="1:11" ht="24.75" x14ac:dyDescent="0.25">
      <c r="A192" s="12" t="s">
        <v>574</v>
      </c>
      <c r="B192" s="276" t="s">
        <v>575</v>
      </c>
      <c r="C192" s="48">
        <v>0</v>
      </c>
      <c r="D192" s="48">
        <v>0</v>
      </c>
      <c r="E192" s="22">
        <v>0</v>
      </c>
      <c r="F192" s="22">
        <v>0</v>
      </c>
      <c r="G192" s="183" t="s">
        <v>17</v>
      </c>
      <c r="H192" s="192">
        <v>0</v>
      </c>
      <c r="I192" s="22">
        <v>100000</v>
      </c>
      <c r="J192" s="22">
        <v>-100000</v>
      </c>
      <c r="K192" s="183">
        <v>0</v>
      </c>
    </row>
    <row r="193" spans="1:11" x14ac:dyDescent="0.25">
      <c r="A193" s="18" t="s">
        <v>576</v>
      </c>
      <c r="B193" s="7" t="s">
        <v>577</v>
      </c>
      <c r="C193" s="48">
        <v>3839.2</v>
      </c>
      <c r="D193" s="48">
        <v>3839.2</v>
      </c>
      <c r="E193" s="22">
        <v>24700</v>
      </c>
      <c r="F193" s="22">
        <v>20860.8</v>
      </c>
      <c r="G193" s="183">
        <v>0.15543319838056679</v>
      </c>
      <c r="H193" s="192">
        <v>148467.77000000002</v>
      </c>
      <c r="I193" s="22">
        <v>339170</v>
      </c>
      <c r="J193" s="22">
        <v>-190702.22999999998</v>
      </c>
      <c r="K193" s="183">
        <v>0.43773850871244513</v>
      </c>
    </row>
    <row r="194" spans="1:11" x14ac:dyDescent="0.25">
      <c r="A194" s="18" t="s">
        <v>268</v>
      </c>
      <c r="B194" s="7" t="s">
        <v>269</v>
      </c>
      <c r="C194" s="48">
        <v>56038.41</v>
      </c>
      <c r="D194" s="48">
        <v>56038.41</v>
      </c>
      <c r="E194" s="22">
        <v>56631.818181818177</v>
      </c>
      <c r="F194" s="22">
        <v>593.40818181817303</v>
      </c>
      <c r="G194" s="183">
        <v>0.98952164700216727</v>
      </c>
      <c r="H194" s="192">
        <v>558290.97</v>
      </c>
      <c r="I194" s="22">
        <v>458654.54545454541</v>
      </c>
      <c r="J194" s="22">
        <v>99636.42454545456</v>
      </c>
      <c r="K194" s="183">
        <v>1.2172363176880996</v>
      </c>
    </row>
    <row r="195" spans="1:11" x14ac:dyDescent="0.25">
      <c r="A195" s="18" t="s">
        <v>676</v>
      </c>
      <c r="B195" s="7" t="s">
        <v>677</v>
      </c>
      <c r="C195" s="48"/>
      <c r="D195" s="48">
        <v>0</v>
      </c>
      <c r="E195" s="22">
        <v>0</v>
      </c>
      <c r="F195" s="22">
        <v>0</v>
      </c>
      <c r="G195" s="183" t="s">
        <v>17</v>
      </c>
      <c r="H195" s="22">
        <v>0</v>
      </c>
      <c r="I195" s="22">
        <v>0</v>
      </c>
      <c r="J195" s="22">
        <v>0</v>
      </c>
      <c r="K195" s="183" t="s">
        <v>17</v>
      </c>
    </row>
    <row r="196" spans="1:11" x14ac:dyDescent="0.25">
      <c r="A196" s="18" t="s">
        <v>270</v>
      </c>
      <c r="B196" s="7" t="s">
        <v>271</v>
      </c>
      <c r="C196" s="48">
        <v>41269.69</v>
      </c>
      <c r="D196" s="48">
        <v>41269.69</v>
      </c>
      <c r="E196" s="22">
        <v>2000</v>
      </c>
      <c r="F196" s="22">
        <v>-39269.69</v>
      </c>
      <c r="G196" s="183">
        <v>20.634845000000002</v>
      </c>
      <c r="H196" s="22">
        <v>183958.67</v>
      </c>
      <c r="I196" s="22">
        <v>122000</v>
      </c>
      <c r="J196" s="22">
        <v>61958.670000000013</v>
      </c>
      <c r="K196" s="183">
        <v>1.5078579508196723</v>
      </c>
    </row>
    <row r="197" spans="1:11" x14ac:dyDescent="0.25">
      <c r="A197" s="18" t="s">
        <v>272</v>
      </c>
      <c r="B197" s="7" t="s">
        <v>273</v>
      </c>
      <c r="C197" s="48">
        <v>28135.360000000001</v>
      </c>
      <c r="D197" s="48">
        <v>28135.360000000001</v>
      </c>
      <c r="E197" s="22">
        <v>10000</v>
      </c>
      <c r="F197" s="22">
        <v>-18135.36</v>
      </c>
      <c r="G197" s="183">
        <v>2.813536</v>
      </c>
      <c r="H197" s="192">
        <v>247711.13</v>
      </c>
      <c r="I197" s="22">
        <v>220000</v>
      </c>
      <c r="J197" s="22">
        <v>27711.130000000005</v>
      </c>
      <c r="K197" s="183">
        <v>1.1259596818181818</v>
      </c>
    </row>
    <row r="198" spans="1:11" x14ac:dyDescent="0.25">
      <c r="A198" s="18"/>
      <c r="B198" s="13"/>
      <c r="C198" s="48"/>
      <c r="D198" s="9"/>
      <c r="E198" s="22"/>
      <c r="F198" s="191"/>
      <c r="G198" s="183"/>
      <c r="H198" s="22"/>
      <c r="I198" s="22"/>
      <c r="J198" s="191"/>
      <c r="K198" s="183"/>
    </row>
    <row r="199" spans="1:11" x14ac:dyDescent="0.25">
      <c r="A199" s="63" t="s">
        <v>274</v>
      </c>
      <c r="B199" s="25" t="s">
        <v>275</v>
      </c>
      <c r="C199" s="64">
        <v>7478612.5</v>
      </c>
      <c r="D199" s="64">
        <v>7478612.5</v>
      </c>
      <c r="E199" s="27">
        <v>213088049.59253332</v>
      </c>
      <c r="F199" s="27">
        <v>205609437.09253332</v>
      </c>
      <c r="G199" s="65">
        <v>3.5096348736123835E-2</v>
      </c>
      <c r="H199" s="27">
        <v>21132378.34</v>
      </c>
      <c r="I199" s="27">
        <v>955098718.98559988</v>
      </c>
      <c r="J199" s="27">
        <v>-933966340.64559984</v>
      </c>
      <c r="K199" s="65">
        <v>2.2125857694003059E-2</v>
      </c>
    </row>
    <row r="200" spans="1:11" ht="24.75" x14ac:dyDescent="0.25">
      <c r="A200" s="17" t="s">
        <v>276</v>
      </c>
      <c r="B200" s="40" t="s">
        <v>277</v>
      </c>
      <c r="C200" s="49">
        <v>6345050</v>
      </c>
      <c r="D200" s="49">
        <v>6345050</v>
      </c>
      <c r="E200" s="46">
        <v>1000000</v>
      </c>
      <c r="F200" s="46">
        <v>-5345050</v>
      </c>
      <c r="G200" s="183">
        <v>6.3450499999999996</v>
      </c>
      <c r="H200" s="51">
        <v>11474410.84</v>
      </c>
      <c r="I200" s="51">
        <v>7000000</v>
      </c>
      <c r="J200" s="46">
        <v>4474410.84</v>
      </c>
      <c r="K200" s="183">
        <v>1.6392015485714286</v>
      </c>
    </row>
    <row r="201" spans="1:11" x14ac:dyDescent="0.25">
      <c r="A201" s="32" t="s">
        <v>278</v>
      </c>
      <c r="B201" s="54" t="s">
        <v>279</v>
      </c>
      <c r="C201" s="49">
        <v>6345050</v>
      </c>
      <c r="D201" s="45">
        <v>6345050</v>
      </c>
      <c r="E201" s="46">
        <v>0</v>
      </c>
      <c r="F201" s="46">
        <v>-6345050</v>
      </c>
      <c r="G201" s="183" t="s">
        <v>17</v>
      </c>
      <c r="H201" s="46">
        <v>10414546.640000001</v>
      </c>
      <c r="I201" s="46">
        <v>0</v>
      </c>
      <c r="J201" s="46">
        <v>10414546.640000001</v>
      </c>
      <c r="K201" s="183" t="s">
        <v>17</v>
      </c>
    </row>
    <row r="202" spans="1:11" ht="24.75" x14ac:dyDescent="0.25">
      <c r="A202" s="18" t="s">
        <v>280</v>
      </c>
      <c r="B202" s="7" t="s">
        <v>281</v>
      </c>
      <c r="C202" s="48">
        <v>6345050</v>
      </c>
      <c r="D202" s="9">
        <v>6345050</v>
      </c>
      <c r="E202" s="22">
        <v>0</v>
      </c>
      <c r="F202" s="22">
        <v>-6345050</v>
      </c>
      <c r="G202" s="183" t="s">
        <v>17</v>
      </c>
      <c r="H202" s="22">
        <v>10414546.640000001</v>
      </c>
      <c r="I202" s="22">
        <v>0</v>
      </c>
      <c r="J202" s="22">
        <v>10414546.640000001</v>
      </c>
      <c r="K202" s="183" t="s">
        <v>17</v>
      </c>
    </row>
    <row r="203" spans="1:11" ht="24.75" x14ac:dyDescent="0.25">
      <c r="A203" s="277" t="s">
        <v>578</v>
      </c>
      <c r="B203" s="54" t="s">
        <v>579</v>
      </c>
      <c r="C203" s="49">
        <v>0</v>
      </c>
      <c r="D203" s="49">
        <v>0</v>
      </c>
      <c r="E203" s="50">
        <v>1000000</v>
      </c>
      <c r="F203" s="22">
        <v>1000000</v>
      </c>
      <c r="G203" s="183">
        <v>0</v>
      </c>
      <c r="H203" s="50">
        <v>1059864.2</v>
      </c>
      <c r="I203" s="50">
        <v>7000000</v>
      </c>
      <c r="J203" s="22">
        <v>-5940135.7999999998</v>
      </c>
      <c r="K203" s="183">
        <v>0.15140917142857141</v>
      </c>
    </row>
    <row r="204" spans="1:11" ht="24.75" x14ac:dyDescent="0.25">
      <c r="A204" s="12" t="s">
        <v>580</v>
      </c>
      <c r="B204" s="7" t="s">
        <v>579</v>
      </c>
      <c r="C204" s="48">
        <v>0</v>
      </c>
      <c r="D204" s="9">
        <v>0</v>
      </c>
      <c r="E204" s="22">
        <v>1000000</v>
      </c>
      <c r="F204" s="22">
        <v>1000000</v>
      </c>
      <c r="G204" s="183">
        <v>0</v>
      </c>
      <c r="H204" s="22">
        <v>1059864.2</v>
      </c>
      <c r="I204" s="22">
        <v>7000000</v>
      </c>
      <c r="J204" s="22">
        <v>-5940135.7999999998</v>
      </c>
      <c r="K204" s="183">
        <v>0.15140917142857141</v>
      </c>
    </row>
    <row r="205" spans="1:11" ht="24.75" x14ac:dyDescent="0.25">
      <c r="A205" s="32" t="s">
        <v>282</v>
      </c>
      <c r="B205" s="40" t="s">
        <v>283</v>
      </c>
      <c r="C205" s="225">
        <v>1133562.5</v>
      </c>
      <c r="D205" s="49">
        <v>1133562.5</v>
      </c>
      <c r="E205" s="50">
        <v>2115761.7525333334</v>
      </c>
      <c r="F205" s="50">
        <v>982199.25253333338</v>
      </c>
      <c r="G205" s="226">
        <v>0.53577039032996743</v>
      </c>
      <c r="H205" s="50">
        <v>8657967.5</v>
      </c>
      <c r="I205" s="50">
        <v>8108128.4256000016</v>
      </c>
      <c r="J205" s="50">
        <v>549839.07439999841</v>
      </c>
      <c r="K205" s="226">
        <v>1.0678133159144318</v>
      </c>
    </row>
    <row r="206" spans="1:11" ht="24.75" x14ac:dyDescent="0.25">
      <c r="A206" s="12" t="s">
        <v>284</v>
      </c>
      <c r="B206" s="7" t="s">
        <v>285</v>
      </c>
      <c r="C206" s="227">
        <v>1133562.5</v>
      </c>
      <c r="D206" s="9">
        <v>1133562.5</v>
      </c>
      <c r="E206" s="228">
        <v>2115761.7525333334</v>
      </c>
      <c r="F206" s="228">
        <v>982199.25253333338</v>
      </c>
      <c r="G206" s="229">
        <v>0.53577039032996743</v>
      </c>
      <c r="H206" s="228">
        <v>8657967.5</v>
      </c>
      <c r="I206" s="228">
        <v>8108128.4256000016</v>
      </c>
      <c r="J206" s="228">
        <v>549839.07439999841</v>
      </c>
      <c r="K206" s="229">
        <v>1.0678133159144318</v>
      </c>
    </row>
    <row r="207" spans="1:11" ht="24.75" x14ac:dyDescent="0.25">
      <c r="A207" s="32" t="s">
        <v>286</v>
      </c>
      <c r="B207" s="40" t="s">
        <v>287</v>
      </c>
      <c r="C207" s="49">
        <v>0</v>
      </c>
      <c r="D207" s="49">
        <v>0</v>
      </c>
      <c r="E207" s="50">
        <v>209972287.83999997</v>
      </c>
      <c r="F207" s="50">
        <v>209972287.83999997</v>
      </c>
      <c r="G207" s="226">
        <v>0</v>
      </c>
      <c r="H207" s="50">
        <v>1000000</v>
      </c>
      <c r="I207" s="50">
        <v>939990590.55999994</v>
      </c>
      <c r="J207" s="50">
        <v>-938990590.55999994</v>
      </c>
      <c r="K207" s="226">
        <v>1.06384043632208E-3</v>
      </c>
    </row>
    <row r="208" spans="1:11" ht="24.75" x14ac:dyDescent="0.25">
      <c r="A208" s="12" t="s">
        <v>288</v>
      </c>
      <c r="B208" s="7" t="s">
        <v>600</v>
      </c>
      <c r="C208" s="227">
        <v>0</v>
      </c>
      <c r="D208" s="9">
        <v>0</v>
      </c>
      <c r="E208" s="230">
        <v>209972287.83999997</v>
      </c>
      <c r="F208" s="230">
        <v>209972287.83999997</v>
      </c>
      <c r="G208" s="231">
        <v>0</v>
      </c>
      <c r="H208" s="230">
        <v>1000000</v>
      </c>
      <c r="I208" s="230">
        <v>939990590.55999994</v>
      </c>
      <c r="J208" s="230">
        <v>-938990590.55999994</v>
      </c>
      <c r="K208" s="231">
        <v>1.06384043632208E-3</v>
      </c>
    </row>
    <row r="209" spans="1:11" x14ac:dyDescent="0.25">
      <c r="A209" s="1"/>
      <c r="B209" s="13"/>
      <c r="C209" s="48"/>
      <c r="D209" s="9"/>
      <c r="E209" s="67"/>
      <c r="F209" s="193"/>
      <c r="G209" s="194"/>
      <c r="H209" s="67"/>
      <c r="I209" s="67"/>
      <c r="J209" s="193"/>
      <c r="K209" s="194"/>
    </row>
    <row r="210" spans="1:11" x14ac:dyDescent="0.25">
      <c r="A210" s="63"/>
      <c r="B210" s="25" t="s">
        <v>289</v>
      </c>
      <c r="C210" s="64">
        <v>151874773.57999998</v>
      </c>
      <c r="D210" s="64">
        <v>141055270.10999998</v>
      </c>
      <c r="E210" s="27">
        <v>349774403.00159514</v>
      </c>
      <c r="F210" s="27">
        <v>197899629.42159516</v>
      </c>
      <c r="G210" s="65">
        <v>0.43420779873165094</v>
      </c>
      <c r="H210" s="195">
        <v>1112730661.01</v>
      </c>
      <c r="I210" s="27">
        <v>2255080763.4370008</v>
      </c>
      <c r="J210" s="27">
        <v>-1142350102.4270008</v>
      </c>
      <c r="K210" s="65">
        <v>0.49343273156836803</v>
      </c>
    </row>
    <row r="211" spans="1:11" x14ac:dyDescent="0.25">
      <c r="A211" s="1"/>
      <c r="B211" s="3"/>
      <c r="C211" s="48"/>
      <c r="D211" s="9"/>
      <c r="E211" s="68"/>
      <c r="F211" s="196"/>
      <c r="G211" s="197"/>
      <c r="H211" s="68"/>
      <c r="I211" s="68"/>
      <c r="J211" s="196"/>
      <c r="K211" s="197"/>
    </row>
    <row r="212" spans="1:11" x14ac:dyDescent="0.25">
      <c r="A212" s="17"/>
      <c r="B212" s="3" t="s">
        <v>581</v>
      </c>
      <c r="C212" s="45">
        <v>3681817.85</v>
      </c>
      <c r="D212" s="45">
        <v>3681817.85</v>
      </c>
      <c r="E212" s="69">
        <v>6478100</v>
      </c>
      <c r="F212" s="69">
        <v>2796282.15</v>
      </c>
      <c r="G212" s="182">
        <v>0.56834841234312528</v>
      </c>
      <c r="H212" s="69">
        <v>38042450.220000006</v>
      </c>
      <c r="I212" s="69">
        <v>58302900</v>
      </c>
      <c r="J212" s="69">
        <v>-20260449.779999994</v>
      </c>
      <c r="K212" s="182">
        <v>0.65249670633879286</v>
      </c>
    </row>
    <row r="213" spans="1:11" x14ac:dyDescent="0.25">
      <c r="A213" s="70" t="s">
        <v>290</v>
      </c>
      <c r="B213" s="7" t="s">
        <v>582</v>
      </c>
      <c r="C213" s="48">
        <v>3681817.85</v>
      </c>
      <c r="D213" s="313">
        <v>3681817.85</v>
      </c>
      <c r="E213" s="22">
        <v>6203100</v>
      </c>
      <c r="F213" s="22">
        <v>2521282.15</v>
      </c>
      <c r="G213" s="183">
        <v>0.59354481630152667</v>
      </c>
      <c r="H213" s="22">
        <v>38037450.220000006</v>
      </c>
      <c r="I213" s="22">
        <v>55827900</v>
      </c>
      <c r="J213" s="22">
        <v>-17790449.779999994</v>
      </c>
      <c r="K213" s="183">
        <v>0.6813340680914024</v>
      </c>
    </row>
    <row r="214" spans="1:11" x14ac:dyDescent="0.25">
      <c r="A214" s="70" t="s">
        <v>291</v>
      </c>
      <c r="B214" s="7" t="s">
        <v>583</v>
      </c>
      <c r="C214" s="48">
        <v>0</v>
      </c>
      <c r="D214" s="313">
        <v>0</v>
      </c>
      <c r="E214" s="22">
        <v>275000</v>
      </c>
      <c r="F214" s="22">
        <v>275000</v>
      </c>
      <c r="G214" s="183">
        <v>0</v>
      </c>
      <c r="H214" s="22">
        <v>0</v>
      </c>
      <c r="I214" s="22">
        <v>2475000</v>
      </c>
      <c r="J214" s="22">
        <v>-2475000</v>
      </c>
      <c r="K214" s="183">
        <v>0</v>
      </c>
    </row>
    <row r="215" spans="1:11" x14ac:dyDescent="0.25">
      <c r="A215" s="224" t="s">
        <v>584</v>
      </c>
      <c r="B215" s="7" t="s">
        <v>585</v>
      </c>
      <c r="C215" s="48">
        <v>0</v>
      </c>
      <c r="D215" s="313">
        <v>0</v>
      </c>
      <c r="E215" s="52">
        <v>0</v>
      </c>
      <c r="F215" s="22">
        <v>0</v>
      </c>
      <c r="G215" s="183" t="s">
        <v>17</v>
      </c>
      <c r="H215" s="22">
        <v>5000</v>
      </c>
      <c r="I215" s="22">
        <v>0</v>
      </c>
      <c r="J215" s="22">
        <v>5000</v>
      </c>
      <c r="K215" s="183" t="s">
        <v>17</v>
      </c>
    </row>
    <row r="216" spans="1:11" x14ac:dyDescent="0.25">
      <c r="A216" s="70"/>
      <c r="B216" s="13"/>
      <c r="C216" s="48"/>
      <c r="D216" s="9"/>
      <c r="E216" s="52"/>
      <c r="F216" s="198"/>
      <c r="G216" s="197"/>
      <c r="H216" s="52">
        <v>0</v>
      </c>
      <c r="I216" s="52"/>
      <c r="J216" s="198"/>
      <c r="K216" s="197"/>
    </row>
    <row r="217" spans="1:11" x14ac:dyDescent="0.25">
      <c r="A217" s="63"/>
      <c r="B217" s="25" t="s">
        <v>292</v>
      </c>
      <c r="C217" s="64">
        <v>155556591.42999998</v>
      </c>
      <c r="D217" s="64">
        <v>144737087.95999998</v>
      </c>
      <c r="E217" s="27">
        <v>356252503.00159514</v>
      </c>
      <c r="F217" s="27">
        <v>200695911.57159516</v>
      </c>
      <c r="G217" s="65">
        <v>0.43664701333846762</v>
      </c>
      <c r="H217" s="27">
        <v>1150773111.23</v>
      </c>
      <c r="I217" s="27">
        <v>2313383663.4370008</v>
      </c>
      <c r="J217" s="27">
        <v>-1162610552.2070007</v>
      </c>
      <c r="K217" s="65">
        <v>0.4974415309565613</v>
      </c>
    </row>
    <row r="218" spans="1:11" x14ac:dyDescent="0.25">
      <c r="A218" s="1"/>
      <c r="B218" s="13"/>
      <c r="C218" s="48"/>
      <c r="D218" s="9"/>
      <c r="E218" s="52"/>
      <c r="F218" s="198"/>
      <c r="G218" s="197"/>
      <c r="H218" s="52"/>
      <c r="I218" s="52"/>
      <c r="J218" s="198"/>
      <c r="K218" s="197"/>
    </row>
    <row r="219" spans="1:11" x14ac:dyDescent="0.25">
      <c r="A219" s="63" t="s">
        <v>293</v>
      </c>
      <c r="B219" s="25" t="s">
        <v>295</v>
      </c>
      <c r="C219" s="64">
        <v>9075365.2200000007</v>
      </c>
      <c r="D219" s="64">
        <v>9075365.2200000007</v>
      </c>
      <c r="E219" s="27">
        <v>6213582.9419696974</v>
      </c>
      <c r="F219" s="27">
        <v>-4081632.2780303033</v>
      </c>
      <c r="G219" s="65">
        <v>1.4605687740482824</v>
      </c>
      <c r="H219" s="27">
        <v>34274220.960000001</v>
      </c>
      <c r="I219" s="27">
        <v>380522904.50409091</v>
      </c>
      <c r="J219" s="27">
        <v>-346248683.54409093</v>
      </c>
      <c r="K219" s="65">
        <v>9.0071374296554402E-2</v>
      </c>
    </row>
    <row r="220" spans="1:11" x14ac:dyDescent="0.25">
      <c r="A220" s="71" t="s">
        <v>294</v>
      </c>
      <c r="B220" s="72" t="s">
        <v>295</v>
      </c>
      <c r="C220" s="45">
        <v>9075365.2200000007</v>
      </c>
      <c r="D220" s="45">
        <v>9075365.2200000007</v>
      </c>
      <c r="E220" s="46">
        <v>4993732.9419696974</v>
      </c>
      <c r="F220" s="199">
        <v>-4081632.2780303033</v>
      </c>
      <c r="G220" s="182">
        <v>1.8173509327513957</v>
      </c>
      <c r="H220" s="47">
        <v>34274220.960000001</v>
      </c>
      <c r="I220" s="47">
        <v>75183954.50409089</v>
      </c>
      <c r="J220" s="199">
        <v>-40909733.544090889</v>
      </c>
      <c r="K220" s="182">
        <v>0.45587148462821386</v>
      </c>
    </row>
    <row r="221" spans="1:11" x14ac:dyDescent="0.25">
      <c r="A221" s="73" t="s">
        <v>296</v>
      </c>
      <c r="B221" s="33" t="s">
        <v>297</v>
      </c>
      <c r="C221" s="45">
        <v>8951465.2200000007</v>
      </c>
      <c r="D221" s="45">
        <v>8951465.2200000007</v>
      </c>
      <c r="E221" s="46">
        <v>3276699.6969696973</v>
      </c>
      <c r="F221" s="199">
        <v>-5674765.5230303034</v>
      </c>
      <c r="G221" s="182">
        <v>2.7318540140490586</v>
      </c>
      <c r="H221" s="74">
        <v>25427267.550000001</v>
      </c>
      <c r="I221" s="74">
        <v>48905434.789090909</v>
      </c>
      <c r="J221" s="199">
        <v>-23478167.239090908</v>
      </c>
      <c r="K221" s="182">
        <v>0.51992723630118787</v>
      </c>
    </row>
    <row r="222" spans="1:11" x14ac:dyDescent="0.25">
      <c r="A222" s="75" t="s">
        <v>298</v>
      </c>
      <c r="B222" s="76" t="s">
        <v>299</v>
      </c>
      <c r="C222" s="45">
        <v>0</v>
      </c>
      <c r="D222" s="45"/>
      <c r="E222" s="200">
        <v>0</v>
      </c>
      <c r="F222" s="201">
        <v>0</v>
      </c>
      <c r="G222" s="183" t="s">
        <v>17</v>
      </c>
      <c r="H222" s="200">
        <v>173420</v>
      </c>
      <c r="I222" s="200">
        <v>0</v>
      </c>
      <c r="J222" s="201">
        <v>173420</v>
      </c>
      <c r="K222" s="183" t="s">
        <v>17</v>
      </c>
    </row>
    <row r="223" spans="1:11" x14ac:dyDescent="0.25">
      <c r="A223" s="70" t="s">
        <v>300</v>
      </c>
      <c r="B223" s="77" t="s">
        <v>528</v>
      </c>
      <c r="C223" s="306">
        <v>94400</v>
      </c>
      <c r="D223" s="90">
        <v>94400</v>
      </c>
      <c r="E223" s="53">
        <v>1358936.3636363635</v>
      </c>
      <c r="F223" s="201">
        <v>1264536.3636363635</v>
      </c>
      <c r="G223" s="183">
        <v>6.9466093134336354E-2</v>
      </c>
      <c r="H223" s="53">
        <v>1428643.23</v>
      </c>
      <c r="I223" s="53">
        <v>11871490.909090908</v>
      </c>
      <c r="J223" s="53">
        <v>-10442847.679090908</v>
      </c>
      <c r="K223" s="183">
        <v>0.12034235977100219</v>
      </c>
    </row>
    <row r="224" spans="1:11" x14ac:dyDescent="0.25">
      <c r="A224" s="18" t="s">
        <v>301</v>
      </c>
      <c r="B224" s="77" t="s">
        <v>302</v>
      </c>
      <c r="C224" s="306">
        <v>8857065.2200000007</v>
      </c>
      <c r="D224" s="90">
        <v>8857065.2200000007</v>
      </c>
      <c r="E224" s="53">
        <v>1783333.3333333335</v>
      </c>
      <c r="F224" s="53">
        <v>-7073731.8866666667</v>
      </c>
      <c r="G224" s="183">
        <v>4.9665786280373831</v>
      </c>
      <c r="H224" s="53">
        <v>16651609.290000001</v>
      </c>
      <c r="I224" s="53">
        <v>28929999.999999996</v>
      </c>
      <c r="J224" s="53">
        <v>-12278390.709999995</v>
      </c>
      <c r="K224" s="183">
        <v>0.57558276149325971</v>
      </c>
    </row>
    <row r="225" spans="1:11" x14ac:dyDescent="0.25">
      <c r="A225" s="18" t="s">
        <v>303</v>
      </c>
      <c r="B225" s="77" t="s">
        <v>304</v>
      </c>
      <c r="C225" s="306">
        <v>0</v>
      </c>
      <c r="D225" s="90">
        <v>0</v>
      </c>
      <c r="E225" s="53">
        <v>0</v>
      </c>
      <c r="F225" s="53">
        <v>0</v>
      </c>
      <c r="G225" s="183" t="s">
        <v>17</v>
      </c>
      <c r="H225" s="53">
        <v>916540.82000000007</v>
      </c>
      <c r="I225" s="53">
        <v>1605015</v>
      </c>
      <c r="J225" s="53">
        <v>-688474.17999999993</v>
      </c>
      <c r="K225" s="183">
        <v>0.57104813350654049</v>
      </c>
    </row>
    <row r="226" spans="1:11" x14ac:dyDescent="0.25">
      <c r="A226" s="18" t="s">
        <v>305</v>
      </c>
      <c r="B226" s="77" t="s">
        <v>306</v>
      </c>
      <c r="C226" s="306">
        <v>0</v>
      </c>
      <c r="D226" s="90"/>
      <c r="E226" s="53">
        <v>0</v>
      </c>
      <c r="F226" s="53">
        <v>0</v>
      </c>
      <c r="G226" s="183" t="s">
        <v>17</v>
      </c>
      <c r="H226" s="53">
        <v>2431055.2200000002</v>
      </c>
      <c r="I226" s="53">
        <v>0</v>
      </c>
      <c r="J226" s="53">
        <v>2431055.2200000002</v>
      </c>
      <c r="K226" s="183" t="s">
        <v>17</v>
      </c>
    </row>
    <row r="227" spans="1:11" x14ac:dyDescent="0.25">
      <c r="A227" s="18" t="s">
        <v>307</v>
      </c>
      <c r="B227" s="77" t="s">
        <v>308</v>
      </c>
      <c r="C227" s="306">
        <v>0</v>
      </c>
      <c r="D227" s="90">
        <v>0</v>
      </c>
      <c r="E227" s="53">
        <v>134430</v>
      </c>
      <c r="F227" s="53">
        <v>134430</v>
      </c>
      <c r="G227" s="183">
        <v>0</v>
      </c>
      <c r="H227" s="53">
        <v>0</v>
      </c>
      <c r="I227" s="53">
        <v>941010</v>
      </c>
      <c r="J227" s="53">
        <v>-941010</v>
      </c>
      <c r="K227" s="183">
        <v>0</v>
      </c>
    </row>
    <row r="228" spans="1:11" x14ac:dyDescent="0.25">
      <c r="A228" s="18" t="s">
        <v>309</v>
      </c>
      <c r="B228" s="77" t="s">
        <v>310</v>
      </c>
      <c r="C228" s="306">
        <v>0</v>
      </c>
      <c r="D228" s="90">
        <v>0</v>
      </c>
      <c r="E228" s="53">
        <v>0</v>
      </c>
      <c r="F228" s="53">
        <v>0</v>
      </c>
      <c r="G228" s="183" t="s">
        <v>17</v>
      </c>
      <c r="H228" s="53">
        <v>3825998.99</v>
      </c>
      <c r="I228" s="53">
        <v>5557918.8799999999</v>
      </c>
      <c r="J228" s="53">
        <v>-1731919.8899999997</v>
      </c>
      <c r="K228" s="183">
        <v>0.68838697948034833</v>
      </c>
    </row>
    <row r="229" spans="1:11" ht="24.75" x14ac:dyDescent="0.25">
      <c r="A229" s="32" t="s">
        <v>311</v>
      </c>
      <c r="B229" s="72" t="s">
        <v>312</v>
      </c>
      <c r="C229" s="45">
        <v>0</v>
      </c>
      <c r="D229" s="45">
        <v>0</v>
      </c>
      <c r="E229" s="46">
        <v>71837.744999999995</v>
      </c>
      <c r="F229" s="46">
        <v>71837.744999999995</v>
      </c>
      <c r="G229" s="182">
        <v>0</v>
      </c>
      <c r="H229" s="46">
        <v>1162979.58</v>
      </c>
      <c r="I229" s="46">
        <v>727740.21499999997</v>
      </c>
      <c r="J229" s="46">
        <v>435239.36500000011</v>
      </c>
      <c r="K229" s="182">
        <v>1.5980696902946336</v>
      </c>
    </row>
    <row r="230" spans="1:11" x14ac:dyDescent="0.25">
      <c r="A230" s="12" t="s">
        <v>313</v>
      </c>
      <c r="B230" s="78" t="s">
        <v>314</v>
      </c>
      <c r="C230" s="48">
        <v>0</v>
      </c>
      <c r="D230" s="9">
        <v>0</v>
      </c>
      <c r="E230" s="52">
        <v>0</v>
      </c>
      <c r="F230" s="52">
        <v>0</v>
      </c>
      <c r="G230" s="183" t="s">
        <v>17</v>
      </c>
      <c r="H230" s="52">
        <v>863495.58000000007</v>
      </c>
      <c r="I230" s="52">
        <v>72500</v>
      </c>
      <c r="J230" s="52">
        <v>790995.58000000007</v>
      </c>
      <c r="K230" s="183">
        <v>11.910283862068967</v>
      </c>
    </row>
    <row r="231" spans="1:11" x14ac:dyDescent="0.25">
      <c r="A231" s="12" t="s">
        <v>315</v>
      </c>
      <c r="B231" s="78" t="s">
        <v>316</v>
      </c>
      <c r="C231" s="48">
        <v>0</v>
      </c>
      <c r="D231" s="9">
        <v>0</v>
      </c>
      <c r="E231" s="53">
        <v>71837.744999999995</v>
      </c>
      <c r="F231" s="52">
        <v>71837.744999999995</v>
      </c>
      <c r="G231" s="184">
        <v>0</v>
      </c>
      <c r="H231" s="53">
        <v>299484</v>
      </c>
      <c r="I231" s="53">
        <v>655240.21499999997</v>
      </c>
      <c r="J231" s="52">
        <v>-355756.21499999997</v>
      </c>
      <c r="K231" s="184">
        <v>0.45705985857415665</v>
      </c>
    </row>
    <row r="232" spans="1:11" ht="24" x14ac:dyDescent="0.25">
      <c r="A232" s="35" t="s">
        <v>317</v>
      </c>
      <c r="B232" s="33" t="s">
        <v>318</v>
      </c>
      <c r="C232" s="49">
        <v>0</v>
      </c>
      <c r="D232" s="49">
        <v>0</v>
      </c>
      <c r="E232" s="51">
        <v>1166666.6666666667</v>
      </c>
      <c r="F232" s="50">
        <v>1166666.6666666667</v>
      </c>
      <c r="G232" s="184">
        <v>0</v>
      </c>
      <c r="H232" s="50">
        <v>4975463.17</v>
      </c>
      <c r="I232" s="50">
        <v>10500000</v>
      </c>
      <c r="J232" s="50">
        <v>-5524536.8300000001</v>
      </c>
      <c r="K232" s="184">
        <v>0.47385363523809521</v>
      </c>
    </row>
    <row r="233" spans="1:11" x14ac:dyDescent="0.25">
      <c r="A233" s="12" t="s">
        <v>319</v>
      </c>
      <c r="B233" s="78" t="s">
        <v>320</v>
      </c>
      <c r="C233" s="48">
        <v>0</v>
      </c>
      <c r="D233" s="9">
        <v>0</v>
      </c>
      <c r="E233" s="53">
        <v>1166666.6666666667</v>
      </c>
      <c r="F233" s="53">
        <v>1166666.6666666667</v>
      </c>
      <c r="G233" s="184">
        <v>0</v>
      </c>
      <c r="H233" s="53">
        <v>4975463.17</v>
      </c>
      <c r="I233" s="53">
        <v>10500000</v>
      </c>
      <c r="J233" s="53">
        <v>-5524536.8300000001</v>
      </c>
      <c r="K233" s="184">
        <v>0.47385363523809521</v>
      </c>
    </row>
    <row r="234" spans="1:11" ht="24" x14ac:dyDescent="0.25">
      <c r="A234" s="35" t="s">
        <v>321</v>
      </c>
      <c r="B234" s="33" t="s">
        <v>322</v>
      </c>
      <c r="C234" s="45">
        <v>0</v>
      </c>
      <c r="D234" s="45">
        <v>0</v>
      </c>
      <c r="E234" s="47">
        <v>313528.83333333331</v>
      </c>
      <c r="F234" s="46">
        <v>313528.83333333331</v>
      </c>
      <c r="G234" s="182">
        <v>0</v>
      </c>
      <c r="H234" s="47">
        <v>2508795.66</v>
      </c>
      <c r="I234" s="47">
        <v>13895779.500000004</v>
      </c>
      <c r="J234" s="46">
        <v>-11386983.840000004</v>
      </c>
      <c r="K234" s="182">
        <v>0.18054371544971617</v>
      </c>
    </row>
    <row r="235" spans="1:11" ht="24.75" x14ac:dyDescent="0.25">
      <c r="A235" s="12" t="s">
        <v>323</v>
      </c>
      <c r="B235" s="79" t="s">
        <v>324</v>
      </c>
      <c r="C235" s="303">
        <v>0</v>
      </c>
      <c r="D235" s="313">
        <v>0</v>
      </c>
      <c r="E235" s="53">
        <v>0</v>
      </c>
      <c r="F235" s="46">
        <v>0</v>
      </c>
      <c r="G235" s="183" t="s">
        <v>17</v>
      </c>
      <c r="H235" s="53">
        <v>2224700</v>
      </c>
      <c r="I235" s="53">
        <v>2998000</v>
      </c>
      <c r="J235" s="53">
        <v>-773300</v>
      </c>
      <c r="K235" s="183">
        <v>0.74206137424949969</v>
      </c>
    </row>
    <row r="236" spans="1:11" ht="24.75" x14ac:dyDescent="0.25">
      <c r="A236" s="12" t="s">
        <v>325</v>
      </c>
      <c r="B236" s="79" t="s">
        <v>326</v>
      </c>
      <c r="C236" s="48">
        <v>0</v>
      </c>
      <c r="D236" s="9">
        <v>0</v>
      </c>
      <c r="E236" s="53">
        <v>0</v>
      </c>
      <c r="F236" s="46">
        <v>0</v>
      </c>
      <c r="G236" s="183" t="s">
        <v>17</v>
      </c>
      <c r="H236" s="53">
        <v>172154.92</v>
      </c>
      <c r="I236" s="53">
        <v>4340000</v>
      </c>
      <c r="J236" s="53">
        <v>-4167845.08</v>
      </c>
      <c r="K236" s="183">
        <v>3.9667032258064519E-2</v>
      </c>
    </row>
    <row r="237" spans="1:11" x14ac:dyDescent="0.25">
      <c r="A237" s="12" t="s">
        <v>327</v>
      </c>
      <c r="B237" s="79" t="s">
        <v>328</v>
      </c>
      <c r="C237" s="48">
        <v>0</v>
      </c>
      <c r="D237" s="9">
        <v>0</v>
      </c>
      <c r="E237" s="53">
        <v>311328.83333333331</v>
      </c>
      <c r="F237" s="52">
        <v>311328.83333333331</v>
      </c>
      <c r="G237" s="183">
        <v>0</v>
      </c>
      <c r="H237" s="53">
        <v>48380</v>
      </c>
      <c r="I237" s="53">
        <v>4336959.5</v>
      </c>
      <c r="J237" s="52">
        <v>-4288579.5</v>
      </c>
      <c r="K237" s="183">
        <v>1.1155280560032899E-2</v>
      </c>
    </row>
    <row r="238" spans="1:11" x14ac:dyDescent="0.25">
      <c r="A238" s="12" t="s">
        <v>329</v>
      </c>
      <c r="B238" s="79" t="s">
        <v>330</v>
      </c>
      <c r="C238" s="48">
        <v>0</v>
      </c>
      <c r="D238" s="9">
        <v>0</v>
      </c>
      <c r="E238" s="53">
        <v>0</v>
      </c>
      <c r="F238" s="52">
        <v>0</v>
      </c>
      <c r="G238" s="183" t="s">
        <v>17</v>
      </c>
      <c r="H238" s="53">
        <v>54920.74</v>
      </c>
      <c r="I238" s="53">
        <v>55000</v>
      </c>
      <c r="J238" s="52">
        <v>-79.260000000002037</v>
      </c>
      <c r="K238" s="183">
        <v>0.99855890909090905</v>
      </c>
    </row>
    <row r="239" spans="1:11" x14ac:dyDescent="0.25">
      <c r="A239" s="12" t="s">
        <v>331</v>
      </c>
      <c r="B239" s="79" t="s">
        <v>332</v>
      </c>
      <c r="C239" s="48">
        <v>0</v>
      </c>
      <c r="D239" s="9">
        <v>0</v>
      </c>
      <c r="E239" s="53">
        <v>2200</v>
      </c>
      <c r="F239" s="53">
        <v>2200</v>
      </c>
      <c r="G239" s="183">
        <v>0</v>
      </c>
      <c r="H239" s="53">
        <v>8640</v>
      </c>
      <c r="I239" s="53">
        <v>2165820</v>
      </c>
      <c r="J239" s="53">
        <v>-2157180</v>
      </c>
      <c r="K239" s="183">
        <v>3.9892511843089449E-3</v>
      </c>
    </row>
    <row r="240" spans="1:11" x14ac:dyDescent="0.25">
      <c r="A240" s="35" t="s">
        <v>333</v>
      </c>
      <c r="B240" s="80" t="s">
        <v>334</v>
      </c>
      <c r="C240" s="49">
        <v>123900</v>
      </c>
      <c r="D240" s="49">
        <v>123900</v>
      </c>
      <c r="E240" s="51">
        <v>165000</v>
      </c>
      <c r="F240" s="50">
        <v>41100</v>
      </c>
      <c r="G240" s="182">
        <v>0.75090909090909086</v>
      </c>
      <c r="H240" s="49">
        <v>199715</v>
      </c>
      <c r="I240" s="49">
        <v>1155000</v>
      </c>
      <c r="J240" s="50">
        <v>-955285</v>
      </c>
      <c r="K240" s="182">
        <v>0.17291341991341991</v>
      </c>
    </row>
    <row r="241" spans="1:11" x14ac:dyDescent="0.25">
      <c r="A241" s="12" t="s">
        <v>335</v>
      </c>
      <c r="B241" s="77" t="s">
        <v>336</v>
      </c>
      <c r="C241" s="48">
        <v>123900</v>
      </c>
      <c r="D241" s="9">
        <v>123900</v>
      </c>
      <c r="E241" s="52">
        <v>165000</v>
      </c>
      <c r="F241" s="52">
        <v>41100</v>
      </c>
      <c r="G241" s="183">
        <v>0.75090909090909086</v>
      </c>
      <c r="H241" s="52">
        <v>199715</v>
      </c>
      <c r="I241" s="52">
        <v>1155000</v>
      </c>
      <c r="J241" s="52">
        <v>-955285</v>
      </c>
      <c r="K241" s="183">
        <v>0.17291341991341991</v>
      </c>
    </row>
    <row r="242" spans="1:11" x14ac:dyDescent="0.25">
      <c r="A242" s="277" t="s">
        <v>337</v>
      </c>
      <c r="B242" s="279" t="s">
        <v>338</v>
      </c>
      <c r="C242" s="45">
        <v>0</v>
      </c>
      <c r="D242" s="45">
        <v>0</v>
      </c>
      <c r="E242" s="47">
        <v>1219850</v>
      </c>
      <c r="F242" s="46">
        <v>1219850</v>
      </c>
      <c r="G242" s="182">
        <v>0</v>
      </c>
      <c r="H242" s="47">
        <v>0</v>
      </c>
      <c r="I242" s="47">
        <v>305338950</v>
      </c>
      <c r="J242" s="46">
        <v>-305338950</v>
      </c>
      <c r="K242" s="182">
        <v>0</v>
      </c>
    </row>
    <row r="243" spans="1:11" x14ac:dyDescent="0.25">
      <c r="A243" s="12" t="s">
        <v>631</v>
      </c>
      <c r="B243" s="77" t="s">
        <v>632</v>
      </c>
      <c r="C243" s="48">
        <v>0</v>
      </c>
      <c r="D243" s="9">
        <v>0</v>
      </c>
      <c r="E243" s="52">
        <v>0</v>
      </c>
      <c r="F243" s="52">
        <v>0</v>
      </c>
      <c r="G243" s="183" t="s">
        <v>17</v>
      </c>
      <c r="H243" s="52">
        <v>0</v>
      </c>
      <c r="I243" s="52">
        <v>296800000</v>
      </c>
      <c r="J243" s="52">
        <v>-296800000</v>
      </c>
      <c r="K243" s="183">
        <v>0</v>
      </c>
    </row>
    <row r="244" spans="1:11" ht="24" x14ac:dyDescent="0.25">
      <c r="A244" s="12" t="s">
        <v>339</v>
      </c>
      <c r="B244" s="77" t="s">
        <v>340</v>
      </c>
      <c r="C244" s="48">
        <v>0</v>
      </c>
      <c r="D244" s="9">
        <v>0</v>
      </c>
      <c r="E244" s="52">
        <v>1219850</v>
      </c>
      <c r="F244" s="52">
        <v>1219850</v>
      </c>
      <c r="G244" s="183">
        <v>0</v>
      </c>
      <c r="H244" s="52">
        <v>0</v>
      </c>
      <c r="I244" s="52">
        <v>8538950</v>
      </c>
      <c r="J244" s="52">
        <v>-8538950</v>
      </c>
      <c r="K244" s="316">
        <v>0</v>
      </c>
    </row>
    <row r="245" spans="1:11" x14ac:dyDescent="0.25">
      <c r="A245" s="32"/>
      <c r="B245" s="81"/>
      <c r="C245" s="45"/>
      <c r="D245" s="45"/>
      <c r="E245" s="52"/>
      <c r="F245" s="52"/>
      <c r="G245" s="194"/>
      <c r="H245" s="52"/>
      <c r="I245" s="52"/>
      <c r="J245" s="52"/>
      <c r="K245" s="317"/>
    </row>
    <row r="246" spans="1:11" x14ac:dyDescent="0.25">
      <c r="A246" s="82" t="s">
        <v>341</v>
      </c>
      <c r="B246" s="82" t="s">
        <v>342</v>
      </c>
      <c r="C246" s="83">
        <v>972271.5</v>
      </c>
      <c r="D246" s="83">
        <v>972271.5</v>
      </c>
      <c r="E246" s="84">
        <v>8662637.583333334</v>
      </c>
      <c r="F246" s="28">
        <v>7690366.083333334</v>
      </c>
      <c r="G246" s="65">
        <v>0.1122373515741467</v>
      </c>
      <c r="H246" s="84">
        <v>13408825.739999998</v>
      </c>
      <c r="I246" s="84">
        <v>82996498.25</v>
      </c>
      <c r="J246" s="28">
        <v>-69587672.510000005</v>
      </c>
      <c r="K246" s="318">
        <v>0.16155893348187131</v>
      </c>
    </row>
    <row r="247" spans="1:11" ht="24.75" x14ac:dyDescent="0.25">
      <c r="A247" s="280" t="s">
        <v>343</v>
      </c>
      <c r="B247" s="281" t="s">
        <v>344</v>
      </c>
      <c r="C247" s="45">
        <v>0</v>
      </c>
      <c r="D247" s="45">
        <v>0</v>
      </c>
      <c r="E247" s="58">
        <v>0</v>
      </c>
      <c r="F247" s="46">
        <v>0</v>
      </c>
      <c r="G247" s="182" t="s">
        <v>17</v>
      </c>
      <c r="H247" s="58">
        <v>443100</v>
      </c>
      <c r="I247" s="58">
        <v>743532</v>
      </c>
      <c r="J247" s="46">
        <v>-300432</v>
      </c>
      <c r="K247" s="319">
        <v>0.59593938122367296</v>
      </c>
    </row>
    <row r="248" spans="1:11" x14ac:dyDescent="0.25">
      <c r="A248" s="240" t="s">
        <v>345</v>
      </c>
      <c r="B248" s="7" t="s">
        <v>346</v>
      </c>
      <c r="C248" s="9">
        <v>0</v>
      </c>
      <c r="D248" s="9">
        <v>0</v>
      </c>
      <c r="E248" s="52">
        <v>0</v>
      </c>
      <c r="F248" s="52">
        <v>0</v>
      </c>
      <c r="G248" s="183" t="s">
        <v>17</v>
      </c>
      <c r="H248" s="52">
        <v>68700</v>
      </c>
      <c r="I248" s="52">
        <v>181932</v>
      </c>
      <c r="J248" s="52">
        <v>-113232</v>
      </c>
      <c r="K248" s="316">
        <v>0.37761361387771253</v>
      </c>
    </row>
    <row r="249" spans="1:11" x14ac:dyDescent="0.25">
      <c r="A249" s="240" t="s">
        <v>347</v>
      </c>
      <c r="B249" s="7" t="s">
        <v>348</v>
      </c>
      <c r="C249" s="9">
        <v>0</v>
      </c>
      <c r="D249" s="9">
        <v>0</v>
      </c>
      <c r="E249" s="52">
        <v>0</v>
      </c>
      <c r="F249" s="52">
        <v>0</v>
      </c>
      <c r="G249" s="183" t="s">
        <v>17</v>
      </c>
      <c r="H249" s="52">
        <v>374400</v>
      </c>
      <c r="I249" s="52">
        <v>561600</v>
      </c>
      <c r="J249" s="52">
        <v>-187200</v>
      </c>
      <c r="K249" s="316">
        <v>0.66666666666666663</v>
      </c>
    </row>
    <row r="250" spans="1:11" ht="24.75" x14ac:dyDescent="0.25">
      <c r="A250" s="282" t="s">
        <v>349</v>
      </c>
      <c r="B250" s="283" t="s">
        <v>350</v>
      </c>
      <c r="C250" s="45">
        <v>252729</v>
      </c>
      <c r="D250" s="45">
        <v>252729</v>
      </c>
      <c r="E250" s="202">
        <v>173955.75</v>
      </c>
      <c r="F250" s="46">
        <v>-78773.25</v>
      </c>
      <c r="G250" s="182">
        <v>1.4528349882082081</v>
      </c>
      <c r="H250" s="202">
        <v>1611087.83</v>
      </c>
      <c r="I250" s="202">
        <v>6478601.7500000009</v>
      </c>
      <c r="J250" s="46">
        <v>-4867513.9200000009</v>
      </c>
      <c r="K250" s="319">
        <v>0.24867832476351859</v>
      </c>
    </row>
    <row r="251" spans="1:11" x14ac:dyDescent="0.25">
      <c r="A251" s="240" t="s">
        <v>351</v>
      </c>
      <c r="B251" s="7" t="s">
        <v>352</v>
      </c>
      <c r="C251" s="9">
        <v>0</v>
      </c>
      <c r="D251" s="9">
        <v>0</v>
      </c>
      <c r="E251" s="52">
        <v>0</v>
      </c>
      <c r="F251" s="52">
        <v>0</v>
      </c>
      <c r="G251" s="183" t="s">
        <v>17</v>
      </c>
      <c r="H251" s="52">
        <v>0</v>
      </c>
      <c r="I251" s="52">
        <v>4790000</v>
      </c>
      <c r="J251" s="52">
        <v>-4790000</v>
      </c>
      <c r="K251" s="316">
        <v>0</v>
      </c>
    </row>
    <row r="252" spans="1:11" x14ac:dyDescent="0.25">
      <c r="A252" s="240" t="s">
        <v>353</v>
      </c>
      <c r="B252" s="7" t="s">
        <v>354</v>
      </c>
      <c r="C252" s="9">
        <v>252729</v>
      </c>
      <c r="D252" s="9">
        <v>252729</v>
      </c>
      <c r="E252" s="52">
        <v>173955.75</v>
      </c>
      <c r="F252" s="52">
        <v>-78773.25</v>
      </c>
      <c r="G252" s="183">
        <v>1.4528349882082081</v>
      </c>
      <c r="H252" s="52">
        <v>1611087.83</v>
      </c>
      <c r="I252" s="52">
        <v>1688601.75</v>
      </c>
      <c r="J252" s="52">
        <v>-77513.919999999925</v>
      </c>
      <c r="K252" s="316">
        <v>0.95409579553023682</v>
      </c>
    </row>
    <row r="253" spans="1:11" ht="24.75" x14ac:dyDescent="0.25">
      <c r="A253" s="232" t="s">
        <v>355</v>
      </c>
      <c r="B253" s="3" t="s">
        <v>356</v>
      </c>
      <c r="C253" s="45">
        <v>-5600</v>
      </c>
      <c r="D253" s="45">
        <v>-5600</v>
      </c>
      <c r="E253" s="47">
        <v>4398000</v>
      </c>
      <c r="F253" s="46">
        <v>4403600</v>
      </c>
      <c r="G253" s="182">
        <v>-1.2733060482037289E-3</v>
      </c>
      <c r="H253" s="47">
        <v>16800</v>
      </c>
      <c r="I253" s="47">
        <v>28960000</v>
      </c>
      <c r="J253" s="46">
        <v>-28943200</v>
      </c>
      <c r="K253" s="319">
        <v>5.8011049723756905E-4</v>
      </c>
    </row>
    <row r="254" spans="1:11" x14ac:dyDescent="0.25">
      <c r="A254" s="240" t="s">
        <v>633</v>
      </c>
      <c r="B254" s="7" t="s">
        <v>634</v>
      </c>
      <c r="C254" s="9">
        <v>0</v>
      </c>
      <c r="D254" s="9">
        <v>0</v>
      </c>
      <c r="E254" s="52">
        <v>0</v>
      </c>
      <c r="F254" s="52">
        <v>0</v>
      </c>
      <c r="G254" s="183" t="s">
        <v>17</v>
      </c>
      <c r="H254" s="52">
        <v>0</v>
      </c>
      <c r="I254" s="52">
        <v>6000000</v>
      </c>
      <c r="J254" s="52">
        <v>-6000000</v>
      </c>
      <c r="K254" s="316">
        <v>0</v>
      </c>
    </row>
    <row r="255" spans="1:11" ht="24.75" x14ac:dyDescent="0.25">
      <c r="A255" s="240" t="s">
        <v>357</v>
      </c>
      <c r="B255" s="7" t="s">
        <v>358</v>
      </c>
      <c r="C255" s="9">
        <v>0</v>
      </c>
      <c r="D255" s="9">
        <v>0</v>
      </c>
      <c r="E255" s="52">
        <v>0</v>
      </c>
      <c r="F255" s="52">
        <v>0</v>
      </c>
      <c r="G255" s="183" t="s">
        <v>17</v>
      </c>
      <c r="H255" s="52">
        <v>0</v>
      </c>
      <c r="I255" s="52">
        <v>8300000</v>
      </c>
      <c r="J255" s="52">
        <v>-8300000</v>
      </c>
      <c r="K255" s="316">
        <v>0</v>
      </c>
    </row>
    <row r="256" spans="1:11" ht="24.75" x14ac:dyDescent="0.25">
      <c r="A256" s="240" t="s">
        <v>635</v>
      </c>
      <c r="B256" s="7" t="s">
        <v>636</v>
      </c>
      <c r="C256" s="9">
        <v>-5600</v>
      </c>
      <c r="D256" s="9">
        <v>-5600</v>
      </c>
      <c r="E256" s="52">
        <v>4398000</v>
      </c>
      <c r="F256" s="52">
        <v>4403600</v>
      </c>
      <c r="G256" s="183">
        <v>-1.2733060482037289E-3</v>
      </c>
      <c r="H256" s="52">
        <v>16800</v>
      </c>
      <c r="I256" s="52">
        <v>14660000</v>
      </c>
      <c r="J256" s="52">
        <v>-14643200</v>
      </c>
      <c r="K256" s="316">
        <v>1.1459754433833561E-3</v>
      </c>
    </row>
    <row r="257" spans="1:11" x14ac:dyDescent="0.25">
      <c r="A257" s="232" t="s">
        <v>359</v>
      </c>
      <c r="B257" s="3" t="s">
        <v>360</v>
      </c>
      <c r="C257" s="45">
        <v>0</v>
      </c>
      <c r="D257" s="45">
        <v>0</v>
      </c>
      <c r="E257" s="46">
        <v>0</v>
      </c>
      <c r="F257" s="46">
        <v>0</v>
      </c>
      <c r="G257" s="182" t="s">
        <v>17</v>
      </c>
      <c r="H257" s="46">
        <v>0</v>
      </c>
      <c r="I257" s="46">
        <v>3600000</v>
      </c>
      <c r="J257" s="46">
        <v>-3600000</v>
      </c>
      <c r="K257" s="319">
        <v>0</v>
      </c>
    </row>
    <row r="258" spans="1:11" ht="24.75" x14ac:dyDescent="0.25">
      <c r="A258" s="240" t="s">
        <v>361</v>
      </c>
      <c r="B258" s="7" t="s">
        <v>362</v>
      </c>
      <c r="C258" s="9">
        <v>0</v>
      </c>
      <c r="D258" s="9">
        <v>0</v>
      </c>
      <c r="E258" s="52">
        <v>0</v>
      </c>
      <c r="F258" s="52">
        <v>0</v>
      </c>
      <c r="G258" s="183" t="s">
        <v>17</v>
      </c>
      <c r="H258" s="52">
        <v>0</v>
      </c>
      <c r="I258" s="52">
        <v>3600000</v>
      </c>
      <c r="J258" s="52">
        <v>-3600000</v>
      </c>
      <c r="K258" s="316">
        <v>0</v>
      </c>
    </row>
    <row r="259" spans="1:11" ht="24.75" x14ac:dyDescent="0.25">
      <c r="A259" s="232" t="s">
        <v>363</v>
      </c>
      <c r="B259" s="3" t="s">
        <v>364</v>
      </c>
      <c r="C259" s="45">
        <v>240600</v>
      </c>
      <c r="D259" s="45">
        <v>240600</v>
      </c>
      <c r="E259" s="24">
        <v>3918269.3333333335</v>
      </c>
      <c r="F259" s="46">
        <v>3677669.3333333335</v>
      </c>
      <c r="G259" s="182">
        <v>6.1404660969366746E-2</v>
      </c>
      <c r="H259" s="24">
        <v>8848626.2799999993</v>
      </c>
      <c r="I259" s="24">
        <v>41662652.000000007</v>
      </c>
      <c r="J259" s="46">
        <v>-32814025.720000006</v>
      </c>
      <c r="K259" s="319">
        <v>0.21238749467988735</v>
      </c>
    </row>
    <row r="260" spans="1:11" ht="24.75" x14ac:dyDescent="0.25">
      <c r="A260" s="240" t="s">
        <v>365</v>
      </c>
      <c r="B260" s="7" t="s">
        <v>637</v>
      </c>
      <c r="C260" s="9">
        <v>240600</v>
      </c>
      <c r="D260" s="9">
        <v>240600</v>
      </c>
      <c r="E260" s="52">
        <v>450036</v>
      </c>
      <c r="F260" s="52">
        <v>209436</v>
      </c>
      <c r="G260" s="183">
        <v>0.53462389675492628</v>
      </c>
      <c r="H260" s="52">
        <v>1241676.68</v>
      </c>
      <c r="I260" s="52">
        <v>3175252</v>
      </c>
      <c r="J260" s="52">
        <v>-1933575.32</v>
      </c>
      <c r="K260" s="316">
        <v>0.3910482317623924</v>
      </c>
    </row>
    <row r="261" spans="1:11" x14ac:dyDescent="0.25">
      <c r="A261" s="240" t="s">
        <v>638</v>
      </c>
      <c r="B261" s="7" t="s">
        <v>639</v>
      </c>
      <c r="C261" s="9">
        <v>0</v>
      </c>
      <c r="D261" s="9">
        <v>0</v>
      </c>
      <c r="E261" s="52">
        <v>833333.33333333337</v>
      </c>
      <c r="F261" s="52">
        <v>833333.33333333337</v>
      </c>
      <c r="G261" s="183">
        <v>0</v>
      </c>
      <c r="H261" s="52">
        <v>6888949.5999999996</v>
      </c>
      <c r="I261" s="52">
        <v>17500000</v>
      </c>
      <c r="J261" s="52">
        <v>-10611050.4</v>
      </c>
      <c r="K261" s="316">
        <v>0.39365426285714283</v>
      </c>
    </row>
    <row r="262" spans="1:11" x14ac:dyDescent="0.25">
      <c r="A262" s="240" t="s">
        <v>366</v>
      </c>
      <c r="B262" s="7" t="s">
        <v>367</v>
      </c>
      <c r="C262" s="9">
        <v>0</v>
      </c>
      <c r="D262" s="9">
        <v>0</v>
      </c>
      <c r="E262" s="52">
        <v>1800000</v>
      </c>
      <c r="F262" s="52">
        <v>1800000</v>
      </c>
      <c r="G262" s="183">
        <v>0</v>
      </c>
      <c r="H262" s="52">
        <v>0</v>
      </c>
      <c r="I262" s="52">
        <v>13800000</v>
      </c>
      <c r="J262" s="52">
        <v>-13800000</v>
      </c>
      <c r="K262" s="316">
        <v>0</v>
      </c>
    </row>
    <row r="263" spans="1:11" ht="24.75" x14ac:dyDescent="0.25">
      <c r="A263" s="240" t="s">
        <v>368</v>
      </c>
      <c r="B263" s="7" t="s">
        <v>369</v>
      </c>
      <c r="C263" s="9">
        <v>0</v>
      </c>
      <c r="D263" s="9">
        <v>0</v>
      </c>
      <c r="E263" s="52">
        <v>834900</v>
      </c>
      <c r="F263" s="52">
        <v>834900</v>
      </c>
      <c r="G263" s="183">
        <v>0</v>
      </c>
      <c r="H263" s="52">
        <v>718000</v>
      </c>
      <c r="I263" s="52">
        <v>7187400</v>
      </c>
      <c r="J263" s="52">
        <v>-6469400</v>
      </c>
      <c r="K263" s="316">
        <v>9.9897042045802381E-2</v>
      </c>
    </row>
    <row r="264" spans="1:11" x14ac:dyDescent="0.25">
      <c r="A264" s="241" t="s">
        <v>370</v>
      </c>
      <c r="B264" s="80" t="s">
        <v>371</v>
      </c>
      <c r="C264" s="45">
        <v>484542.5</v>
      </c>
      <c r="D264" s="45">
        <v>484542.5</v>
      </c>
      <c r="E264" s="202">
        <v>172412.5</v>
      </c>
      <c r="F264" s="46">
        <v>-312130</v>
      </c>
      <c r="G264" s="182">
        <v>2.8103675777568333</v>
      </c>
      <c r="H264" s="202">
        <v>2489211.63</v>
      </c>
      <c r="I264" s="202">
        <v>1551712.5</v>
      </c>
      <c r="J264" s="46">
        <v>937499.12999999989</v>
      </c>
      <c r="K264" s="319">
        <v>1.6041706372797795</v>
      </c>
    </row>
    <row r="265" spans="1:11" x14ac:dyDescent="0.25">
      <c r="A265" s="240" t="s">
        <v>370</v>
      </c>
      <c r="B265" s="7" t="s">
        <v>372</v>
      </c>
      <c r="C265" s="9">
        <v>484542.5</v>
      </c>
      <c r="D265" s="9">
        <v>484542.5</v>
      </c>
      <c r="E265" s="52">
        <v>172412.5</v>
      </c>
      <c r="F265" s="52">
        <v>-312130</v>
      </c>
      <c r="G265" s="183">
        <v>2.8103675777568333</v>
      </c>
      <c r="H265" s="52">
        <v>2489211.63</v>
      </c>
      <c r="I265" s="52">
        <v>1551712.5</v>
      </c>
      <c r="J265" s="52">
        <v>937499.12999999989</v>
      </c>
      <c r="K265" s="316">
        <v>1.6041706372797795</v>
      </c>
    </row>
    <row r="266" spans="1:11" x14ac:dyDescent="0.25">
      <c r="A266" s="85"/>
      <c r="B266" s="80"/>
      <c r="C266" s="49"/>
      <c r="D266" s="320"/>
      <c r="E266" s="46"/>
      <c r="F266" s="295"/>
      <c r="G266" s="194"/>
      <c r="H266" s="46"/>
      <c r="I266" s="46"/>
      <c r="J266" s="295"/>
      <c r="K266" s="317"/>
    </row>
    <row r="267" spans="1:11" x14ac:dyDescent="0.25">
      <c r="A267" s="86"/>
      <c r="B267" s="86" t="s">
        <v>373</v>
      </c>
      <c r="C267" s="87">
        <v>161922410.29999998</v>
      </c>
      <c r="D267" s="87">
        <v>151102906.82999998</v>
      </c>
      <c r="E267" s="88">
        <v>364650623.52689815</v>
      </c>
      <c r="F267" s="88">
        <v>202728213.22689816</v>
      </c>
      <c r="G267" s="65">
        <v>0.44404808288516723</v>
      </c>
      <c r="H267" s="242">
        <v>1160413707.71</v>
      </c>
      <c r="I267" s="88">
        <v>2718600166.1910915</v>
      </c>
      <c r="J267" s="88">
        <v>-1558186458.4810915</v>
      </c>
      <c r="K267" s="318">
        <v>0.42684235885110078</v>
      </c>
    </row>
    <row r="268" spans="1:11" x14ac:dyDescent="0.25">
      <c r="A268" s="1"/>
      <c r="B268" s="5"/>
      <c r="C268" s="48"/>
      <c r="D268" s="9"/>
      <c r="E268" s="67"/>
      <c r="F268" s="203"/>
      <c r="G268" s="296"/>
      <c r="H268" s="6"/>
      <c r="I268" s="6"/>
      <c r="J268" s="203"/>
      <c r="K268" s="321"/>
    </row>
    <row r="269" spans="1:11" x14ac:dyDescent="0.25">
      <c r="A269" s="1"/>
      <c r="B269" s="89" t="s">
        <v>374</v>
      </c>
      <c r="C269" s="306">
        <v>434342658.30999994</v>
      </c>
      <c r="D269" s="90"/>
      <c r="E269" s="67"/>
      <c r="F269" s="203"/>
      <c r="G269" s="296"/>
      <c r="H269" s="11"/>
      <c r="I269" s="11"/>
      <c r="J269" s="203"/>
      <c r="K269" s="296"/>
    </row>
    <row r="270" spans="1:11" x14ac:dyDescent="0.25">
      <c r="A270" s="1"/>
      <c r="B270" s="89" t="s">
        <v>601</v>
      </c>
      <c r="C270" s="306"/>
      <c r="D270" s="21">
        <v>61378630.059999995</v>
      </c>
      <c r="E270" s="67"/>
      <c r="F270" s="203"/>
      <c r="G270" s="296"/>
      <c r="H270" s="11"/>
      <c r="I270" s="11"/>
      <c r="J270" s="203"/>
      <c r="K270" s="296"/>
    </row>
    <row r="271" spans="1:11" ht="24.75" hidden="1" x14ac:dyDescent="0.25">
      <c r="A271" s="1"/>
      <c r="B271" s="89" t="s">
        <v>664</v>
      </c>
      <c r="C271" s="48"/>
      <c r="D271" s="21"/>
      <c r="E271" s="67"/>
      <c r="F271" s="203"/>
      <c r="G271" s="296"/>
      <c r="H271" s="11"/>
      <c r="I271" s="11"/>
      <c r="J271" s="203"/>
      <c r="K271" s="296"/>
    </row>
    <row r="272" spans="1:11" ht="24.75" hidden="1" x14ac:dyDescent="0.25">
      <c r="A272" s="1"/>
      <c r="B272" s="89" t="s">
        <v>665</v>
      </c>
      <c r="C272" s="48"/>
      <c r="D272" s="9"/>
      <c r="E272" s="67"/>
      <c r="F272" s="203"/>
      <c r="G272" s="296"/>
      <c r="H272" s="6"/>
      <c r="I272" s="6"/>
      <c r="J272" s="203"/>
      <c r="K272" s="296"/>
    </row>
    <row r="273" spans="1:11" x14ac:dyDescent="0.25">
      <c r="A273" s="1"/>
      <c r="B273" s="13"/>
      <c r="C273" s="48"/>
      <c r="D273" s="9"/>
      <c r="E273" s="67"/>
      <c r="F273" s="203"/>
      <c r="G273" s="296"/>
      <c r="H273" s="11"/>
      <c r="I273" s="11"/>
      <c r="J273" s="203"/>
      <c r="K273" s="296"/>
    </row>
    <row r="274" spans="1:11" x14ac:dyDescent="0.25">
      <c r="A274" s="86"/>
      <c r="B274" s="86" t="s">
        <v>375</v>
      </c>
      <c r="C274" s="87">
        <v>596265068.6099999</v>
      </c>
      <c r="D274" s="87">
        <v>212481536.88999999</v>
      </c>
      <c r="E274" s="88">
        <v>364650623.52689815</v>
      </c>
      <c r="F274" s="88">
        <v>-231614445.08310175</v>
      </c>
      <c r="G274" s="65">
        <v>1.6351681037671855</v>
      </c>
      <c r="H274" s="88">
        <v>2088472900.9430001</v>
      </c>
      <c r="I274" s="88">
        <v>2718600166.1910915</v>
      </c>
      <c r="J274" s="88">
        <v>-630127265.24809146</v>
      </c>
      <c r="K274" s="65">
        <v>0.76821627796376746</v>
      </c>
    </row>
    <row r="275" spans="1:11" x14ac:dyDescent="0.25">
      <c r="A275" s="91"/>
      <c r="B275" s="29"/>
      <c r="C275" s="243"/>
      <c r="D275" s="244"/>
      <c r="E275" s="91"/>
      <c r="F275" s="91"/>
      <c r="G275" s="245"/>
      <c r="H275" s="91"/>
      <c r="I275" s="91"/>
      <c r="J275" s="91"/>
      <c r="K275" s="245"/>
    </row>
    <row r="276" spans="1:11" x14ac:dyDescent="0.25">
      <c r="A276" s="91"/>
      <c r="B276" s="284">
        <v>44844</v>
      </c>
      <c r="C276" s="243"/>
      <c r="D276" s="244"/>
      <c r="E276" s="91"/>
      <c r="F276" s="91"/>
      <c r="G276" s="245"/>
      <c r="H276" s="91"/>
      <c r="I276" s="91"/>
      <c r="J276" s="91"/>
      <c r="K276" s="245"/>
    </row>
  </sheetData>
  <mergeCells count="11">
    <mergeCell ref="A2:K2"/>
    <mergeCell ref="A3:K3"/>
    <mergeCell ref="A4:K4"/>
    <mergeCell ref="A5:K5"/>
    <mergeCell ref="A6:K6"/>
    <mergeCell ref="K8:K9"/>
    <mergeCell ref="A8:A9"/>
    <mergeCell ref="B8:B9"/>
    <mergeCell ref="F8:F9"/>
    <mergeCell ref="G8:G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workbookViewId="0">
      <selection activeCell="G54" sqref="G54"/>
    </sheetView>
  </sheetViews>
  <sheetFormatPr baseColWidth="10" defaultRowHeight="15" x14ac:dyDescent="0.25"/>
  <cols>
    <col min="2" max="2" width="42.5703125" customWidth="1"/>
    <col min="3" max="3" width="17.42578125" customWidth="1"/>
    <col min="4" max="4" width="18" customWidth="1"/>
  </cols>
  <sheetData>
    <row r="1" spans="1:4" x14ac:dyDescent="0.25">
      <c r="A1" s="101"/>
      <c r="B1" s="109"/>
      <c r="C1" s="103"/>
      <c r="D1" s="103"/>
    </row>
    <row r="2" spans="1:4" x14ac:dyDescent="0.25">
      <c r="A2" s="101"/>
      <c r="B2" s="109"/>
      <c r="C2" s="103"/>
      <c r="D2" s="103"/>
    </row>
    <row r="3" spans="1:4" x14ac:dyDescent="0.25">
      <c r="A3" s="93"/>
      <c r="B3" s="257" t="s">
        <v>622</v>
      </c>
      <c r="C3" s="348" t="s">
        <v>678</v>
      </c>
      <c r="D3" s="348"/>
    </row>
    <row r="4" spans="1:4" x14ac:dyDescent="0.25">
      <c r="A4" s="93"/>
      <c r="B4" s="94"/>
      <c r="C4" s="96"/>
      <c r="D4" s="96"/>
    </row>
    <row r="5" spans="1:4" x14ac:dyDescent="0.25">
      <c r="A5" s="101"/>
      <c r="B5" s="257" t="s">
        <v>657</v>
      </c>
      <c r="C5" s="95"/>
      <c r="D5" s="96"/>
    </row>
    <row r="6" spans="1:4" x14ac:dyDescent="0.25">
      <c r="A6" s="101"/>
      <c r="B6" s="297"/>
      <c r="C6" s="95"/>
      <c r="D6" s="96"/>
    </row>
    <row r="7" spans="1:4" x14ac:dyDescent="0.25">
      <c r="A7" s="97"/>
      <c r="B7" s="98" t="s">
        <v>380</v>
      </c>
      <c r="C7" s="100">
        <v>859310256.94000006</v>
      </c>
      <c r="D7" s="99"/>
    </row>
    <row r="8" spans="1:4" x14ac:dyDescent="0.25">
      <c r="A8" s="101"/>
      <c r="B8" s="102"/>
      <c r="C8" s="103"/>
      <c r="D8" s="103"/>
    </row>
    <row r="9" spans="1:4" x14ac:dyDescent="0.25">
      <c r="A9" s="101"/>
      <c r="B9" s="102" t="s">
        <v>381</v>
      </c>
      <c r="C9" s="104">
        <v>646824195.20000005</v>
      </c>
      <c r="D9" s="103"/>
    </row>
    <row r="10" spans="1:4" x14ac:dyDescent="0.25">
      <c r="A10" s="101"/>
      <c r="B10" s="102"/>
      <c r="C10" s="103"/>
      <c r="D10" s="103"/>
    </row>
    <row r="11" spans="1:4" x14ac:dyDescent="0.25">
      <c r="A11" s="105"/>
      <c r="B11" s="98" t="s">
        <v>382</v>
      </c>
      <c r="C11" s="106">
        <v>1506134452.1400001</v>
      </c>
      <c r="D11" s="99"/>
    </row>
    <row r="12" spans="1:4" x14ac:dyDescent="0.25">
      <c r="A12" s="101"/>
      <c r="B12" s="102"/>
      <c r="C12" s="103"/>
      <c r="D12" s="103"/>
    </row>
    <row r="13" spans="1:4" x14ac:dyDescent="0.25">
      <c r="A13" s="101"/>
      <c r="B13" s="102" t="s">
        <v>383</v>
      </c>
      <c r="C13" s="104">
        <v>212481536.88999999</v>
      </c>
      <c r="D13" s="234"/>
    </row>
    <row r="14" spans="1:4" x14ac:dyDescent="0.25">
      <c r="A14" s="101"/>
      <c r="B14" s="102"/>
      <c r="C14" s="103"/>
      <c r="D14" s="103"/>
    </row>
    <row r="15" spans="1:4" x14ac:dyDescent="0.25">
      <c r="A15" s="97"/>
      <c r="B15" s="98" t="s">
        <v>384</v>
      </c>
      <c r="C15" s="106">
        <v>1293652915.25</v>
      </c>
      <c r="D15" s="99"/>
    </row>
    <row r="16" spans="1:4" x14ac:dyDescent="0.25">
      <c r="A16" s="101"/>
      <c r="B16" s="102"/>
      <c r="C16" s="103"/>
      <c r="D16" s="103"/>
    </row>
    <row r="17" spans="1:4" ht="15.75" thickBot="1" x14ac:dyDescent="0.3">
      <c r="A17" s="101"/>
      <c r="B17" s="102" t="s">
        <v>385</v>
      </c>
      <c r="C17" s="107">
        <v>434342658.30999994</v>
      </c>
      <c r="D17" s="103"/>
    </row>
    <row r="18" spans="1:4" ht="15.75" thickTop="1" x14ac:dyDescent="0.25">
      <c r="A18" s="117" t="s">
        <v>386</v>
      </c>
      <c r="B18" s="102"/>
      <c r="C18" s="108">
        <v>434342658.31</v>
      </c>
      <c r="D18" s="103"/>
    </row>
    <row r="19" spans="1:4" x14ac:dyDescent="0.25">
      <c r="A19" s="101"/>
      <c r="B19" s="109"/>
      <c r="C19" s="110">
        <v>0</v>
      </c>
      <c r="D19" s="103"/>
    </row>
    <row r="20" spans="1:4" x14ac:dyDescent="0.25">
      <c r="A20" s="101"/>
      <c r="B20" s="109"/>
      <c r="C20" s="103"/>
      <c r="D20" s="103"/>
    </row>
    <row r="21" spans="1:4" x14ac:dyDescent="0.25">
      <c r="A21" s="101"/>
      <c r="B21" s="257" t="s">
        <v>658</v>
      </c>
      <c r="C21" s="95"/>
      <c r="D21" s="96"/>
    </row>
    <row r="22" spans="1:4" x14ac:dyDescent="0.25">
      <c r="A22" s="101"/>
      <c r="B22" s="102"/>
      <c r="C22" s="103"/>
      <c r="D22" s="103"/>
    </row>
    <row r="23" spans="1:4" x14ac:dyDescent="0.25">
      <c r="A23" s="97"/>
      <c r="B23" s="98" t="s">
        <v>387</v>
      </c>
      <c r="C23" s="111">
        <v>1829419799.5100005</v>
      </c>
      <c r="D23" s="99"/>
    </row>
    <row r="24" spans="1:4" x14ac:dyDescent="0.25">
      <c r="A24" s="101"/>
      <c r="B24" s="102"/>
      <c r="C24" s="103"/>
      <c r="D24" s="103"/>
    </row>
    <row r="25" spans="1:4" x14ac:dyDescent="0.25">
      <c r="A25" s="101"/>
      <c r="B25" s="102" t="s">
        <v>388</v>
      </c>
      <c r="C25" s="112">
        <v>10819503.470000006</v>
      </c>
      <c r="D25" s="104"/>
    </row>
    <row r="26" spans="1:4" x14ac:dyDescent="0.25">
      <c r="A26" s="101"/>
      <c r="B26" s="102"/>
      <c r="C26" s="103"/>
      <c r="D26" s="103"/>
    </row>
    <row r="27" spans="1:4" x14ac:dyDescent="0.25">
      <c r="A27" s="101"/>
      <c r="B27" s="102" t="s">
        <v>389</v>
      </c>
      <c r="C27" s="112">
        <v>61378630.059999995</v>
      </c>
      <c r="D27" s="103"/>
    </row>
    <row r="28" spans="1:4" x14ac:dyDescent="0.25">
      <c r="A28" s="101"/>
      <c r="B28" s="102"/>
      <c r="C28" s="103"/>
      <c r="D28" s="103"/>
    </row>
    <row r="29" spans="1:4" x14ac:dyDescent="0.25">
      <c r="A29" s="97"/>
      <c r="B29" s="98" t="s">
        <v>390</v>
      </c>
      <c r="C29" s="111">
        <v>1778860672.9200006</v>
      </c>
      <c r="D29" s="99"/>
    </row>
    <row r="30" spans="1:4" x14ac:dyDescent="0.25">
      <c r="A30" s="101"/>
      <c r="B30" s="102"/>
      <c r="C30" s="112"/>
      <c r="D30" s="103"/>
    </row>
    <row r="31" spans="1:4" ht="15.75" thickBot="1" x14ac:dyDescent="0.3">
      <c r="A31" s="101"/>
      <c r="B31" s="102" t="s">
        <v>391</v>
      </c>
      <c r="C31" s="107">
        <v>-50559126.589999914</v>
      </c>
      <c r="D31" s="103"/>
    </row>
    <row r="32" spans="1:4" ht="15.75" thickTop="1" x14ac:dyDescent="0.25">
      <c r="A32" s="101"/>
      <c r="B32" s="102"/>
      <c r="C32" s="110">
        <v>-50559126.589999989</v>
      </c>
      <c r="D32" s="103"/>
    </row>
    <row r="33" spans="1:4" x14ac:dyDescent="0.25">
      <c r="A33" s="101"/>
      <c r="B33" s="109"/>
      <c r="C33" s="112">
        <v>-7.4505805969238281E-8</v>
      </c>
      <c r="D33" s="103"/>
    </row>
    <row r="34" spans="1:4" ht="15.75" thickBot="1" x14ac:dyDescent="0.3">
      <c r="A34" s="101"/>
      <c r="B34" s="109"/>
      <c r="C34" s="103"/>
      <c r="D34" s="103"/>
    </row>
    <row r="35" spans="1:4" ht="15.75" thickBot="1" x14ac:dyDescent="0.3">
      <c r="A35" s="101"/>
      <c r="B35" s="113"/>
      <c r="C35" s="349" t="s">
        <v>392</v>
      </c>
      <c r="D35" s="350"/>
    </row>
    <row r="36" spans="1:4" ht="15.75" thickBot="1" x14ac:dyDescent="0.3">
      <c r="A36" s="105"/>
      <c r="B36" s="114"/>
      <c r="C36" s="115" t="s">
        <v>393</v>
      </c>
      <c r="D36" s="116" t="s">
        <v>3</v>
      </c>
    </row>
    <row r="37" spans="1:4" x14ac:dyDescent="0.25">
      <c r="A37" s="117" t="s">
        <v>394</v>
      </c>
      <c r="B37" s="118" t="s">
        <v>395</v>
      </c>
      <c r="C37" s="322">
        <v>70556494.700000003</v>
      </c>
      <c r="D37" s="323">
        <v>70556494.700000003</v>
      </c>
    </row>
    <row r="38" spans="1:4" x14ac:dyDescent="0.25">
      <c r="A38" s="117" t="s">
        <v>396</v>
      </c>
      <c r="B38" s="119" t="s">
        <v>397</v>
      </c>
      <c r="C38" s="322">
        <v>16800</v>
      </c>
      <c r="D38" s="323">
        <v>16800</v>
      </c>
    </row>
    <row r="39" spans="1:4" x14ac:dyDescent="0.25">
      <c r="A39" s="101" t="s">
        <v>398</v>
      </c>
      <c r="B39" s="120" t="s">
        <v>399</v>
      </c>
      <c r="C39" s="322"/>
      <c r="D39" s="323"/>
    </row>
    <row r="40" spans="1:4" x14ac:dyDescent="0.25">
      <c r="A40" s="117" t="s">
        <v>400</v>
      </c>
      <c r="B40" s="120" t="s">
        <v>401</v>
      </c>
      <c r="C40" s="322"/>
      <c r="D40" s="323"/>
    </row>
    <row r="41" spans="1:4" x14ac:dyDescent="0.25">
      <c r="A41" s="117" t="s">
        <v>402</v>
      </c>
      <c r="B41" s="120" t="s">
        <v>403</v>
      </c>
      <c r="C41" s="324"/>
      <c r="D41" s="325"/>
    </row>
    <row r="42" spans="1:4" x14ac:dyDescent="0.25">
      <c r="A42" s="101" t="s">
        <v>404</v>
      </c>
      <c r="B42" s="120" t="s">
        <v>586</v>
      </c>
      <c r="C42" s="324"/>
      <c r="D42" s="325"/>
    </row>
    <row r="43" spans="1:4" x14ac:dyDescent="0.25">
      <c r="A43" s="101" t="s">
        <v>405</v>
      </c>
      <c r="B43" s="120" t="s">
        <v>406</v>
      </c>
      <c r="C43" s="324"/>
      <c r="D43" s="325"/>
    </row>
    <row r="44" spans="1:4" x14ac:dyDescent="0.25">
      <c r="A44" s="101" t="s">
        <v>407</v>
      </c>
      <c r="B44" s="120" t="s">
        <v>408</v>
      </c>
      <c r="C44" s="324"/>
      <c r="D44" s="325"/>
    </row>
    <row r="45" spans="1:4" x14ac:dyDescent="0.25">
      <c r="A45" s="117" t="s">
        <v>409</v>
      </c>
      <c r="B45" s="120" t="s">
        <v>410</v>
      </c>
      <c r="C45" s="324"/>
      <c r="D45" s="325"/>
    </row>
    <row r="46" spans="1:4" x14ac:dyDescent="0.25">
      <c r="A46" s="101" t="s">
        <v>411</v>
      </c>
      <c r="B46" s="120" t="s">
        <v>412</v>
      </c>
      <c r="C46" s="324"/>
      <c r="D46" s="325"/>
    </row>
    <row r="47" spans="1:4" x14ac:dyDescent="0.25">
      <c r="A47" s="121" t="s">
        <v>413</v>
      </c>
      <c r="B47" s="120" t="s">
        <v>414</v>
      </c>
      <c r="C47" s="324">
        <v>1522208.24</v>
      </c>
      <c r="D47" s="325">
        <v>1522208.24</v>
      </c>
    </row>
    <row r="48" spans="1:4" x14ac:dyDescent="0.25">
      <c r="A48" s="101" t="s">
        <v>415</v>
      </c>
      <c r="B48" s="120" t="s">
        <v>416</v>
      </c>
      <c r="C48" s="324"/>
      <c r="D48" s="325"/>
    </row>
    <row r="49" spans="1:4" x14ac:dyDescent="0.25">
      <c r="A49" s="122"/>
      <c r="B49" s="123"/>
      <c r="C49" s="324"/>
      <c r="D49" s="325"/>
    </row>
    <row r="50" spans="1:4" x14ac:dyDescent="0.25">
      <c r="A50" s="101"/>
      <c r="B50" s="123"/>
      <c r="C50" s="324"/>
      <c r="D50" s="325"/>
    </row>
    <row r="51" spans="1:4" x14ac:dyDescent="0.25">
      <c r="A51" s="117" t="s">
        <v>417</v>
      </c>
      <c r="B51" s="119" t="s">
        <v>587</v>
      </c>
      <c r="C51" s="324"/>
      <c r="D51" s="325"/>
    </row>
    <row r="52" spans="1:4" x14ac:dyDescent="0.25">
      <c r="A52" s="117" t="s">
        <v>418</v>
      </c>
      <c r="B52" s="119" t="s">
        <v>588</v>
      </c>
      <c r="C52" s="324">
        <v>3083125.81</v>
      </c>
      <c r="D52" s="325">
        <v>3083125.81</v>
      </c>
    </row>
    <row r="53" spans="1:4" x14ac:dyDescent="0.25">
      <c r="A53" s="117" t="s">
        <v>419</v>
      </c>
      <c r="B53" s="119" t="s">
        <v>589</v>
      </c>
      <c r="C53" s="324"/>
      <c r="D53" s="325"/>
    </row>
    <row r="54" spans="1:4" x14ac:dyDescent="0.25">
      <c r="A54" s="117" t="s">
        <v>420</v>
      </c>
      <c r="B54" s="119" t="s">
        <v>590</v>
      </c>
      <c r="C54" s="324">
        <v>1158704.44</v>
      </c>
      <c r="D54" s="325"/>
    </row>
    <row r="55" spans="1:4" x14ac:dyDescent="0.25">
      <c r="A55" s="117" t="s">
        <v>421</v>
      </c>
      <c r="B55" s="119" t="s">
        <v>422</v>
      </c>
      <c r="C55" s="324">
        <v>4256342.5</v>
      </c>
      <c r="D55" s="325">
        <v>4256342.5</v>
      </c>
    </row>
    <row r="56" spans="1:4" x14ac:dyDescent="0.25">
      <c r="A56" s="101" t="s">
        <v>423</v>
      </c>
      <c r="B56" s="119" t="s">
        <v>424</v>
      </c>
      <c r="C56" s="324">
        <v>462819.49</v>
      </c>
      <c r="D56" s="325">
        <v>462819.49</v>
      </c>
    </row>
    <row r="57" spans="1:4" x14ac:dyDescent="0.25">
      <c r="A57" s="101" t="s">
        <v>425</v>
      </c>
      <c r="B57" s="124" t="s">
        <v>426</v>
      </c>
      <c r="C57" s="324"/>
      <c r="D57" s="325"/>
    </row>
    <row r="58" spans="1:4" x14ac:dyDescent="0.25">
      <c r="A58" s="101"/>
      <c r="B58" s="326"/>
      <c r="C58" s="322"/>
      <c r="D58" s="307"/>
    </row>
    <row r="59" spans="1:4" x14ac:dyDescent="0.25">
      <c r="A59" s="101"/>
      <c r="B59" s="326"/>
      <c r="C59" s="246"/>
      <c r="D59" s="247"/>
    </row>
    <row r="60" spans="1:4" ht="15.75" thickBot="1" x14ac:dyDescent="0.3">
      <c r="A60" s="101"/>
      <c r="B60" s="327"/>
      <c r="C60" s="248"/>
      <c r="D60" s="249"/>
    </row>
    <row r="61" spans="1:4" ht="15.75" thickBot="1" x14ac:dyDescent="0.3">
      <c r="A61" s="117"/>
      <c r="B61" s="250" t="s">
        <v>427</v>
      </c>
      <c r="C61" s="308">
        <v>81056495.179999992</v>
      </c>
      <c r="D61" s="298">
        <v>79897790.739999995</v>
      </c>
    </row>
    <row r="62" spans="1:4" x14ac:dyDescent="0.25">
      <c r="A62" s="117"/>
      <c r="B62" s="119"/>
      <c r="C62" s="328"/>
      <c r="D62" s="337"/>
    </row>
    <row r="63" spans="1:4" x14ac:dyDescent="0.25">
      <c r="A63" s="117" t="s">
        <v>417</v>
      </c>
      <c r="B63" s="119" t="s">
        <v>591</v>
      </c>
      <c r="C63" s="324">
        <v>16645507.48</v>
      </c>
      <c r="D63" s="336">
        <v>16645507.48</v>
      </c>
    </row>
    <row r="64" spans="1:4" x14ac:dyDescent="0.25">
      <c r="A64" s="117" t="s">
        <v>418</v>
      </c>
      <c r="B64" s="119" t="s">
        <v>592</v>
      </c>
      <c r="C64" s="324"/>
      <c r="D64" s="329"/>
    </row>
    <row r="65" spans="1:4" x14ac:dyDescent="0.25">
      <c r="A65" s="117" t="s">
        <v>419</v>
      </c>
      <c r="B65" s="119" t="s">
        <v>593</v>
      </c>
      <c r="C65" s="324">
        <v>4448490.1900000004</v>
      </c>
      <c r="D65" s="329"/>
    </row>
    <row r="66" spans="1:4" x14ac:dyDescent="0.25">
      <c r="A66" s="117" t="s">
        <v>420</v>
      </c>
      <c r="B66" s="119" t="s">
        <v>594</v>
      </c>
      <c r="C66" s="322"/>
      <c r="D66" s="307"/>
    </row>
    <row r="67" spans="1:4" x14ac:dyDescent="0.25">
      <c r="A67" s="117" t="s">
        <v>421</v>
      </c>
      <c r="B67" s="119" t="s">
        <v>428</v>
      </c>
      <c r="C67" s="322"/>
      <c r="D67" s="307"/>
    </row>
    <row r="68" spans="1:4" x14ac:dyDescent="0.25">
      <c r="A68" s="101" t="s">
        <v>423</v>
      </c>
      <c r="B68" s="119" t="s">
        <v>429</v>
      </c>
      <c r="C68" s="322"/>
      <c r="D68" s="307"/>
    </row>
    <row r="69" spans="1:4" x14ac:dyDescent="0.25">
      <c r="A69" s="101" t="s">
        <v>425</v>
      </c>
      <c r="B69" s="119" t="s">
        <v>430</v>
      </c>
      <c r="C69" s="322"/>
      <c r="D69" s="307"/>
    </row>
    <row r="70" spans="1:4" x14ac:dyDescent="0.25">
      <c r="A70" s="101"/>
      <c r="B70" s="124"/>
      <c r="C70" s="322"/>
      <c r="D70" s="307"/>
    </row>
    <row r="71" spans="1:4" x14ac:dyDescent="0.25">
      <c r="A71" s="101"/>
      <c r="B71" s="179"/>
      <c r="C71" s="322"/>
      <c r="D71" s="307"/>
    </row>
    <row r="72" spans="1:4" x14ac:dyDescent="0.25">
      <c r="A72" s="117" t="s">
        <v>394</v>
      </c>
      <c r="B72" s="124" t="s">
        <v>431</v>
      </c>
      <c r="C72" s="324"/>
      <c r="D72" s="329"/>
    </row>
    <row r="73" spans="1:4" x14ac:dyDescent="0.25">
      <c r="A73" s="117" t="s">
        <v>396</v>
      </c>
      <c r="B73" s="124" t="s">
        <v>432</v>
      </c>
      <c r="C73" s="324"/>
      <c r="D73" s="329"/>
    </row>
    <row r="74" spans="1:4" x14ac:dyDescent="0.25">
      <c r="A74" s="117" t="s">
        <v>398</v>
      </c>
      <c r="B74" s="124" t="s">
        <v>433</v>
      </c>
      <c r="C74" s="324"/>
      <c r="D74" s="329"/>
    </row>
    <row r="75" spans="1:4" x14ac:dyDescent="0.25">
      <c r="A75" s="117" t="s">
        <v>400</v>
      </c>
      <c r="B75" s="124" t="s">
        <v>595</v>
      </c>
      <c r="C75" s="324">
        <v>301904.59000000003</v>
      </c>
      <c r="D75" s="329"/>
    </row>
    <row r="76" spans="1:4" x14ac:dyDescent="0.25">
      <c r="A76" s="117" t="s">
        <v>402</v>
      </c>
      <c r="B76" s="119" t="s">
        <v>596</v>
      </c>
      <c r="C76" s="324">
        <v>271785.42</v>
      </c>
      <c r="D76" s="329"/>
    </row>
    <row r="77" spans="1:4" x14ac:dyDescent="0.25">
      <c r="A77" s="101" t="s">
        <v>404</v>
      </c>
      <c r="B77" s="119" t="s">
        <v>597</v>
      </c>
      <c r="C77" s="324">
        <v>4891832.57</v>
      </c>
      <c r="D77" s="329"/>
    </row>
    <row r="78" spans="1:4" x14ac:dyDescent="0.25">
      <c r="A78" s="101" t="s">
        <v>405</v>
      </c>
      <c r="B78" s="119" t="s">
        <v>434</v>
      </c>
      <c r="C78" s="324">
        <v>1907766.05</v>
      </c>
      <c r="D78" s="329"/>
    </row>
    <row r="79" spans="1:4" x14ac:dyDescent="0.25">
      <c r="A79" s="101" t="s">
        <v>407</v>
      </c>
      <c r="B79" s="233" t="s">
        <v>598</v>
      </c>
      <c r="C79" s="324">
        <v>156429.09</v>
      </c>
      <c r="D79" s="329"/>
    </row>
    <row r="80" spans="1:4" x14ac:dyDescent="0.25">
      <c r="A80" s="117" t="s">
        <v>409</v>
      </c>
      <c r="B80" s="119" t="s">
        <v>435</v>
      </c>
      <c r="C80" s="324">
        <v>1873653.2</v>
      </c>
      <c r="D80" s="329">
        <v>1873653.2</v>
      </c>
    </row>
    <row r="81" spans="1:4" x14ac:dyDescent="0.25">
      <c r="A81" s="117" t="s">
        <v>411</v>
      </c>
      <c r="B81" s="119" t="s">
        <v>436</v>
      </c>
      <c r="C81" s="324"/>
      <c r="D81" s="329"/>
    </row>
    <row r="82" spans="1:4" x14ac:dyDescent="0.25">
      <c r="A82" s="117" t="s">
        <v>413</v>
      </c>
      <c r="B82" s="119" t="s">
        <v>437</v>
      </c>
      <c r="C82" s="324"/>
      <c r="D82" s="329"/>
    </row>
    <row r="83" spans="1:4" x14ac:dyDescent="0.25">
      <c r="A83" s="101" t="s">
        <v>415</v>
      </c>
      <c r="B83" s="119" t="s">
        <v>438</v>
      </c>
      <c r="C83" s="322"/>
      <c r="D83" s="307"/>
    </row>
    <row r="84" spans="1:4" ht="15.75" thickBot="1" x14ac:dyDescent="0.3">
      <c r="A84" s="101"/>
      <c r="B84" s="119"/>
      <c r="C84" s="330"/>
      <c r="D84" s="331"/>
    </row>
    <row r="85" spans="1:4" ht="15.75" thickBot="1" x14ac:dyDescent="0.3">
      <c r="A85" s="125"/>
      <c r="B85" s="126" t="s">
        <v>427</v>
      </c>
      <c r="C85" s="309">
        <v>30497368.590000004</v>
      </c>
      <c r="D85" s="310">
        <v>18519160.68</v>
      </c>
    </row>
    <row r="86" spans="1:4" ht="15.75" thickBot="1" x14ac:dyDescent="0.3">
      <c r="A86" s="125"/>
      <c r="B86" s="127" t="s">
        <v>439</v>
      </c>
      <c r="C86" s="128">
        <v>-50559126.589999989</v>
      </c>
      <c r="D86" s="129">
        <v>61378630.059999995</v>
      </c>
    </row>
    <row r="87" spans="1:4" ht="16.5" thickTop="1" thickBot="1" x14ac:dyDescent="0.3">
      <c r="A87" s="125"/>
      <c r="B87" s="127" t="s">
        <v>440</v>
      </c>
      <c r="C87" s="130"/>
      <c r="D87" s="131">
        <v>10819503.470000006</v>
      </c>
    </row>
    <row r="88" spans="1:4" x14ac:dyDescent="0.25">
      <c r="A88" s="101"/>
      <c r="B88" s="109"/>
      <c r="C88" s="104"/>
      <c r="D88" s="103"/>
    </row>
    <row r="89" spans="1:4" x14ac:dyDescent="0.25">
      <c r="A89" s="101"/>
      <c r="B89" s="109"/>
      <c r="C89" s="332"/>
      <c r="D89" s="333"/>
    </row>
    <row r="90" spans="1:4" x14ac:dyDescent="0.25">
      <c r="A90" s="101"/>
      <c r="B90" s="162">
        <v>44844</v>
      </c>
      <c r="C90" s="334"/>
      <c r="D90" s="335"/>
    </row>
  </sheetData>
  <mergeCells count="2">
    <mergeCell ref="C3:D3"/>
    <mergeCell ref="C35:D35"/>
  </mergeCells>
  <pageMargins left="0.7" right="0.7" top="0.75" bottom="0.75" header="0.3" footer="0.3"/>
  <pageSetup scale="5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98"/>
  <sheetViews>
    <sheetView tabSelected="1" zoomScaleNormal="100" workbookViewId="0">
      <selection activeCell="G14" sqref="G14"/>
    </sheetView>
  </sheetViews>
  <sheetFormatPr baseColWidth="10" defaultColWidth="9.140625" defaultRowHeight="15" x14ac:dyDescent="0.25"/>
  <cols>
    <col min="1" max="1" width="47.7109375" customWidth="1"/>
    <col min="2" max="3" width="15.7109375" hidden="1" customWidth="1"/>
    <col min="4" max="4" width="14.7109375" style="161" customWidth="1"/>
    <col min="5" max="5" width="15.42578125" style="178" customWidth="1"/>
    <col min="6" max="6" width="14.7109375" style="161" customWidth="1"/>
    <col min="7" max="7" width="14.7109375" style="143" customWidth="1"/>
    <col min="8" max="9" width="14.7109375" style="161" customWidth="1"/>
    <col min="10" max="10" width="13.5703125" customWidth="1"/>
    <col min="11" max="12" width="14.7109375" customWidth="1"/>
    <col min="13" max="14" width="14.7109375" hidden="1" customWidth="1"/>
    <col min="15" max="15" width="15.28515625" hidden="1" customWidth="1"/>
    <col min="16" max="16" width="15.140625" style="14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2" spans="1:34" ht="25.5" customHeight="1" x14ac:dyDescent="0.3">
      <c r="A2" s="353" t="s">
        <v>376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34" ht="24" customHeight="1" x14ac:dyDescent="0.25">
      <c r="A3" s="354">
        <v>2022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34" ht="17.25" customHeight="1" x14ac:dyDescent="0.25">
      <c r="A4" s="355" t="s">
        <v>679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34" x14ac:dyDescent="0.25">
      <c r="A5" s="356" t="s">
        <v>521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34" ht="16.5" customHeight="1" x14ac:dyDescent="0.25">
      <c r="A6" s="236"/>
      <c r="B6" s="236"/>
      <c r="C6" s="236"/>
      <c r="D6" s="132"/>
      <c r="E6" s="132"/>
      <c r="F6" s="132"/>
      <c r="G6" s="132"/>
      <c r="H6" s="132"/>
      <c r="I6" s="132"/>
      <c r="J6" s="236"/>
      <c r="K6" s="236"/>
      <c r="L6" s="236"/>
      <c r="M6" s="236"/>
      <c r="N6" s="236"/>
      <c r="O6" s="236"/>
      <c r="P6" s="236"/>
    </row>
    <row r="7" spans="1:34" ht="12" customHeight="1" x14ac:dyDescent="0.25">
      <c r="A7" s="357" t="s">
        <v>617</v>
      </c>
      <c r="B7" s="357" t="s">
        <v>522</v>
      </c>
      <c r="C7" s="357" t="s">
        <v>602</v>
      </c>
      <c r="D7" s="358" t="s">
        <v>603</v>
      </c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</row>
    <row r="8" spans="1:34" s="163" customFormat="1" ht="12.75" customHeight="1" x14ac:dyDescent="0.25">
      <c r="A8" s="357"/>
      <c r="B8" s="357"/>
      <c r="C8" s="357"/>
      <c r="D8" s="251" t="s">
        <v>604</v>
      </c>
      <c r="E8" s="251" t="s">
        <v>605</v>
      </c>
      <c r="F8" s="251" t="s">
        <v>606</v>
      </c>
      <c r="G8" s="251" t="s">
        <v>599</v>
      </c>
      <c r="H8" s="251" t="s">
        <v>608</v>
      </c>
      <c r="I8" s="251" t="s">
        <v>609</v>
      </c>
      <c r="J8" s="251" t="s">
        <v>610</v>
      </c>
      <c r="K8" s="251" t="s">
        <v>611</v>
      </c>
      <c r="L8" s="251" t="s">
        <v>612</v>
      </c>
      <c r="M8" s="251" t="s">
        <v>613</v>
      </c>
      <c r="N8" s="251" t="s">
        <v>614</v>
      </c>
      <c r="O8" s="251" t="s">
        <v>615</v>
      </c>
      <c r="P8" s="252" t="s">
        <v>616</v>
      </c>
    </row>
    <row r="9" spans="1:34" x14ac:dyDescent="0.25">
      <c r="A9" s="133"/>
      <c r="B9" s="133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43"/>
    </row>
    <row r="10" spans="1:34" x14ac:dyDescent="0.25">
      <c r="A10" s="135" t="s">
        <v>443</v>
      </c>
      <c r="B10" s="135"/>
      <c r="C10" s="169"/>
      <c r="D10" s="136"/>
      <c r="E10" s="164"/>
      <c r="F10" s="165"/>
      <c r="G10" s="151"/>
      <c r="H10" s="151"/>
      <c r="I10" s="151"/>
      <c r="J10" s="151"/>
      <c r="K10" s="151"/>
      <c r="L10" s="151"/>
      <c r="M10" s="151"/>
      <c r="N10" s="151"/>
      <c r="O10" s="151"/>
      <c r="P10" s="166"/>
    </row>
    <row r="11" spans="1:34" x14ac:dyDescent="0.25">
      <c r="A11" s="137" t="s">
        <v>444</v>
      </c>
      <c r="B11" s="167">
        <v>1036521587.3079599</v>
      </c>
      <c r="C11" s="167">
        <v>1065132806.9047198</v>
      </c>
      <c r="D11" s="167">
        <v>88940999.540000007</v>
      </c>
      <c r="E11" s="167">
        <v>68824902.480000004</v>
      </c>
      <c r="F11" s="167">
        <v>80540408.030000001</v>
      </c>
      <c r="G11" s="167">
        <v>83812657.730000004</v>
      </c>
      <c r="H11" s="167">
        <v>79425126.410000011</v>
      </c>
      <c r="I11" s="167">
        <v>133859287.93000001</v>
      </c>
      <c r="J11" s="167">
        <v>80817260.980000004</v>
      </c>
      <c r="K11" s="167">
        <v>75599866.99000001</v>
      </c>
      <c r="L11" s="167">
        <v>103256516.52999999</v>
      </c>
      <c r="M11" s="167">
        <f t="shared" ref="M11:P11" si="0">M12+M13+M14+M15+M16</f>
        <v>0</v>
      </c>
      <c r="N11" s="167">
        <f t="shared" si="0"/>
        <v>0</v>
      </c>
      <c r="O11" s="167">
        <f t="shared" si="0"/>
        <v>0</v>
      </c>
      <c r="P11" s="167">
        <f t="shared" si="0"/>
        <v>795077026.62</v>
      </c>
      <c r="Q11" s="170"/>
    </row>
    <row r="12" spans="1:34" x14ac:dyDescent="0.25">
      <c r="A12" s="133" t="s">
        <v>445</v>
      </c>
      <c r="B12" s="143">
        <v>757385634.01199996</v>
      </c>
      <c r="C12" s="143">
        <v>779387817.0891999</v>
      </c>
      <c r="D12" s="147">
        <v>73304502.150000006</v>
      </c>
      <c r="E12" s="147">
        <v>62868437.630000003</v>
      </c>
      <c r="F12" s="147">
        <v>64271829.580000006</v>
      </c>
      <c r="G12" s="147">
        <v>62888588.219999999</v>
      </c>
      <c r="H12" s="143">
        <v>62618054.719999999</v>
      </c>
      <c r="I12" s="143">
        <v>66926827.649999999</v>
      </c>
      <c r="J12" s="143">
        <v>64127929.460000001</v>
      </c>
      <c r="K12" s="143">
        <v>64975350.829999998</v>
      </c>
      <c r="L12" s="143">
        <v>72449730.069999993</v>
      </c>
      <c r="M12" s="143"/>
      <c r="N12" s="143"/>
      <c r="O12" s="143"/>
      <c r="P12" s="143">
        <f>SUM(D12:O12)</f>
        <v>594431250.30999994</v>
      </c>
    </row>
    <row r="13" spans="1:34" x14ac:dyDescent="0.25">
      <c r="A13" s="133" t="s">
        <v>446</v>
      </c>
      <c r="B13" s="134">
        <v>41841218</v>
      </c>
      <c r="C13" s="134">
        <v>48389685.279999986</v>
      </c>
      <c r="D13" s="147">
        <v>1776290.65</v>
      </c>
      <c r="E13" s="147">
        <v>1675022.31</v>
      </c>
      <c r="F13" s="147">
        <v>2637614.5499999998</v>
      </c>
      <c r="G13" s="147">
        <v>1870932.45</v>
      </c>
      <c r="H13" s="143">
        <v>2860224.45</v>
      </c>
      <c r="I13" s="143">
        <v>2674816.96</v>
      </c>
      <c r="J13" s="143">
        <v>1857090.78</v>
      </c>
      <c r="K13" s="143">
        <v>2567616.79</v>
      </c>
      <c r="L13" s="143">
        <v>3531681.3</v>
      </c>
      <c r="M13" s="143"/>
      <c r="N13" s="143"/>
      <c r="O13" s="143"/>
      <c r="P13" s="143">
        <f t="shared" ref="P13:P16" si="1">SUM(D13:O13)</f>
        <v>21451290.240000002</v>
      </c>
    </row>
    <row r="14" spans="1:34" x14ac:dyDescent="0.25">
      <c r="A14" s="133" t="s">
        <v>447</v>
      </c>
      <c r="B14" s="134">
        <v>0</v>
      </c>
      <c r="C14" s="134">
        <v>0</v>
      </c>
      <c r="D14" s="147">
        <v>0</v>
      </c>
      <c r="E14" s="147">
        <v>0</v>
      </c>
      <c r="F14" s="147">
        <v>0</v>
      </c>
      <c r="G14" s="147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/>
      <c r="N14" s="143"/>
      <c r="O14" s="143"/>
      <c r="P14" s="143">
        <f t="shared" si="1"/>
        <v>0</v>
      </c>
    </row>
    <row r="15" spans="1:34" x14ac:dyDescent="0.25">
      <c r="A15" s="133" t="s">
        <v>448</v>
      </c>
      <c r="B15" s="134">
        <v>136659928.79999998</v>
      </c>
      <c r="C15" s="134">
        <v>136679353.19999999</v>
      </c>
      <c r="D15" s="147">
        <v>6362346.0800000001</v>
      </c>
      <c r="E15" s="147">
        <v>4280114.4399999995</v>
      </c>
      <c r="F15" s="147">
        <v>5816819.4799999995</v>
      </c>
      <c r="G15" s="147">
        <v>3431128.58</v>
      </c>
      <c r="H15" s="143">
        <v>6130986.8100000005</v>
      </c>
      <c r="I15" s="143">
        <v>56538901.900000006</v>
      </c>
      <c r="J15" s="143">
        <v>7042520.1600000001</v>
      </c>
      <c r="K15" s="143">
        <v>8056899.3699999992</v>
      </c>
      <c r="L15" s="143">
        <v>11863567.149999999</v>
      </c>
      <c r="M15" s="143"/>
      <c r="N15" s="143"/>
      <c r="O15" s="143"/>
      <c r="P15" s="143">
        <f t="shared" si="1"/>
        <v>109523283.97</v>
      </c>
    </row>
    <row r="16" spans="1:34" ht="15" customHeight="1" x14ac:dyDescent="0.3">
      <c r="A16" s="133" t="s">
        <v>449</v>
      </c>
      <c r="B16" s="134">
        <v>100634806.49595998</v>
      </c>
      <c r="C16" s="134">
        <v>100675951.33552</v>
      </c>
      <c r="D16" s="148">
        <v>7497860.6600000001</v>
      </c>
      <c r="E16" s="148">
        <v>1328.1</v>
      </c>
      <c r="F16" s="148">
        <v>7814144.4200000009</v>
      </c>
      <c r="G16" s="148">
        <v>15622008.48</v>
      </c>
      <c r="H16" s="143">
        <v>7815860.4300000006</v>
      </c>
      <c r="I16" s="143">
        <v>7718741.4199999999</v>
      </c>
      <c r="J16" s="143">
        <v>7789720.5800000001</v>
      </c>
      <c r="K16" s="143">
        <v>0</v>
      </c>
      <c r="L16" s="143">
        <v>15411538.01</v>
      </c>
      <c r="M16" s="143"/>
      <c r="N16" s="143"/>
      <c r="O16" s="143"/>
      <c r="P16" s="143">
        <f t="shared" si="1"/>
        <v>69671202.100000009</v>
      </c>
      <c r="Q16" s="16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34" ht="15" customHeight="1" x14ac:dyDescent="0.3">
      <c r="A17" s="137" t="s">
        <v>450</v>
      </c>
      <c r="B17" s="138">
        <v>685638298.03309989</v>
      </c>
      <c r="C17" s="138">
        <v>614265107.10553336</v>
      </c>
      <c r="D17" s="138">
        <v>21240938.370000001</v>
      </c>
      <c r="E17" s="138">
        <v>21530460.469999999</v>
      </c>
      <c r="F17" s="138">
        <v>29594875.580000002</v>
      </c>
      <c r="G17" s="138">
        <v>23486300.939999998</v>
      </c>
      <c r="H17" s="138">
        <v>29511912.849999998</v>
      </c>
      <c r="I17" s="138">
        <v>32854630.879999999</v>
      </c>
      <c r="J17" s="138">
        <v>43823620.229999997</v>
      </c>
      <c r="K17" s="138">
        <v>36097802.269999996</v>
      </c>
      <c r="L17" s="138">
        <v>38865775.700000003</v>
      </c>
      <c r="M17" s="138">
        <f t="shared" ref="M17:O17" si="2">M18+M19+M20+M21+M22+M23+M24+M25+M26</f>
        <v>0</v>
      </c>
      <c r="N17" s="138">
        <f t="shared" si="2"/>
        <v>0</v>
      </c>
      <c r="O17" s="138">
        <f t="shared" si="2"/>
        <v>0</v>
      </c>
      <c r="P17" s="138">
        <f>SUM(P18:P26)</f>
        <v>277006317.28999996</v>
      </c>
      <c r="Q17" s="161"/>
      <c r="S17" s="16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1:34" x14ac:dyDescent="0.25">
      <c r="A18" s="133" t="s">
        <v>451</v>
      </c>
      <c r="B18" s="134">
        <v>31720806.130000003</v>
      </c>
      <c r="C18" s="134">
        <v>30982309</v>
      </c>
      <c r="D18" s="147">
        <v>1245097.2100000002</v>
      </c>
      <c r="E18" s="147">
        <v>1768203.79</v>
      </c>
      <c r="F18" s="147">
        <v>2096241.4400000002</v>
      </c>
      <c r="G18" s="147">
        <v>1427836.87</v>
      </c>
      <c r="H18" s="147">
        <v>1682754.73</v>
      </c>
      <c r="I18" s="147">
        <v>2094206.81</v>
      </c>
      <c r="J18" s="147">
        <v>6900324.3900000006</v>
      </c>
      <c r="K18" s="147">
        <v>1522970.7799999998</v>
      </c>
      <c r="L18" s="147">
        <v>3397377.2500000005</v>
      </c>
      <c r="M18" s="147"/>
      <c r="N18" s="147"/>
      <c r="O18" s="147"/>
      <c r="P18" s="134">
        <f t="shared" ref="P18:P74" si="3">SUM(D18:O18)</f>
        <v>22135013.270000003</v>
      </c>
    </row>
    <row r="19" spans="1:34" x14ac:dyDescent="0.25">
      <c r="A19" s="133" t="s">
        <v>452</v>
      </c>
      <c r="B19" s="134">
        <v>123803995.80000001</v>
      </c>
      <c r="C19" s="134">
        <v>103632167.80000001</v>
      </c>
      <c r="D19" s="147">
        <v>331037.2</v>
      </c>
      <c r="E19" s="147">
        <v>372424.99</v>
      </c>
      <c r="F19" s="147">
        <v>474801</v>
      </c>
      <c r="G19" s="147">
        <v>429815</v>
      </c>
      <c r="H19" s="147">
        <v>1080993.28</v>
      </c>
      <c r="I19" s="147">
        <v>1356226.24</v>
      </c>
      <c r="J19" s="147">
        <v>1495028.52</v>
      </c>
      <c r="K19" s="147">
        <v>1526130.14</v>
      </c>
      <c r="L19" s="147">
        <v>2236450.04</v>
      </c>
      <c r="M19" s="147"/>
      <c r="N19" s="147"/>
      <c r="O19" s="147"/>
      <c r="P19" s="134">
        <f t="shared" si="3"/>
        <v>9302906.4100000001</v>
      </c>
    </row>
    <row r="20" spans="1:34" x14ac:dyDescent="0.25">
      <c r="A20" s="133" t="s">
        <v>453</v>
      </c>
      <c r="B20" s="134">
        <v>20359754</v>
      </c>
      <c r="C20" s="134">
        <v>20385254</v>
      </c>
      <c r="D20" s="147">
        <v>685009.36</v>
      </c>
      <c r="E20" s="147">
        <v>326900</v>
      </c>
      <c r="F20" s="147">
        <v>583350</v>
      </c>
      <c r="G20" s="147">
        <v>203300</v>
      </c>
      <c r="H20" s="147">
        <v>402250</v>
      </c>
      <c r="I20" s="147">
        <v>238250</v>
      </c>
      <c r="J20" s="147">
        <v>312000</v>
      </c>
      <c r="K20" s="147">
        <v>3381533.4499999997</v>
      </c>
      <c r="L20" s="147">
        <v>362850</v>
      </c>
      <c r="M20" s="147"/>
      <c r="N20" s="147"/>
      <c r="O20" s="147"/>
      <c r="P20" s="134">
        <f t="shared" si="3"/>
        <v>6495442.8099999996</v>
      </c>
    </row>
    <row r="21" spans="1:34" x14ac:dyDescent="0.25">
      <c r="A21" s="133" t="s">
        <v>454</v>
      </c>
      <c r="B21" s="134">
        <v>9662000</v>
      </c>
      <c r="C21" s="134">
        <v>9662000</v>
      </c>
      <c r="D21" s="147">
        <v>159913</v>
      </c>
      <c r="E21" s="147">
        <v>16760</v>
      </c>
      <c r="F21" s="147">
        <v>17860</v>
      </c>
      <c r="G21" s="147">
        <v>13980</v>
      </c>
      <c r="H21" s="147">
        <v>31820</v>
      </c>
      <c r="I21" s="147">
        <v>22605</v>
      </c>
      <c r="J21" s="147">
        <v>612074.31000000006</v>
      </c>
      <c r="K21" s="147">
        <v>148255</v>
      </c>
      <c r="L21" s="147">
        <v>30810.95</v>
      </c>
      <c r="M21" s="147"/>
      <c r="N21" s="147"/>
      <c r="O21" s="147"/>
      <c r="P21" s="134">
        <f t="shared" si="3"/>
        <v>1054078.26</v>
      </c>
    </row>
    <row r="22" spans="1:34" x14ac:dyDescent="0.25">
      <c r="A22" s="133" t="s">
        <v>455</v>
      </c>
      <c r="B22" s="134">
        <v>176678287.37949997</v>
      </c>
      <c r="C22" s="134">
        <v>157299756.40960002</v>
      </c>
      <c r="D22" s="147">
        <v>5123442.29</v>
      </c>
      <c r="E22" s="147">
        <v>8878403.8699999992</v>
      </c>
      <c r="F22" s="147">
        <v>9332363.3399999999</v>
      </c>
      <c r="G22" s="147">
        <v>8528877.0999999996</v>
      </c>
      <c r="H22" s="147">
        <v>15120254.790000001</v>
      </c>
      <c r="I22" s="147">
        <v>12433607.879999999</v>
      </c>
      <c r="J22" s="147">
        <v>8719908.2599999998</v>
      </c>
      <c r="K22" s="147">
        <v>10078189.83</v>
      </c>
      <c r="L22" s="147">
        <v>18206685.649999999</v>
      </c>
      <c r="M22" s="147"/>
      <c r="N22" s="147"/>
      <c r="O22" s="147"/>
      <c r="P22" s="134">
        <f t="shared" si="3"/>
        <v>96421733.00999999</v>
      </c>
    </row>
    <row r="23" spans="1:34" x14ac:dyDescent="0.25">
      <c r="A23" s="133" t="s">
        <v>456</v>
      </c>
      <c r="B23" s="134">
        <v>118817833.45999999</v>
      </c>
      <c r="C23" s="134">
        <v>101229567.66</v>
      </c>
      <c r="D23" s="147">
        <v>5468078.2700000005</v>
      </c>
      <c r="E23" s="147">
        <v>5467602.6699999999</v>
      </c>
      <c r="F23" s="147">
        <v>12904212.050000001</v>
      </c>
      <c r="G23" s="147">
        <v>7954710.7000000002</v>
      </c>
      <c r="H23" s="147">
        <v>7948396.4999999991</v>
      </c>
      <c r="I23" s="147">
        <v>7955301.2299999995</v>
      </c>
      <c r="J23" s="147">
        <v>7952720.4699999988</v>
      </c>
      <c r="K23" s="147">
        <v>7952279.8499999996</v>
      </c>
      <c r="L23" s="147">
        <v>7949870.5300000003</v>
      </c>
      <c r="M23" s="147"/>
      <c r="N23" s="147"/>
      <c r="O23" s="147"/>
      <c r="P23" s="134">
        <f>SUM(D23:O23)</f>
        <v>71553172.269999996</v>
      </c>
      <c r="Q23" s="161"/>
    </row>
    <row r="24" spans="1:34" ht="25.5" x14ac:dyDescent="0.25">
      <c r="A24" s="133" t="s">
        <v>457</v>
      </c>
      <c r="B24" s="134">
        <v>48552264.263600007</v>
      </c>
      <c r="C24" s="134">
        <v>36027264.596933335</v>
      </c>
      <c r="D24" s="147">
        <v>255822.37</v>
      </c>
      <c r="E24" s="147">
        <v>759357.09</v>
      </c>
      <c r="F24" s="147">
        <v>543558.68000000005</v>
      </c>
      <c r="G24" s="147">
        <v>1563268.8499999999</v>
      </c>
      <c r="H24" s="147">
        <v>802619.47</v>
      </c>
      <c r="I24" s="147">
        <v>1017188.65</v>
      </c>
      <c r="J24" s="147">
        <v>1604453.98</v>
      </c>
      <c r="K24" s="147">
        <v>443783.99</v>
      </c>
      <c r="L24" s="147">
        <v>1249916.71</v>
      </c>
      <c r="M24" s="147"/>
      <c r="N24" s="147"/>
      <c r="O24" s="147"/>
      <c r="P24" s="134">
        <f t="shared" si="3"/>
        <v>8239969.79</v>
      </c>
    </row>
    <row r="25" spans="1:34" ht="25.5" x14ac:dyDescent="0.25">
      <c r="A25" s="133" t="s">
        <v>458</v>
      </c>
      <c r="B25" s="134">
        <v>156043357</v>
      </c>
      <c r="C25" s="134">
        <v>152338987.639</v>
      </c>
      <c r="D25" s="148">
        <v>7972538.6699999999</v>
      </c>
      <c r="E25" s="148">
        <v>3858828.0599999996</v>
      </c>
      <c r="F25" s="148">
        <v>3379452.0700000003</v>
      </c>
      <c r="G25" s="148">
        <v>2997752.92</v>
      </c>
      <c r="H25" s="148">
        <v>2369537.2000000002</v>
      </c>
      <c r="I25" s="148">
        <v>7264643.2700000005</v>
      </c>
      <c r="J25" s="148">
        <v>15811098.5</v>
      </c>
      <c r="K25" s="148">
        <v>10910237.730000002</v>
      </c>
      <c r="L25" s="148">
        <v>5089732.57</v>
      </c>
      <c r="M25" s="148"/>
      <c r="N25" s="148"/>
      <c r="O25" s="148"/>
      <c r="P25" s="143">
        <f t="shared" si="3"/>
        <v>59653820.990000002</v>
      </c>
    </row>
    <row r="26" spans="1:34" x14ac:dyDescent="0.25">
      <c r="A26" s="133" t="s">
        <v>459</v>
      </c>
      <c r="B26" s="134">
        <v>0</v>
      </c>
      <c r="C26" s="134">
        <v>2707800</v>
      </c>
      <c r="D26" s="147">
        <v>0</v>
      </c>
      <c r="E26" s="147">
        <v>81980</v>
      </c>
      <c r="F26" s="147">
        <v>263037</v>
      </c>
      <c r="G26" s="147">
        <v>366759.5</v>
      </c>
      <c r="H26" s="147">
        <v>73286.880000000005</v>
      </c>
      <c r="I26" s="147">
        <v>472601.8</v>
      </c>
      <c r="J26" s="147">
        <v>416011.8</v>
      </c>
      <c r="K26" s="147">
        <v>134421.5</v>
      </c>
      <c r="L26" s="147">
        <v>342082</v>
      </c>
      <c r="M26" s="147"/>
      <c r="N26" s="147"/>
      <c r="O26" s="147"/>
      <c r="P26" s="134">
        <f t="shared" si="3"/>
        <v>2150180.48</v>
      </c>
    </row>
    <row r="27" spans="1:34" x14ac:dyDescent="0.25">
      <c r="A27" s="137" t="s">
        <v>460</v>
      </c>
      <c r="B27" s="138">
        <v>77177010.019999996</v>
      </c>
      <c r="C27" s="138">
        <v>58030735.25999999</v>
      </c>
      <c r="D27" s="138">
        <v>1252798.29</v>
      </c>
      <c r="E27" s="138">
        <v>2898410.2300000004</v>
      </c>
      <c r="F27" s="138">
        <v>1764677.19</v>
      </c>
      <c r="G27" s="138">
        <v>2274571.6</v>
      </c>
      <c r="H27" s="138">
        <v>1708219.78</v>
      </c>
      <c r="I27" s="138">
        <v>3731261.45</v>
      </c>
      <c r="J27" s="138">
        <v>2063185.77</v>
      </c>
      <c r="K27" s="138">
        <v>1547945.5999999999</v>
      </c>
      <c r="L27" s="138">
        <v>2273868.8499999996</v>
      </c>
      <c r="M27" s="138">
        <f t="shared" ref="M27:O27" si="4">SUM(M28:M36)</f>
        <v>0</v>
      </c>
      <c r="N27" s="138">
        <f t="shared" si="4"/>
        <v>0</v>
      </c>
      <c r="O27" s="138">
        <f t="shared" si="4"/>
        <v>0</v>
      </c>
      <c r="P27" s="167">
        <f>SUM(D27:O27)</f>
        <v>19514938.759999998</v>
      </c>
      <c r="Q27" s="138"/>
      <c r="R27" s="161"/>
    </row>
    <row r="28" spans="1:34" x14ac:dyDescent="0.25">
      <c r="A28" s="133" t="s">
        <v>461</v>
      </c>
      <c r="B28" s="134">
        <v>8214601.9800000004</v>
      </c>
      <c r="C28" s="134">
        <v>7541199.9799999995</v>
      </c>
      <c r="D28" s="148">
        <v>171319.47</v>
      </c>
      <c r="E28" s="148">
        <v>235475.9</v>
      </c>
      <c r="F28" s="148">
        <v>240082.43</v>
      </c>
      <c r="G28" s="148">
        <v>96947.19</v>
      </c>
      <c r="H28" s="148">
        <v>306002.05</v>
      </c>
      <c r="I28" s="148">
        <v>340446.15</v>
      </c>
      <c r="J28" s="148">
        <v>183935.31</v>
      </c>
      <c r="K28" s="148">
        <v>223267.87</v>
      </c>
      <c r="L28" s="148">
        <v>287440.27</v>
      </c>
      <c r="M28" s="148"/>
      <c r="N28" s="148"/>
      <c r="O28" s="148"/>
      <c r="P28" s="143">
        <f t="shared" si="3"/>
        <v>2084916.6400000001</v>
      </c>
    </row>
    <row r="29" spans="1:34" x14ac:dyDescent="0.25">
      <c r="A29" s="133" t="s">
        <v>462</v>
      </c>
      <c r="B29" s="134">
        <v>2183400</v>
      </c>
      <c r="C29" s="134">
        <v>1548400</v>
      </c>
      <c r="D29" s="148">
        <v>0</v>
      </c>
      <c r="E29" s="148">
        <v>59000</v>
      </c>
      <c r="F29" s="148">
        <v>0</v>
      </c>
      <c r="G29" s="148">
        <v>0</v>
      </c>
      <c r="H29" s="148">
        <v>0</v>
      </c>
      <c r="I29" s="148">
        <v>110330</v>
      </c>
      <c r="J29" s="148">
        <v>0</v>
      </c>
      <c r="K29" s="148">
        <v>0</v>
      </c>
      <c r="L29" s="148">
        <v>94636</v>
      </c>
      <c r="M29" s="148"/>
      <c r="N29" s="148"/>
      <c r="O29" s="148"/>
      <c r="P29" s="143">
        <f t="shared" si="3"/>
        <v>263966</v>
      </c>
    </row>
    <row r="30" spans="1:34" x14ac:dyDescent="0.25">
      <c r="A30" s="133" t="s">
        <v>463</v>
      </c>
      <c r="B30" s="134">
        <v>5147569.5</v>
      </c>
      <c r="C30" s="134">
        <v>5147569.5</v>
      </c>
      <c r="D30" s="148">
        <v>0</v>
      </c>
      <c r="E30" s="148">
        <v>450129.2</v>
      </c>
      <c r="F30" s="148">
        <v>127920.4</v>
      </c>
      <c r="G30" s="148">
        <v>11100</v>
      </c>
      <c r="H30" s="148">
        <v>0</v>
      </c>
      <c r="I30" s="148">
        <v>471454.25</v>
      </c>
      <c r="J30" s="148">
        <v>342988.24</v>
      </c>
      <c r="K30" s="148">
        <v>202927.5</v>
      </c>
      <c r="L30" s="148">
        <v>240337.68</v>
      </c>
      <c r="M30" s="148"/>
      <c r="N30" s="148"/>
      <c r="O30" s="148"/>
      <c r="P30" s="143">
        <f t="shared" si="3"/>
        <v>1846857.27</v>
      </c>
    </row>
    <row r="31" spans="1:34" x14ac:dyDescent="0.25">
      <c r="A31" s="133" t="s">
        <v>464</v>
      </c>
      <c r="B31" s="134">
        <v>164403.04000000004</v>
      </c>
      <c r="C31" s="134">
        <v>364403.03999999992</v>
      </c>
      <c r="D31" s="148">
        <v>0</v>
      </c>
      <c r="E31" s="148">
        <v>0</v>
      </c>
      <c r="F31" s="148">
        <v>0</v>
      </c>
      <c r="G31" s="148">
        <v>42968.26</v>
      </c>
      <c r="H31" s="147">
        <v>0</v>
      </c>
      <c r="I31" s="147">
        <v>72105.63</v>
      </c>
      <c r="J31" s="147">
        <v>0</v>
      </c>
      <c r="K31" s="147">
        <v>0</v>
      </c>
      <c r="L31" s="147">
        <v>0</v>
      </c>
      <c r="M31" s="147"/>
      <c r="N31" s="147"/>
      <c r="O31" s="147"/>
      <c r="P31" s="134">
        <f t="shared" si="3"/>
        <v>115073.89000000001</v>
      </c>
    </row>
    <row r="32" spans="1:34" x14ac:dyDescent="0.25">
      <c r="A32" s="133" t="s">
        <v>465</v>
      </c>
      <c r="B32" s="134">
        <v>1584362.0000000002</v>
      </c>
      <c r="C32" s="134">
        <v>1404362.0000000002</v>
      </c>
      <c r="D32" s="148">
        <v>48928.53</v>
      </c>
      <c r="E32" s="148">
        <v>200</v>
      </c>
      <c r="F32" s="148">
        <v>10800.01</v>
      </c>
      <c r="G32" s="148">
        <v>893.09</v>
      </c>
      <c r="H32" s="148">
        <v>67142</v>
      </c>
      <c r="I32" s="148">
        <v>26019</v>
      </c>
      <c r="J32" s="148">
        <v>42697.81</v>
      </c>
      <c r="K32" s="148">
        <v>29000</v>
      </c>
      <c r="L32" s="148">
        <v>3481</v>
      </c>
      <c r="M32" s="148"/>
      <c r="N32" s="148"/>
      <c r="O32" s="148"/>
      <c r="P32" s="143">
        <f>SUM(D32:O32)</f>
        <v>229161.44</v>
      </c>
      <c r="Q32" t="s">
        <v>523</v>
      </c>
    </row>
    <row r="33" spans="1:17" ht="25.5" x14ac:dyDescent="0.25">
      <c r="A33" s="133" t="s">
        <v>466</v>
      </c>
      <c r="B33" s="134">
        <v>4040000</v>
      </c>
      <c r="C33" s="134">
        <v>3970000</v>
      </c>
      <c r="D33" s="148">
        <v>9855.43</v>
      </c>
      <c r="E33" s="148">
        <v>25019.040000000001</v>
      </c>
      <c r="F33" s="148">
        <v>12734.71</v>
      </c>
      <c r="G33" s="148">
        <v>14445.6</v>
      </c>
      <c r="H33" s="148">
        <v>21505.9</v>
      </c>
      <c r="I33" s="148">
        <v>6413.4</v>
      </c>
      <c r="J33" s="148">
        <v>216209.39</v>
      </c>
      <c r="K33" s="148">
        <v>0</v>
      </c>
      <c r="L33" s="148">
        <v>24884.14</v>
      </c>
      <c r="M33" s="148"/>
      <c r="N33" s="148"/>
      <c r="O33" s="148"/>
      <c r="P33" s="143">
        <f t="shared" si="3"/>
        <v>331067.61</v>
      </c>
    </row>
    <row r="34" spans="1:17" ht="25.5" x14ac:dyDescent="0.25">
      <c r="A34" s="133" t="s">
        <v>467</v>
      </c>
      <c r="B34" s="134">
        <v>20704243.039999999</v>
      </c>
      <c r="C34" s="134">
        <v>18234242.999999993</v>
      </c>
      <c r="D34" s="148">
        <v>896081.05999999994</v>
      </c>
      <c r="E34" s="148">
        <v>977511.30999999994</v>
      </c>
      <c r="F34" s="148">
        <v>1144321.94</v>
      </c>
      <c r="G34" s="148">
        <v>1221932.77</v>
      </c>
      <c r="H34" s="148">
        <v>1060684.31</v>
      </c>
      <c r="I34" s="148">
        <v>1065172.6299999999</v>
      </c>
      <c r="J34" s="148">
        <v>1092053.0999999999</v>
      </c>
      <c r="K34" s="148">
        <v>978711.83</v>
      </c>
      <c r="L34" s="148">
        <v>1057455.44</v>
      </c>
      <c r="M34" s="148"/>
      <c r="N34" s="148"/>
      <c r="O34" s="148"/>
      <c r="P34" s="143">
        <f t="shared" si="3"/>
        <v>9493924.3899999987</v>
      </c>
    </row>
    <row r="35" spans="1:17" ht="25.5" x14ac:dyDescent="0.25">
      <c r="A35" s="133" t="s">
        <v>468</v>
      </c>
      <c r="B35" s="143">
        <v>0</v>
      </c>
      <c r="C35" s="143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/>
      <c r="N35" s="148"/>
      <c r="O35" s="148"/>
      <c r="P35" s="143">
        <f t="shared" si="3"/>
        <v>0</v>
      </c>
    </row>
    <row r="36" spans="1:17" x14ac:dyDescent="0.25">
      <c r="A36" s="133" t="s">
        <v>469</v>
      </c>
      <c r="B36" s="134">
        <v>35138430.459999993</v>
      </c>
      <c r="C36" s="134">
        <v>19820557.739999998</v>
      </c>
      <c r="D36" s="148">
        <v>126613.8</v>
      </c>
      <c r="E36" s="148">
        <v>1151074.78</v>
      </c>
      <c r="F36" s="148">
        <v>228817.69999999998</v>
      </c>
      <c r="G36" s="148">
        <v>886284.69000000006</v>
      </c>
      <c r="H36" s="147">
        <v>252885.52000000002</v>
      </c>
      <c r="I36" s="147">
        <v>1639320.3900000001</v>
      </c>
      <c r="J36" s="147">
        <v>185301.92</v>
      </c>
      <c r="K36" s="147">
        <v>114038.39999999999</v>
      </c>
      <c r="L36" s="147">
        <v>565634.31999999995</v>
      </c>
      <c r="M36" s="147"/>
      <c r="N36" s="147"/>
      <c r="O36" s="147"/>
      <c r="P36" s="143">
        <f t="shared" si="3"/>
        <v>5149971.5200000014</v>
      </c>
    </row>
    <row r="37" spans="1:17" x14ac:dyDescent="0.25">
      <c r="A37" s="137" t="s">
        <v>470</v>
      </c>
      <c r="B37" s="138">
        <v>31640789.585999999</v>
      </c>
      <c r="C37" s="138">
        <v>1233156670.0080001</v>
      </c>
      <c r="D37" s="138">
        <v>2319025</v>
      </c>
      <c r="E37" s="138">
        <v>1783700</v>
      </c>
      <c r="F37" s="138">
        <v>2376801.7000000002</v>
      </c>
      <c r="G37" s="138">
        <v>4023150.9</v>
      </c>
      <c r="H37" s="138">
        <v>629312.5</v>
      </c>
      <c r="I37" s="138">
        <v>672312.5</v>
      </c>
      <c r="J37" s="138">
        <v>1017150.74</v>
      </c>
      <c r="K37" s="138">
        <v>832312.5</v>
      </c>
      <c r="L37" s="138">
        <v>7478612.5</v>
      </c>
      <c r="M37" s="138">
        <f t="shared" ref="M37:N37" si="5">SUM(M38:M43)</f>
        <v>0</v>
      </c>
      <c r="N37" s="138">
        <f t="shared" si="5"/>
        <v>0</v>
      </c>
      <c r="O37" s="138">
        <f>SUM(O38:O44)</f>
        <v>0</v>
      </c>
      <c r="P37" s="167">
        <f>SUM(D37:O37)</f>
        <v>21132378.34</v>
      </c>
    </row>
    <row r="38" spans="1:17" ht="25.5" x14ac:dyDescent="0.25">
      <c r="A38" s="133" t="s">
        <v>471</v>
      </c>
      <c r="B38" s="143">
        <v>21920892</v>
      </c>
      <c r="C38" s="143">
        <v>10000000</v>
      </c>
      <c r="D38" s="148">
        <v>30000</v>
      </c>
      <c r="E38" s="148">
        <v>0</v>
      </c>
      <c r="F38" s="148">
        <v>1094864.2</v>
      </c>
      <c r="G38" s="148">
        <v>2595838.4</v>
      </c>
      <c r="H38" s="148">
        <v>202000</v>
      </c>
      <c r="I38" s="148">
        <v>245000</v>
      </c>
      <c r="J38" s="148">
        <v>556658.24</v>
      </c>
      <c r="K38" s="148">
        <v>405000</v>
      </c>
      <c r="L38" s="148">
        <v>6345050</v>
      </c>
      <c r="M38" s="148"/>
      <c r="N38" s="148"/>
      <c r="O38" s="148"/>
      <c r="P38" s="143">
        <f>SUM(D38:O38)</f>
        <v>11474410.84</v>
      </c>
    </row>
    <row r="39" spans="1:17" ht="25.5" x14ac:dyDescent="0.25">
      <c r="A39" s="133" t="s">
        <v>472</v>
      </c>
      <c r="B39" s="143">
        <v>0</v>
      </c>
      <c r="C39" s="143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/>
      <c r="N39" s="148"/>
      <c r="O39" s="148"/>
      <c r="P39" s="143">
        <f t="shared" si="3"/>
        <v>0</v>
      </c>
    </row>
    <row r="40" spans="1:17" ht="25.5" x14ac:dyDescent="0.25">
      <c r="A40" s="133" t="s">
        <v>473</v>
      </c>
      <c r="B40" s="143">
        <v>0</v>
      </c>
      <c r="C40" s="143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/>
      <c r="N40" s="148"/>
      <c r="O40" s="148"/>
      <c r="P40" s="143">
        <f t="shared" si="3"/>
        <v>0</v>
      </c>
    </row>
    <row r="41" spans="1:17" ht="25.5" x14ac:dyDescent="0.25">
      <c r="A41" s="133" t="s">
        <v>474</v>
      </c>
      <c r="B41" s="143">
        <v>0</v>
      </c>
      <c r="C41" s="143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/>
      <c r="N41" s="148"/>
      <c r="O41" s="148"/>
      <c r="P41" s="143">
        <f t="shared" si="3"/>
        <v>0</v>
      </c>
    </row>
    <row r="42" spans="1:17" ht="25.5" x14ac:dyDescent="0.25">
      <c r="A42" s="133" t="s">
        <v>475</v>
      </c>
      <c r="B42" s="143">
        <v>0</v>
      </c>
      <c r="C42" s="143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/>
      <c r="N42" s="148"/>
      <c r="O42" s="148"/>
      <c r="P42" s="143">
        <f t="shared" si="3"/>
        <v>0</v>
      </c>
    </row>
    <row r="43" spans="1:17" ht="25.5" x14ac:dyDescent="0.25">
      <c r="A43" s="133" t="s">
        <v>476</v>
      </c>
      <c r="B43" s="143">
        <v>9719897.5859999992</v>
      </c>
      <c r="C43" s="143">
        <v>9409215.9279999994</v>
      </c>
      <c r="D43" s="148">
        <v>2289025</v>
      </c>
      <c r="E43" s="148">
        <v>1783700</v>
      </c>
      <c r="F43" s="148">
        <v>1281937.5</v>
      </c>
      <c r="G43" s="148">
        <v>427312.5</v>
      </c>
      <c r="H43" s="148">
        <v>427312.5</v>
      </c>
      <c r="I43" s="148">
        <v>427312.5</v>
      </c>
      <c r="J43" s="148">
        <v>460492.5</v>
      </c>
      <c r="K43" s="148">
        <v>427312.5</v>
      </c>
      <c r="L43" s="148">
        <v>1133562.5</v>
      </c>
      <c r="M43" s="148"/>
      <c r="N43" s="148"/>
      <c r="O43" s="148"/>
      <c r="P43" s="143">
        <f t="shared" si="3"/>
        <v>8657967.5</v>
      </c>
    </row>
    <row r="44" spans="1:17" ht="25.5" x14ac:dyDescent="0.25">
      <c r="A44" s="133" t="s">
        <v>477</v>
      </c>
      <c r="B44" s="143">
        <v>0</v>
      </c>
      <c r="C44" s="143">
        <v>1213747454.0800002</v>
      </c>
      <c r="D44" s="148">
        <v>0</v>
      </c>
      <c r="E44" s="148">
        <v>0</v>
      </c>
      <c r="F44" s="148">
        <v>0</v>
      </c>
      <c r="G44" s="148">
        <v>1000000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/>
      <c r="N44" s="148"/>
      <c r="O44" s="148"/>
      <c r="P44" s="143">
        <f t="shared" si="3"/>
        <v>1000000</v>
      </c>
    </row>
    <row r="45" spans="1:17" s="173" customFormat="1" x14ac:dyDescent="0.25">
      <c r="A45" s="137" t="s">
        <v>478</v>
      </c>
      <c r="B45" s="138">
        <v>79947577</v>
      </c>
      <c r="C45" s="138">
        <v>109668111</v>
      </c>
      <c r="D45" s="138">
        <v>290791.02</v>
      </c>
      <c r="E45" s="138">
        <v>792061.81</v>
      </c>
      <c r="F45" s="138">
        <v>764614.23</v>
      </c>
      <c r="G45" s="138">
        <v>467194.69</v>
      </c>
      <c r="H45" s="138">
        <v>640614.67999999993</v>
      </c>
      <c r="I45" s="138">
        <v>754774.5</v>
      </c>
      <c r="J45" s="138">
        <v>1240099.67</v>
      </c>
      <c r="K45" s="138">
        <v>7486403.6399999997</v>
      </c>
      <c r="L45" s="138">
        <v>972271.5</v>
      </c>
      <c r="M45" s="138">
        <f t="shared" ref="M45:O45" si="6">SUM(M52)</f>
        <v>0</v>
      </c>
      <c r="N45" s="138">
        <f t="shared" si="6"/>
        <v>0</v>
      </c>
      <c r="O45" s="138">
        <f t="shared" si="6"/>
        <v>0</v>
      </c>
      <c r="P45" s="167">
        <f>SUM(D45:O45)</f>
        <v>13408825.739999998</v>
      </c>
      <c r="Q45" s="172"/>
    </row>
    <row r="46" spans="1:17" ht="24.75" customHeight="1" x14ac:dyDescent="0.25">
      <c r="A46" s="133" t="s">
        <v>479</v>
      </c>
      <c r="B46" s="143">
        <v>0</v>
      </c>
      <c r="C46" s="143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3">
        <f t="shared" si="3"/>
        <v>0</v>
      </c>
      <c r="Q46" s="161"/>
    </row>
    <row r="47" spans="1:17" ht="25.5" x14ac:dyDescent="0.25">
      <c r="A47" s="133" t="s">
        <v>480</v>
      </c>
      <c r="B47" s="143">
        <v>0</v>
      </c>
      <c r="C47" s="143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3">
        <f t="shared" si="3"/>
        <v>0</v>
      </c>
    </row>
    <row r="48" spans="1:17" ht="25.5" x14ac:dyDescent="0.25">
      <c r="A48" s="133" t="s">
        <v>481</v>
      </c>
      <c r="B48" s="143">
        <v>79947577</v>
      </c>
      <c r="C48" s="143">
        <v>109668111</v>
      </c>
      <c r="D48" s="148">
        <v>290791.02</v>
      </c>
      <c r="E48" s="148">
        <v>792061.81</v>
      </c>
      <c r="F48" s="148">
        <v>764614.23</v>
      </c>
      <c r="G48" s="148">
        <v>467194.69</v>
      </c>
      <c r="H48" s="148">
        <v>640614.67999999993</v>
      </c>
      <c r="I48" s="148">
        <v>754774.5</v>
      </c>
      <c r="J48" s="148">
        <v>1240099.67</v>
      </c>
      <c r="K48" s="148">
        <v>7486403.6399999997</v>
      </c>
      <c r="L48" s="148">
        <v>972271.5</v>
      </c>
      <c r="M48" s="148">
        <v>0</v>
      </c>
      <c r="N48" s="148">
        <v>0</v>
      </c>
      <c r="O48" s="148">
        <v>0</v>
      </c>
      <c r="P48" s="143">
        <f t="shared" si="3"/>
        <v>13408825.739999998</v>
      </c>
    </row>
    <row r="49" spans="1:17" ht="25.5" x14ac:dyDescent="0.25">
      <c r="A49" s="133" t="s">
        <v>482</v>
      </c>
      <c r="B49" s="143">
        <v>0</v>
      </c>
      <c r="C49" s="143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3">
        <f t="shared" si="3"/>
        <v>0</v>
      </c>
    </row>
    <row r="50" spans="1:17" ht="25.5" x14ac:dyDescent="0.25">
      <c r="A50" s="133" t="s">
        <v>483</v>
      </c>
      <c r="B50" s="143">
        <v>0</v>
      </c>
      <c r="C50" s="143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3">
        <f t="shared" si="3"/>
        <v>0</v>
      </c>
    </row>
    <row r="51" spans="1:17" ht="21.75" customHeight="1" x14ac:dyDescent="0.25">
      <c r="A51" s="133" t="s">
        <v>484</v>
      </c>
      <c r="B51" s="143">
        <v>0</v>
      </c>
      <c r="C51" s="143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3">
        <f t="shared" si="3"/>
        <v>0</v>
      </c>
    </row>
    <row r="52" spans="1:17" ht="25.5" x14ac:dyDescent="0.25">
      <c r="A52" s="133" t="s">
        <v>485</v>
      </c>
      <c r="B52" s="143">
        <v>0</v>
      </c>
      <c r="C52" s="143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/>
      <c r="N52" s="148"/>
      <c r="O52" s="148"/>
      <c r="P52" s="143">
        <f t="shared" si="3"/>
        <v>0</v>
      </c>
    </row>
    <row r="53" spans="1:17" s="173" customFormat="1" x14ac:dyDescent="0.25">
      <c r="A53" s="137" t="s">
        <v>486</v>
      </c>
      <c r="B53" s="138">
        <v>93697652.999999985</v>
      </c>
      <c r="C53" s="138">
        <v>90165153.329999998</v>
      </c>
      <c r="D53" s="138">
        <v>14431889.25</v>
      </c>
      <c r="E53" s="138">
        <v>2215860.13</v>
      </c>
      <c r="F53" s="138">
        <v>868815.91</v>
      </c>
      <c r="G53" s="138">
        <v>1213762.01</v>
      </c>
      <c r="H53" s="138">
        <v>3518006.93</v>
      </c>
      <c r="I53" s="138">
        <v>1936380</v>
      </c>
      <c r="J53" s="138">
        <v>303139</v>
      </c>
      <c r="K53" s="138">
        <v>711002.51</v>
      </c>
      <c r="L53" s="138">
        <v>9075365.2200000007</v>
      </c>
      <c r="M53" s="138">
        <f t="shared" ref="M53:O53" si="7">SUM(M54:M61)</f>
        <v>0</v>
      </c>
      <c r="N53" s="138">
        <f t="shared" si="7"/>
        <v>0</v>
      </c>
      <c r="O53" s="138">
        <f t="shared" si="7"/>
        <v>0</v>
      </c>
      <c r="P53" s="167">
        <f>SUM(D53:O53)</f>
        <v>34274220.960000001</v>
      </c>
      <c r="Q53" s="174"/>
    </row>
    <row r="54" spans="1:17" x14ac:dyDescent="0.25">
      <c r="A54" s="133" t="s">
        <v>487</v>
      </c>
      <c r="B54" s="143">
        <v>62985533.999999993</v>
      </c>
      <c r="C54" s="143">
        <v>58735533.879999995</v>
      </c>
      <c r="D54" s="148">
        <v>9585654.5600000005</v>
      </c>
      <c r="E54" s="148">
        <v>563532.13</v>
      </c>
      <c r="F54" s="148">
        <v>782439.91</v>
      </c>
      <c r="G54" s="148">
        <v>853246.01</v>
      </c>
      <c r="H54" s="148">
        <v>2471006.9300000002</v>
      </c>
      <c r="I54" s="148">
        <v>1641734</v>
      </c>
      <c r="J54" s="148">
        <v>58292</v>
      </c>
      <c r="K54" s="148">
        <v>519896.79</v>
      </c>
      <c r="L54" s="148">
        <v>8951465.2200000007</v>
      </c>
      <c r="M54" s="148"/>
      <c r="N54" s="148"/>
      <c r="O54" s="148"/>
      <c r="P54" s="143">
        <f t="shared" si="3"/>
        <v>25427267.550000001</v>
      </c>
    </row>
    <row r="55" spans="1:17" ht="25.5" x14ac:dyDescent="0.25">
      <c r="A55" s="133" t="s">
        <v>488</v>
      </c>
      <c r="B55" s="143">
        <v>992753</v>
      </c>
      <c r="C55" s="143">
        <v>943253.45</v>
      </c>
      <c r="D55" s="148">
        <v>308178.78000000003</v>
      </c>
      <c r="E55" s="148">
        <v>0</v>
      </c>
      <c r="F55" s="148">
        <v>86376</v>
      </c>
      <c r="G55" s="148">
        <v>303496</v>
      </c>
      <c r="H55" s="148">
        <v>0</v>
      </c>
      <c r="I55" s="148">
        <v>294646</v>
      </c>
      <c r="J55" s="148">
        <v>151332</v>
      </c>
      <c r="K55" s="148">
        <v>18950.8</v>
      </c>
      <c r="L55" s="148">
        <v>0</v>
      </c>
      <c r="M55" s="148"/>
      <c r="N55" s="148"/>
      <c r="O55" s="148"/>
      <c r="P55" s="143">
        <f t="shared" si="3"/>
        <v>1162979.58</v>
      </c>
    </row>
    <row r="56" spans="1:17" ht="25.5" x14ac:dyDescent="0.25">
      <c r="A56" s="133" t="s">
        <v>489</v>
      </c>
      <c r="B56" s="143">
        <v>0</v>
      </c>
      <c r="C56" s="143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/>
      <c r="N56" s="148"/>
      <c r="O56" s="148"/>
      <c r="P56" s="143">
        <f t="shared" si="3"/>
        <v>0</v>
      </c>
    </row>
    <row r="57" spans="1:17" ht="25.5" x14ac:dyDescent="0.25">
      <c r="A57" s="133" t="s">
        <v>490</v>
      </c>
      <c r="B57" s="143">
        <v>14899999.999999998</v>
      </c>
      <c r="C57" s="143">
        <v>13999999.999999998</v>
      </c>
      <c r="D57" s="148">
        <v>4483135.17</v>
      </c>
      <c r="E57" s="148">
        <v>492328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/>
      <c r="N57" s="148"/>
      <c r="O57" s="148"/>
      <c r="P57" s="143">
        <f t="shared" si="3"/>
        <v>4975463.17</v>
      </c>
    </row>
    <row r="58" spans="1:17" x14ac:dyDescent="0.25">
      <c r="A58" s="133" t="s">
        <v>491</v>
      </c>
      <c r="B58" s="143">
        <v>13169366</v>
      </c>
      <c r="C58" s="143">
        <v>14836366</v>
      </c>
      <c r="D58" s="148">
        <v>54920.74</v>
      </c>
      <c r="E58" s="148">
        <v>1160000</v>
      </c>
      <c r="F58" s="148">
        <v>0</v>
      </c>
      <c r="G58" s="148">
        <v>57020</v>
      </c>
      <c r="H58" s="148">
        <v>1047000</v>
      </c>
      <c r="I58" s="148">
        <v>0</v>
      </c>
      <c r="J58" s="148">
        <v>17700</v>
      </c>
      <c r="K58" s="148">
        <v>172154.92</v>
      </c>
      <c r="L58" s="148">
        <v>0</v>
      </c>
      <c r="M58" s="148"/>
      <c r="N58" s="148"/>
      <c r="O58" s="148"/>
      <c r="P58" s="143">
        <f t="shared" si="3"/>
        <v>2508795.66</v>
      </c>
    </row>
    <row r="59" spans="1:17" x14ac:dyDescent="0.25">
      <c r="A59" s="133" t="s">
        <v>492</v>
      </c>
      <c r="B59" s="143">
        <v>1650000</v>
      </c>
      <c r="C59" s="143">
        <v>1650000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75815</v>
      </c>
      <c r="K59" s="148">
        <v>0</v>
      </c>
      <c r="L59" s="148">
        <v>123900</v>
      </c>
      <c r="M59" s="148"/>
      <c r="N59" s="148"/>
      <c r="O59" s="148"/>
      <c r="P59" s="143">
        <f t="shared" si="3"/>
        <v>199715</v>
      </c>
    </row>
    <row r="60" spans="1:17" x14ac:dyDescent="0.25">
      <c r="A60" s="133" t="s">
        <v>493</v>
      </c>
      <c r="B60" s="143">
        <v>0</v>
      </c>
      <c r="C60" s="143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/>
      <c r="N60" s="148"/>
      <c r="O60" s="148"/>
      <c r="P60" s="143">
        <f t="shared" si="3"/>
        <v>0</v>
      </c>
    </row>
    <row r="61" spans="1:17" x14ac:dyDescent="0.25">
      <c r="A61" s="133" t="s">
        <v>494</v>
      </c>
      <c r="B61" s="143">
        <v>0</v>
      </c>
      <c r="C61" s="143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/>
      <c r="N61" s="148"/>
      <c r="O61" s="148"/>
      <c r="P61" s="143">
        <f t="shared" si="3"/>
        <v>0</v>
      </c>
    </row>
    <row r="62" spans="1:17" ht="25.5" x14ac:dyDescent="0.25">
      <c r="A62" s="133" t="s">
        <v>495</v>
      </c>
      <c r="B62" s="143">
        <v>0</v>
      </c>
      <c r="C62" s="143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3">
        <f t="shared" si="3"/>
        <v>0</v>
      </c>
    </row>
    <row r="63" spans="1:17" s="173" customFormat="1" x14ac:dyDescent="0.25">
      <c r="A63" s="137" t="s">
        <v>496</v>
      </c>
      <c r="B63" s="167">
        <v>12198500</v>
      </c>
      <c r="C63" s="167">
        <v>308998500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f t="shared" ref="M63:O63" si="8">SUM(M64:M67)</f>
        <v>0</v>
      </c>
      <c r="N63" s="149">
        <f t="shared" si="8"/>
        <v>0</v>
      </c>
      <c r="O63" s="149">
        <f t="shared" si="8"/>
        <v>0</v>
      </c>
      <c r="P63" s="167">
        <f>SUM(D63:O63)</f>
        <v>0</v>
      </c>
      <c r="Q63" s="174"/>
    </row>
    <row r="64" spans="1:17" x14ac:dyDescent="0.25">
      <c r="A64" s="133" t="s">
        <v>497</v>
      </c>
      <c r="B64" s="143">
        <v>0</v>
      </c>
      <c r="C64" s="143">
        <v>296800000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3">
        <f t="shared" si="3"/>
        <v>0</v>
      </c>
    </row>
    <row r="65" spans="1:17" x14ac:dyDescent="0.25">
      <c r="A65" s="133" t="s">
        <v>498</v>
      </c>
      <c r="B65" s="143">
        <v>0</v>
      </c>
      <c r="C65" s="143">
        <v>0</v>
      </c>
      <c r="D65" s="147">
        <v>0</v>
      </c>
      <c r="E65" s="147">
        <v>0</v>
      </c>
      <c r="F65" s="147">
        <v>0</v>
      </c>
      <c r="G65" s="147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3">
        <f t="shared" si="3"/>
        <v>0</v>
      </c>
    </row>
    <row r="66" spans="1:17" ht="19.5" customHeight="1" x14ac:dyDescent="0.25">
      <c r="A66" s="133" t="s">
        <v>499</v>
      </c>
      <c r="B66" s="143">
        <v>12198500</v>
      </c>
      <c r="C66" s="143">
        <v>12198500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3">
        <f t="shared" si="3"/>
        <v>0</v>
      </c>
    </row>
    <row r="67" spans="1:17" ht="25.5" x14ac:dyDescent="0.25">
      <c r="A67" s="133" t="s">
        <v>500</v>
      </c>
      <c r="B67" s="143">
        <v>0</v>
      </c>
      <c r="C67" s="143">
        <v>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3">
        <f t="shared" si="3"/>
        <v>0</v>
      </c>
    </row>
    <row r="68" spans="1:17" s="173" customFormat="1" ht="25.5" x14ac:dyDescent="0.25">
      <c r="A68" s="137" t="s">
        <v>501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  <c r="M68" s="149">
        <v>0</v>
      </c>
      <c r="N68" s="149">
        <v>0</v>
      </c>
      <c r="O68" s="149">
        <v>0</v>
      </c>
      <c r="P68" s="167">
        <f>SUM(D68:O68)</f>
        <v>0</v>
      </c>
      <c r="Q68" s="174"/>
    </row>
    <row r="69" spans="1:17" ht="17.25" customHeight="1" x14ac:dyDescent="0.25">
      <c r="A69" s="133" t="s">
        <v>502</v>
      </c>
      <c r="B69" s="143">
        <v>0</v>
      </c>
      <c r="C69" s="143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3">
        <f t="shared" si="3"/>
        <v>0</v>
      </c>
    </row>
    <row r="70" spans="1:17" ht="25.5" x14ac:dyDescent="0.25">
      <c r="A70" s="133" t="s">
        <v>503</v>
      </c>
      <c r="B70" s="143">
        <v>0</v>
      </c>
      <c r="C70" s="143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3">
        <f t="shared" si="3"/>
        <v>0</v>
      </c>
    </row>
    <row r="71" spans="1:17" s="173" customFormat="1" x14ac:dyDescent="0.25">
      <c r="A71" s="137" t="s">
        <v>504</v>
      </c>
      <c r="B71" s="149">
        <v>0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67">
        <f>SUM(D71:O71)</f>
        <v>0</v>
      </c>
      <c r="Q71" s="174"/>
    </row>
    <row r="72" spans="1:17" ht="19.5" customHeight="1" x14ac:dyDescent="0.25">
      <c r="A72" s="133" t="s">
        <v>505</v>
      </c>
      <c r="B72" s="143">
        <v>0</v>
      </c>
      <c r="C72" s="143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3">
        <f t="shared" si="3"/>
        <v>0</v>
      </c>
    </row>
    <row r="73" spans="1:17" ht="18" customHeight="1" x14ac:dyDescent="0.25">
      <c r="A73" s="133" t="s">
        <v>506</v>
      </c>
      <c r="B73" s="143">
        <v>0</v>
      </c>
      <c r="C73" s="143">
        <v>0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3">
        <f t="shared" si="3"/>
        <v>0</v>
      </c>
    </row>
    <row r="74" spans="1:17" ht="32.25" customHeight="1" x14ac:dyDescent="0.25">
      <c r="A74" s="133" t="s">
        <v>507</v>
      </c>
      <c r="B74" s="143">
        <v>0</v>
      </c>
      <c r="C74" s="143"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3">
        <f t="shared" si="3"/>
        <v>0</v>
      </c>
    </row>
    <row r="75" spans="1:17" ht="21.75" customHeight="1" x14ac:dyDescent="0.25">
      <c r="A75" s="150"/>
      <c r="B75" s="151"/>
      <c r="C75" s="151"/>
      <c r="D75" s="151"/>
      <c r="E75" s="164"/>
      <c r="F75" s="165"/>
      <c r="G75" s="165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7" ht="15.95" customHeight="1" x14ac:dyDescent="0.25">
      <c r="A76" s="140" t="s">
        <v>508</v>
      </c>
      <c r="B76" s="141">
        <f>B71+B68+B63+B53+B45+B37+B27+B17+B11</f>
        <v>2016821414.9470596</v>
      </c>
      <c r="C76" s="141">
        <f>C71+C68+C63+C53+C45+C37+C27+C17+C11</f>
        <v>3479417083.608253</v>
      </c>
      <c r="D76" s="141">
        <f t="shared" ref="D76:P76" si="9">D53+D45+D37+D27+D17+D11</f>
        <v>128476441.47</v>
      </c>
      <c r="E76" s="141">
        <f t="shared" si="9"/>
        <v>98045395.120000005</v>
      </c>
      <c r="F76" s="141">
        <f t="shared" si="9"/>
        <v>115910192.64</v>
      </c>
      <c r="G76" s="141">
        <f t="shared" si="9"/>
        <v>115277637.87</v>
      </c>
      <c r="H76" s="141">
        <f t="shared" si="9"/>
        <v>115433193.15000001</v>
      </c>
      <c r="I76" s="141">
        <f t="shared" si="9"/>
        <v>173808647.25999999</v>
      </c>
      <c r="J76" s="141">
        <f t="shared" si="9"/>
        <v>129264456.39</v>
      </c>
      <c r="K76" s="141">
        <f t="shared" si="9"/>
        <v>122275333.51000001</v>
      </c>
      <c r="L76" s="141">
        <f t="shared" si="9"/>
        <v>161922410.29999998</v>
      </c>
      <c r="M76" s="141">
        <f t="shared" si="9"/>
        <v>0</v>
      </c>
      <c r="N76" s="141">
        <f t="shared" si="9"/>
        <v>0</v>
      </c>
      <c r="O76" s="141">
        <f t="shared" si="9"/>
        <v>0</v>
      </c>
      <c r="P76" s="141">
        <f t="shared" si="9"/>
        <v>1160413707.71</v>
      </c>
      <c r="Q76" s="112"/>
    </row>
    <row r="77" spans="1:17" ht="19.5" customHeight="1" x14ac:dyDescent="0.25">
      <c r="A77" s="135" t="s">
        <v>441</v>
      </c>
      <c r="B77" s="139"/>
      <c r="C77" s="139"/>
      <c r="D77" s="139"/>
      <c r="E77" s="164"/>
      <c r="F77" s="165"/>
      <c r="G77" s="165"/>
      <c r="H77" s="151"/>
      <c r="I77" s="151"/>
      <c r="J77" s="151"/>
      <c r="K77" s="151"/>
      <c r="L77" s="151"/>
      <c r="M77" s="151"/>
      <c r="N77" s="151"/>
      <c r="O77" s="151"/>
      <c r="P77" s="151"/>
      <c r="Q77" s="161"/>
    </row>
    <row r="78" spans="1:17" x14ac:dyDescent="0.25">
      <c r="A78" s="137" t="s">
        <v>509</v>
      </c>
      <c r="B78" s="149">
        <f t="shared" ref="B78:N78" si="10">SUM(B79:B80)</f>
        <v>0</v>
      </c>
      <c r="C78" s="149">
        <f t="shared" si="10"/>
        <v>0</v>
      </c>
      <c r="D78" s="149">
        <v>243573380.52999979</v>
      </c>
      <c r="E78" s="149">
        <v>0</v>
      </c>
      <c r="F78" s="149">
        <v>79372273.060000002</v>
      </c>
      <c r="G78" s="149">
        <v>113354677.55000001</v>
      </c>
      <c r="H78" s="149">
        <v>176509022.58000004</v>
      </c>
      <c r="I78" s="149">
        <f t="shared" si="10"/>
        <v>0</v>
      </c>
      <c r="J78" s="149">
        <v>89469868.790000081</v>
      </c>
      <c r="K78" s="149">
        <f t="shared" si="10"/>
        <v>0</v>
      </c>
      <c r="L78" s="149">
        <f t="shared" si="10"/>
        <v>434342658.30999994</v>
      </c>
      <c r="M78" s="149">
        <f t="shared" si="10"/>
        <v>0</v>
      </c>
      <c r="N78" s="149">
        <f t="shared" si="10"/>
        <v>0</v>
      </c>
      <c r="O78" s="149">
        <f t="shared" ref="O78" si="11">SUM(O79:O80)</f>
        <v>0</v>
      </c>
      <c r="P78" s="167">
        <f t="shared" ref="P78:P84" si="12">SUM(D78:O78)</f>
        <v>1136621880.8199997</v>
      </c>
    </row>
    <row r="79" spans="1:17" ht="25.5" x14ac:dyDescent="0.25">
      <c r="A79" s="133" t="s">
        <v>510</v>
      </c>
      <c r="B79" s="148">
        <v>0</v>
      </c>
      <c r="C79" s="148">
        <v>0</v>
      </c>
      <c r="D79" s="148">
        <v>243573380.52999979</v>
      </c>
      <c r="E79" s="147">
        <v>0</v>
      </c>
      <c r="F79" s="148">
        <v>79372273.060000002</v>
      </c>
      <c r="G79" s="148">
        <v>113354677.55000001</v>
      </c>
      <c r="H79" s="148">
        <v>176509022.58000004</v>
      </c>
      <c r="I79" s="148">
        <v>0</v>
      </c>
      <c r="J79" s="148">
        <v>89469868.790000081</v>
      </c>
      <c r="K79" s="148"/>
      <c r="L79" s="148">
        <v>434342658.30999994</v>
      </c>
      <c r="M79" s="148"/>
      <c r="N79" s="148"/>
      <c r="O79" s="148"/>
      <c r="P79" s="143">
        <f>SUM(D79:O79)</f>
        <v>1136621880.8199997</v>
      </c>
    </row>
    <row r="80" spans="1:17" ht="34.5" customHeight="1" x14ac:dyDescent="0.25">
      <c r="A80" s="133" t="s">
        <v>511</v>
      </c>
      <c r="B80" s="148">
        <v>0</v>
      </c>
      <c r="C80" s="148">
        <v>0</v>
      </c>
      <c r="D80" s="148">
        <v>0</v>
      </c>
      <c r="E80" s="147">
        <v>0</v>
      </c>
      <c r="F80" s="148">
        <v>0</v>
      </c>
      <c r="G80" s="148"/>
      <c r="H80" s="148">
        <v>0</v>
      </c>
      <c r="I80" s="148">
        <v>0</v>
      </c>
      <c r="J80" s="148">
        <v>0</v>
      </c>
      <c r="K80" s="148"/>
      <c r="L80" s="148"/>
      <c r="M80" s="148"/>
      <c r="N80" s="148"/>
      <c r="O80" s="148"/>
      <c r="P80" s="143">
        <f t="shared" si="12"/>
        <v>0</v>
      </c>
    </row>
    <row r="81" spans="1:18" ht="22.5" customHeight="1" x14ac:dyDescent="0.25">
      <c r="A81" s="137" t="s">
        <v>512</v>
      </c>
      <c r="B81" s="149">
        <f>SUM(B82:B83)</f>
        <v>0</v>
      </c>
      <c r="C81" s="149">
        <f>SUM(C82:C83)</f>
        <v>0</v>
      </c>
      <c r="D81" s="149">
        <v>0</v>
      </c>
      <c r="E81" s="149">
        <v>260336268.44999996</v>
      </c>
      <c r="F81" s="149">
        <v>0</v>
      </c>
      <c r="G81" s="149">
        <v>0</v>
      </c>
      <c r="H81" s="149">
        <v>0</v>
      </c>
      <c r="I81" s="149">
        <f t="shared" ref="I81:K81" si="13">SUM(I82:I83)</f>
        <v>22443711.009999994</v>
      </c>
      <c r="J81" s="149">
        <v>0</v>
      </c>
      <c r="K81" s="149">
        <f t="shared" si="13"/>
        <v>45216650.989999995</v>
      </c>
      <c r="L81" s="149">
        <v>50559126.589999989</v>
      </c>
      <c r="M81" s="149">
        <f>SUM(M82:M83)</f>
        <v>0</v>
      </c>
      <c r="N81" s="149">
        <f>SUM(N82:N83)</f>
        <v>0</v>
      </c>
      <c r="O81" s="149">
        <f>SUM(O82:O83)</f>
        <v>0</v>
      </c>
      <c r="P81" s="167">
        <f t="shared" si="12"/>
        <v>378555757.03999996</v>
      </c>
    </row>
    <row r="82" spans="1:18" x14ac:dyDescent="0.25">
      <c r="A82" s="133" t="s">
        <v>513</v>
      </c>
      <c r="B82" s="152">
        <v>0</v>
      </c>
      <c r="C82" s="152">
        <v>0</v>
      </c>
      <c r="D82" s="152">
        <v>0</v>
      </c>
      <c r="E82" s="152">
        <v>260336268.44999996</v>
      </c>
      <c r="F82" s="152">
        <v>0</v>
      </c>
      <c r="G82" s="152"/>
      <c r="H82" s="152">
        <v>0</v>
      </c>
      <c r="I82" s="153">
        <v>22443711.009999994</v>
      </c>
      <c r="J82" s="152">
        <v>0</v>
      </c>
      <c r="K82" s="152">
        <v>45216650.989999995</v>
      </c>
      <c r="L82" s="152">
        <v>50559126.589999989</v>
      </c>
      <c r="M82" s="152"/>
      <c r="N82" s="152"/>
      <c r="O82" s="152"/>
      <c r="P82" s="143">
        <f t="shared" si="12"/>
        <v>378555757.03999996</v>
      </c>
    </row>
    <row r="83" spans="1:18" x14ac:dyDescent="0.25">
      <c r="A83" s="133" t="s">
        <v>514</v>
      </c>
      <c r="B83" s="153">
        <v>0</v>
      </c>
      <c r="C83" s="153">
        <v>0</v>
      </c>
      <c r="D83" s="153">
        <v>0</v>
      </c>
      <c r="E83" s="153">
        <v>0</v>
      </c>
      <c r="F83" s="153">
        <v>0</v>
      </c>
      <c r="G83" s="153"/>
      <c r="H83" s="153">
        <v>0</v>
      </c>
      <c r="I83" s="153"/>
      <c r="J83" s="153">
        <v>0</v>
      </c>
      <c r="K83" s="153"/>
      <c r="L83" s="153"/>
      <c r="M83" s="153"/>
      <c r="N83" s="153"/>
      <c r="O83" s="153"/>
      <c r="P83" s="153">
        <f t="shared" si="12"/>
        <v>0</v>
      </c>
    </row>
    <row r="84" spans="1:18" x14ac:dyDescent="0.25">
      <c r="A84" s="137" t="s">
        <v>515</v>
      </c>
      <c r="B84" s="149">
        <f>SUM(B85)</f>
        <v>0</v>
      </c>
      <c r="C84" s="149">
        <f>SUM(C85)</f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f t="shared" ref="I84:O84" si="14">SUM(I85)</f>
        <v>0</v>
      </c>
      <c r="J84" s="149">
        <v>0</v>
      </c>
      <c r="K84" s="149">
        <f t="shared" si="14"/>
        <v>0</v>
      </c>
      <c r="L84" s="149">
        <v>0</v>
      </c>
      <c r="M84" s="149">
        <f t="shared" si="14"/>
        <v>0</v>
      </c>
      <c r="N84" s="149">
        <f t="shared" si="14"/>
        <v>0</v>
      </c>
      <c r="O84" s="149">
        <f t="shared" si="14"/>
        <v>0</v>
      </c>
      <c r="P84" s="167">
        <f t="shared" si="12"/>
        <v>0</v>
      </c>
    </row>
    <row r="85" spans="1:18" x14ac:dyDescent="0.25">
      <c r="A85" s="133" t="s">
        <v>516</v>
      </c>
      <c r="B85" s="153">
        <v>0</v>
      </c>
      <c r="C85" s="153">
        <v>0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f>SUM(D85:O85)</f>
        <v>0</v>
      </c>
    </row>
    <row r="86" spans="1:18" ht="15.95" customHeight="1" x14ac:dyDescent="0.25">
      <c r="A86" s="140" t="s">
        <v>442</v>
      </c>
      <c r="B86" s="141">
        <f t="shared" ref="B86:C86" si="15">B78+B81+B84</f>
        <v>0</v>
      </c>
      <c r="C86" s="141">
        <f t="shared" si="15"/>
        <v>0</v>
      </c>
      <c r="D86" s="141">
        <f>D78+D81+D84</f>
        <v>243573380.52999979</v>
      </c>
      <c r="E86" s="141">
        <f t="shared" ref="E86:P86" si="16">E78+E81+E84</f>
        <v>260336268.44999996</v>
      </c>
      <c r="F86" s="141">
        <f>F78+F81+F84</f>
        <v>79372273.060000002</v>
      </c>
      <c r="G86" s="141">
        <f t="shared" si="16"/>
        <v>113354677.55000001</v>
      </c>
      <c r="H86" s="141">
        <v>176509022.58000004</v>
      </c>
      <c r="I86" s="141">
        <f t="shared" si="16"/>
        <v>22443711.009999994</v>
      </c>
      <c r="J86" s="141">
        <f>J78+J81+J84</f>
        <v>89469868.790000081</v>
      </c>
      <c r="K86" s="141">
        <f t="shared" si="16"/>
        <v>45216650.989999995</v>
      </c>
      <c r="L86" s="141">
        <f t="shared" si="16"/>
        <v>484901784.89999992</v>
      </c>
      <c r="M86" s="141">
        <f t="shared" si="16"/>
        <v>0</v>
      </c>
      <c r="N86" s="141">
        <f t="shared" si="16"/>
        <v>0</v>
      </c>
      <c r="O86" s="141">
        <f t="shared" si="16"/>
        <v>0</v>
      </c>
      <c r="P86" s="141">
        <f t="shared" si="16"/>
        <v>1515177637.8599997</v>
      </c>
      <c r="R86" s="168"/>
    </row>
    <row r="87" spans="1:18" ht="10.5" customHeight="1" x14ac:dyDescent="0.25">
      <c r="A87" s="142"/>
      <c r="B87" s="143"/>
      <c r="C87" s="143"/>
      <c r="D87" s="143"/>
      <c r="E87" s="152"/>
      <c r="H87" s="143"/>
      <c r="I87" s="143"/>
      <c r="J87" s="143"/>
      <c r="K87" s="142"/>
      <c r="L87" s="142"/>
      <c r="M87" s="143"/>
      <c r="N87" s="143"/>
      <c r="O87" s="143"/>
    </row>
    <row r="88" spans="1:18" ht="15.95" customHeight="1" x14ac:dyDescent="0.25">
      <c r="A88" s="144" t="s">
        <v>517</v>
      </c>
      <c r="B88" s="145">
        <f t="shared" ref="B88:C88" si="17">B86+B76</f>
        <v>2016821414.9470596</v>
      </c>
      <c r="C88" s="145">
        <f t="shared" si="17"/>
        <v>3479417083.608253</v>
      </c>
      <c r="D88" s="145">
        <f>D86+D76</f>
        <v>372049821.99999976</v>
      </c>
      <c r="E88" s="145">
        <f>E86+E76</f>
        <v>358381663.56999993</v>
      </c>
      <c r="F88" s="145">
        <f t="shared" ref="F88:L88" si="18">F86+F76</f>
        <v>195282465.69999999</v>
      </c>
      <c r="G88" s="145">
        <f t="shared" si="18"/>
        <v>228632315.42000002</v>
      </c>
      <c r="H88" s="145">
        <v>291942215.73000002</v>
      </c>
      <c r="I88" s="145">
        <f t="shared" si="18"/>
        <v>196252358.26999998</v>
      </c>
      <c r="J88" s="145">
        <f>J86+J76</f>
        <v>218734325.18000007</v>
      </c>
      <c r="K88" s="145">
        <f t="shared" si="18"/>
        <v>167491984.5</v>
      </c>
      <c r="L88" s="145">
        <f t="shared" si="18"/>
        <v>646824195.19999993</v>
      </c>
      <c r="M88" s="145">
        <f>M86+M76</f>
        <v>0</v>
      </c>
      <c r="N88" s="145">
        <f>N86+N76</f>
        <v>0</v>
      </c>
      <c r="O88" s="145">
        <f>O86+O76</f>
        <v>0</v>
      </c>
      <c r="P88" s="145">
        <f>SUM(D88:O88)</f>
        <v>2675591345.5699997</v>
      </c>
    </row>
    <row r="89" spans="1:18" x14ac:dyDescent="0.25">
      <c r="A89" s="154"/>
      <c r="B89" s="154"/>
      <c r="C89" s="154"/>
      <c r="D89" s="143"/>
      <c r="E89" s="143"/>
      <c r="F89" s="143"/>
      <c r="I89" s="175"/>
      <c r="J89" s="154"/>
      <c r="K89" s="154"/>
      <c r="L89" s="154"/>
      <c r="M89" s="154"/>
      <c r="N89" s="154"/>
      <c r="O89" s="154"/>
    </row>
    <row r="90" spans="1:18" x14ac:dyDescent="0.25">
      <c r="A90" s="154"/>
      <c r="B90" s="154"/>
      <c r="C90" s="154"/>
      <c r="D90" s="143"/>
      <c r="E90" s="143"/>
      <c r="F90" s="143"/>
      <c r="I90" s="175"/>
      <c r="J90" s="175"/>
      <c r="K90" s="175"/>
      <c r="L90" s="175"/>
      <c r="N90" s="175"/>
      <c r="O90" s="175"/>
      <c r="P90" s="175"/>
    </row>
    <row r="91" spans="1:18" x14ac:dyDescent="0.25">
      <c r="A91" s="154"/>
      <c r="B91" s="154"/>
      <c r="C91" s="154"/>
      <c r="D91" s="155"/>
      <c r="E91" s="143"/>
      <c r="F91" s="143"/>
      <c r="I91" s="175"/>
      <c r="J91" s="154"/>
      <c r="K91" s="154"/>
      <c r="L91" s="154"/>
      <c r="M91" s="154"/>
      <c r="N91" s="154"/>
      <c r="O91" s="154"/>
    </row>
    <row r="92" spans="1:18" x14ac:dyDescent="0.25">
      <c r="A92" s="156" t="s">
        <v>518</v>
      </c>
      <c r="B92" s="156"/>
      <c r="C92" s="156"/>
      <c r="D92" s="154"/>
      <c r="E92" s="143"/>
      <c r="F92" s="143"/>
      <c r="K92" s="253"/>
      <c r="L92" s="253"/>
      <c r="M92" s="154"/>
      <c r="N92" s="154"/>
      <c r="O92" s="176"/>
      <c r="P92" s="177"/>
    </row>
    <row r="93" spans="1:18" x14ac:dyDescent="0.25">
      <c r="A93" s="157" t="s">
        <v>519</v>
      </c>
      <c r="B93" s="157"/>
      <c r="C93" s="157"/>
      <c r="D93" s="158"/>
      <c r="E93" s="143"/>
      <c r="F93" s="143"/>
      <c r="K93" s="351" t="s">
        <v>524</v>
      </c>
      <c r="L93" s="351"/>
      <c r="M93" s="351"/>
      <c r="N93" s="351"/>
      <c r="O93" s="351"/>
      <c r="P93" s="351"/>
    </row>
    <row r="94" spans="1:18" x14ac:dyDescent="0.25">
      <c r="A94" s="156" t="s">
        <v>607</v>
      </c>
      <c r="B94" s="156"/>
      <c r="C94" s="159"/>
      <c r="D94" s="154"/>
      <c r="E94" s="143"/>
      <c r="F94" s="143"/>
      <c r="K94" s="352" t="s">
        <v>520</v>
      </c>
      <c r="L94" s="352"/>
      <c r="M94" s="352"/>
      <c r="N94" s="352"/>
      <c r="O94" s="352"/>
      <c r="P94" s="352"/>
    </row>
    <row r="95" spans="1:18" x14ac:dyDescent="0.25">
      <c r="A95" s="160"/>
      <c r="B95" s="160"/>
      <c r="C95" s="160"/>
      <c r="E95" s="143"/>
      <c r="F95" s="143"/>
      <c r="K95" s="154"/>
      <c r="L95" s="154"/>
      <c r="M95" s="154"/>
    </row>
    <row r="96" spans="1:18" x14ac:dyDescent="0.25">
      <c r="A96" s="162">
        <v>44783</v>
      </c>
      <c r="B96" s="162"/>
      <c r="C96" s="162"/>
      <c r="E96" s="143"/>
      <c r="F96" s="143"/>
    </row>
    <row r="97" spans="3:16" x14ac:dyDescent="0.25">
      <c r="E97" s="143"/>
      <c r="F97" s="143"/>
    </row>
    <row r="98" spans="3:16" x14ac:dyDescent="0.25"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146"/>
      <c r="N98" s="146"/>
      <c r="O98" s="146"/>
      <c r="P98" s="146"/>
    </row>
  </sheetData>
  <mergeCells count="10">
    <mergeCell ref="K93:P93"/>
    <mergeCell ref="K94:P94"/>
    <mergeCell ref="A2:P2"/>
    <mergeCell ref="A3:P3"/>
    <mergeCell ref="A4:P4"/>
    <mergeCell ref="A5:P5"/>
    <mergeCell ref="A7:A8"/>
    <mergeCell ref="B7:B8"/>
    <mergeCell ref="C7:C8"/>
    <mergeCell ref="D7:P7"/>
  </mergeCells>
  <printOptions horizontalCentered="1"/>
  <pageMargins left="0.19685039370078741" right="0.19685039370078741" top="0.59055118110236227" bottom="0.59055118110236227" header="0.31496062992125984" footer="0.19685039370078741"/>
  <pageSetup scale="65" fitToHeight="0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F13" sqref="F13"/>
    </sheetView>
  </sheetViews>
  <sheetFormatPr baseColWidth="10" defaultColWidth="9.140625" defaultRowHeight="15" x14ac:dyDescent="0.25"/>
  <cols>
    <col min="1" max="1" width="66.28515625" style="206" customWidth="1"/>
    <col min="2" max="2" width="3.7109375" style="206" customWidth="1"/>
    <col min="3" max="3" width="22.7109375" style="255" customWidth="1"/>
    <col min="4" max="4" width="16.28515625" style="206" customWidth="1"/>
    <col min="5" max="5" width="22.7109375" style="263" customWidth="1"/>
    <col min="6" max="8" width="22.7109375" style="206" customWidth="1"/>
    <col min="9" max="9" width="18.85546875" style="206" customWidth="1"/>
    <col min="10" max="10" width="21.42578125" style="206" customWidth="1"/>
    <col min="11" max="16" width="22.7109375" style="206" customWidth="1"/>
    <col min="17" max="17" width="9.140625" style="206" customWidth="1"/>
    <col min="18" max="16384" width="9.140625" style="206"/>
  </cols>
  <sheetData>
    <row r="1" spans="1:16" s="235" customFormat="1" x14ac:dyDescent="0.25">
      <c r="C1" s="260"/>
      <c r="D1" s="261"/>
      <c r="E1" s="260"/>
      <c r="F1" s="260"/>
      <c r="G1" s="261"/>
      <c r="H1" s="261"/>
      <c r="I1" s="262"/>
      <c r="J1" s="261"/>
      <c r="K1" s="261"/>
      <c r="L1" s="261"/>
      <c r="M1" s="261"/>
      <c r="N1" s="261"/>
      <c r="O1" s="261"/>
      <c r="P1" s="262"/>
    </row>
    <row r="2" spans="1:16" ht="18.75" x14ac:dyDescent="0.3">
      <c r="A2" s="353" t="s">
        <v>529</v>
      </c>
      <c r="B2" s="353"/>
      <c r="C2" s="353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6" ht="18.75" x14ac:dyDescent="0.3">
      <c r="A3" s="353" t="s">
        <v>530</v>
      </c>
      <c r="B3" s="353"/>
      <c r="C3" s="353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6" ht="18.75" x14ac:dyDescent="0.3">
      <c r="A4" s="353" t="s">
        <v>659</v>
      </c>
      <c r="B4" s="353"/>
      <c r="C4" s="353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16" ht="18.75" x14ac:dyDescent="0.3">
      <c r="A5" s="359" t="s">
        <v>521</v>
      </c>
      <c r="B5" s="359"/>
      <c r="C5" s="359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6" ht="15.75" x14ac:dyDescent="0.2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6" x14ac:dyDescent="0.25">
      <c r="A7" s="204"/>
      <c r="B7" s="204"/>
      <c r="C7" s="205"/>
      <c r="D7" s="205"/>
    </row>
    <row r="8" spans="1:16" x14ac:dyDescent="0.25">
      <c r="A8" s="207" t="s">
        <v>531</v>
      </c>
      <c r="B8" s="207"/>
      <c r="C8" s="206"/>
    </row>
    <row r="9" spans="1:16" x14ac:dyDescent="0.25">
      <c r="A9" s="208" t="s">
        <v>532</v>
      </c>
      <c r="B9" s="208"/>
      <c r="C9" s="206"/>
    </row>
    <row r="10" spans="1:16" x14ac:dyDescent="0.25">
      <c r="A10" s="209" t="s">
        <v>533</v>
      </c>
      <c r="B10" s="209"/>
      <c r="C10" s="264">
        <v>146469890.27000001</v>
      </c>
    </row>
    <row r="11" spans="1:16" x14ac:dyDescent="0.25">
      <c r="A11" s="209" t="s">
        <v>14</v>
      </c>
      <c r="B11" s="210"/>
      <c r="C11" s="264">
        <v>2883868.23</v>
      </c>
    </row>
    <row r="12" spans="1:16" x14ac:dyDescent="0.25">
      <c r="A12" s="209" t="s">
        <v>16</v>
      </c>
      <c r="B12" s="209"/>
      <c r="C12" s="264">
        <v>2223424.9300000002</v>
      </c>
    </row>
    <row r="13" spans="1:16" x14ac:dyDescent="0.25">
      <c r="A13" s="210" t="s">
        <v>31</v>
      </c>
      <c r="B13" s="210"/>
      <c r="C13" s="265">
        <v>495247011.76999998</v>
      </c>
    </row>
    <row r="14" spans="1:16" x14ac:dyDescent="0.25">
      <c r="A14" s="208" t="s">
        <v>534</v>
      </c>
      <c r="B14" s="208"/>
      <c r="C14" s="211">
        <v>646824195.20000005</v>
      </c>
    </row>
    <row r="15" spans="1:16" x14ac:dyDescent="0.25">
      <c r="A15" s="208"/>
      <c r="B15" s="208"/>
      <c r="C15" s="206"/>
    </row>
    <row r="16" spans="1:16" x14ac:dyDescent="0.25">
      <c r="A16" s="208" t="s">
        <v>535</v>
      </c>
      <c r="B16" s="208"/>
      <c r="C16" s="212">
        <v>646824195.20000005</v>
      </c>
    </row>
    <row r="17" spans="1:3" x14ac:dyDescent="0.25">
      <c r="A17" s="208"/>
      <c r="B17" s="208"/>
      <c r="C17" s="206"/>
    </row>
    <row r="18" spans="1:3" x14ac:dyDescent="0.25">
      <c r="A18" s="207" t="s">
        <v>536</v>
      </c>
      <c r="B18" s="207"/>
      <c r="C18" s="206"/>
    </row>
    <row r="19" spans="1:3" x14ac:dyDescent="0.25">
      <c r="A19" s="208" t="s">
        <v>537</v>
      </c>
      <c r="B19" s="208"/>
      <c r="C19" s="206"/>
    </row>
    <row r="20" spans="1:3" x14ac:dyDescent="0.25">
      <c r="A20" s="210" t="s">
        <v>538</v>
      </c>
      <c r="B20" s="210"/>
      <c r="C20" s="264">
        <v>87844978.519999981</v>
      </c>
    </row>
    <row r="21" spans="1:3" x14ac:dyDescent="0.25">
      <c r="A21" s="210" t="s">
        <v>539</v>
      </c>
      <c r="B21" s="210"/>
      <c r="C21" s="264">
        <v>15411538.01</v>
      </c>
    </row>
    <row r="22" spans="1:3" x14ac:dyDescent="0.25">
      <c r="A22" s="210" t="s">
        <v>540</v>
      </c>
      <c r="B22" s="210"/>
      <c r="C22" s="264">
        <v>38865775.700000003</v>
      </c>
    </row>
    <row r="23" spans="1:3" x14ac:dyDescent="0.25">
      <c r="A23" s="210" t="s">
        <v>541</v>
      </c>
      <c r="B23" s="210"/>
      <c r="C23" s="264">
        <v>2273868.8499999996</v>
      </c>
    </row>
    <row r="24" spans="1:3" x14ac:dyDescent="0.25">
      <c r="A24" s="210" t="s">
        <v>542</v>
      </c>
      <c r="B24" s="210"/>
      <c r="C24" s="264">
        <v>7478612.5</v>
      </c>
    </row>
    <row r="25" spans="1:3" x14ac:dyDescent="0.25">
      <c r="A25" s="208" t="s">
        <v>543</v>
      </c>
      <c r="B25" s="208"/>
      <c r="C25" s="213">
        <v>151874773.57999998</v>
      </c>
    </row>
    <row r="26" spans="1:3" x14ac:dyDescent="0.25">
      <c r="A26" s="208"/>
      <c r="B26" s="208"/>
      <c r="C26" s="206"/>
    </row>
    <row r="27" spans="1:3" x14ac:dyDescent="0.25">
      <c r="A27" s="208" t="s">
        <v>544</v>
      </c>
      <c r="B27" s="208"/>
      <c r="C27" s="206"/>
    </row>
    <row r="28" spans="1:3" x14ac:dyDescent="0.25">
      <c r="A28" s="210" t="s">
        <v>545</v>
      </c>
      <c r="B28" s="210"/>
      <c r="C28" s="264">
        <v>9075365.2200000007</v>
      </c>
    </row>
    <row r="29" spans="1:3" x14ac:dyDescent="0.25">
      <c r="A29" s="210" t="s">
        <v>546</v>
      </c>
      <c r="B29" s="210"/>
      <c r="C29" s="264">
        <v>972271.5</v>
      </c>
    </row>
    <row r="30" spans="1:3" x14ac:dyDescent="0.25">
      <c r="A30" s="208" t="s">
        <v>547</v>
      </c>
      <c r="B30" s="208"/>
      <c r="C30" s="212">
        <v>10047636.720000001</v>
      </c>
    </row>
    <row r="31" spans="1:3" x14ac:dyDescent="0.25">
      <c r="A31" s="208"/>
      <c r="B31" s="208"/>
      <c r="C31" s="206"/>
    </row>
    <row r="32" spans="1:3" x14ac:dyDescent="0.25">
      <c r="A32" s="208" t="s">
        <v>619</v>
      </c>
      <c r="B32" s="208"/>
      <c r="C32" s="206"/>
    </row>
    <row r="33" spans="1:3" x14ac:dyDescent="0.25">
      <c r="A33" s="210" t="s">
        <v>620</v>
      </c>
      <c r="B33" s="210"/>
      <c r="C33" s="266">
        <v>50559126.589999989</v>
      </c>
    </row>
    <row r="34" spans="1:3" x14ac:dyDescent="0.25">
      <c r="A34" s="208" t="s">
        <v>621</v>
      </c>
      <c r="B34" s="208"/>
      <c r="C34" s="212">
        <v>50559126.589999989</v>
      </c>
    </row>
    <row r="35" spans="1:3" x14ac:dyDescent="0.25">
      <c r="A35" s="208"/>
      <c r="B35" s="208"/>
      <c r="C35" s="206"/>
    </row>
    <row r="36" spans="1:3" x14ac:dyDescent="0.25">
      <c r="A36" s="208"/>
      <c r="B36" s="208"/>
      <c r="C36" s="267"/>
    </row>
    <row r="37" spans="1:3" x14ac:dyDescent="0.25">
      <c r="A37" s="208" t="s">
        <v>548</v>
      </c>
      <c r="B37" s="208"/>
      <c r="C37" s="212">
        <v>212481536.88999999</v>
      </c>
    </row>
    <row r="38" spans="1:3" x14ac:dyDescent="0.25">
      <c r="A38" s="208"/>
      <c r="B38" s="208"/>
      <c r="C38" s="206"/>
    </row>
    <row r="39" spans="1:3" x14ac:dyDescent="0.25">
      <c r="A39" s="208" t="s">
        <v>549</v>
      </c>
      <c r="B39" s="208"/>
      <c r="C39" s="256">
        <v>434342658.31000018</v>
      </c>
    </row>
    <row r="40" spans="1:3" x14ac:dyDescent="0.25">
      <c r="A40" s="208" t="s">
        <v>550</v>
      </c>
      <c r="B40" s="208"/>
      <c r="C40" s="268">
        <v>859310256.94300008</v>
      </c>
    </row>
    <row r="41" spans="1:3" ht="15.75" thickBot="1" x14ac:dyDescent="0.3">
      <c r="A41" s="208" t="s">
        <v>551</v>
      </c>
      <c r="B41" s="208"/>
      <c r="C41" s="214">
        <v>1293652915.2530003</v>
      </c>
    </row>
    <row r="42" spans="1:3" ht="15.75" thickTop="1" x14ac:dyDescent="0.25">
      <c r="C42" s="206"/>
    </row>
    <row r="43" spans="1:3" x14ac:dyDescent="0.25">
      <c r="C43" s="206"/>
    </row>
    <row r="44" spans="1:3" x14ac:dyDescent="0.25">
      <c r="A44" s="162">
        <v>44844</v>
      </c>
      <c r="C44" s="206"/>
    </row>
  </sheetData>
  <mergeCells count="4">
    <mergeCell ref="A2:C2"/>
    <mergeCell ref="A3:C3"/>
    <mergeCell ref="A4:C4"/>
    <mergeCell ref="A5:C5"/>
  </mergeCells>
  <printOptions horizontalCentered="1"/>
  <pageMargins left="0.39370078740157483" right="0.39370078740157483" top="0.59055118110236227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</vt:lpstr>
      <vt:lpstr>Variacion</vt:lpstr>
      <vt:lpstr>Transparencia</vt:lpstr>
      <vt:lpstr>Flujo</vt:lpstr>
      <vt:lpstr>Flujo!Área_de_impresión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2022-10-10T18:12:48Z</cp:lastPrinted>
  <dcterms:created xsi:type="dcterms:W3CDTF">2022-02-11T21:02:08Z</dcterms:created>
  <dcterms:modified xsi:type="dcterms:W3CDTF">2022-10-10T18:26:37Z</dcterms:modified>
</cp:coreProperties>
</file>