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moreta\OneDrive - INDOTEL\Documentos\DPTO. PRESUPUESTO (Agosto 2021)\METAS FISICAS-FINANCIERAS\METAS FISICA-FINANCIERA 2022\T1 - ENERO-MARZO 2022\"/>
    </mc:Choice>
  </mc:AlternateContent>
  <bookViews>
    <workbookView xWindow="0" yWindow="0" windowWidth="20490" windowHeight="7155" tabRatio="911" firstSheet="1" activeTab="1"/>
  </bookViews>
  <sheets>
    <sheet name="PROGAMACION ANUAL" sheetId="8" state="hidden" r:id="rId1"/>
    <sheet name="Ene-Marzo 2022" sheetId="11" r:id="rId2"/>
    <sheet name="6179 - FDT" sheetId="2" state="hidden" r:id="rId3"/>
    <sheet name="6180 - Autorizaciones" sheetId="3" state="hidden" r:id="rId4"/>
    <sheet name="6182 - Espectro y Fiscalizacion" sheetId="4" state="hidden" r:id="rId5"/>
    <sheet name="6183 - Proteccion" sheetId="5" state="hidden" r:id="rId6"/>
    <sheet name="6184 - Regulacion" sheetId="6" state="hidden" r:id="rId7"/>
    <sheet name="6185 -Ciberseguridad" sheetId="7" state="hidden" r:id="rId8"/>
  </sheets>
  <definedNames>
    <definedName name="_xlnm.Print_Area" localSheetId="2">'6179 - FDT'!$A$1:$J$18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11" l="1"/>
  <c r="J98" i="11"/>
  <c r="I98" i="11"/>
  <c r="J84" i="11" l="1"/>
  <c r="I84" i="11"/>
  <c r="J70" i="11"/>
  <c r="I70" i="11"/>
  <c r="G56" i="11"/>
  <c r="I56" i="11" s="1"/>
  <c r="J56" i="11"/>
  <c r="I43" i="11"/>
  <c r="J43" i="11"/>
  <c r="J29" i="11" l="1"/>
  <c r="I29" i="11"/>
  <c r="C25" i="11"/>
  <c r="I25" i="11" s="1"/>
  <c r="I8" i="3" l="1"/>
  <c r="J8" i="3"/>
  <c r="G9" i="4" l="1"/>
  <c r="I9" i="4" s="1"/>
  <c r="D7" i="8"/>
  <c r="D8" i="8"/>
  <c r="D9" i="8"/>
  <c r="D10" i="8"/>
  <c r="D11" i="8"/>
  <c r="D6" i="8"/>
  <c r="C6" i="8"/>
  <c r="J8" i="7"/>
  <c r="I8" i="7"/>
  <c r="J8" i="6"/>
  <c r="I8" i="6"/>
  <c r="C9" i="8"/>
  <c r="J8" i="5"/>
  <c r="I8" i="5"/>
  <c r="C11" i="8"/>
  <c r="C10" i="8"/>
  <c r="C8" i="8"/>
  <c r="C7" i="8"/>
  <c r="J9" i="4"/>
  <c r="J8" i="2"/>
  <c r="I8" i="2"/>
</calcChain>
</file>

<file path=xl/comments1.xml><?xml version="1.0" encoding="utf-8"?>
<comments xmlns="http://schemas.openxmlformats.org/spreadsheetml/2006/main">
  <authors>
    <author>tc={CB8058D9-ACD6-461F-9AC6-AFD3DB9C0FBA}</author>
  </authors>
  <commentList>
    <comment ref="B1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@sara  Sara Moreta ven a ver!!
Reply:
    @Luis Scheker este presupuesto incluye los montos del POA y Gastos Generales y Administrativos inherentes a la Dirección de Regulación</t>
        </r>
      </text>
    </comment>
  </commentList>
</comments>
</file>

<file path=xl/sharedStrings.xml><?xml version="1.0" encoding="utf-8"?>
<sst xmlns="http://schemas.openxmlformats.org/spreadsheetml/2006/main" count="449" uniqueCount="165">
  <si>
    <t>Metas Física-Financiera 2022</t>
  </si>
  <si>
    <t xml:space="preserve"> Programación Anual </t>
  </si>
  <si>
    <t>Trimestre 1</t>
  </si>
  <si>
    <t>Trimestre 2</t>
  </si>
  <si>
    <t>Trimestre 3</t>
  </si>
  <si>
    <t>Trimestre 4</t>
  </si>
  <si>
    <t>Producto</t>
  </si>
  <si>
    <t>Indicador</t>
  </si>
  <si>
    <t>Física
(C)</t>
  </si>
  <si>
    <t>Financiera
(D)</t>
  </si>
  <si>
    <t>Física (T1)</t>
  </si>
  <si>
    <t>Financiera (T1)</t>
  </si>
  <si>
    <t>Física (T2)</t>
  </si>
  <si>
    <t>Financiera (T2)</t>
  </si>
  <si>
    <t>Física (T3)</t>
  </si>
  <si>
    <t>Financiera (T3)</t>
  </si>
  <si>
    <t>Física (T4)</t>
  </si>
  <si>
    <t>Financiera (T4)</t>
  </si>
  <si>
    <r>
      <rPr>
        <b/>
        <sz val="10"/>
        <color rgb="FF000000"/>
        <rFont val="Calibri"/>
        <family val="2"/>
      </rPr>
      <t>6179</t>
    </r>
    <r>
      <rPr>
        <sz val="10"/>
        <color rgb="FF000000"/>
        <rFont val="Calibri"/>
        <family val="2"/>
        <scheme val="minor"/>
      </rPr>
      <t xml:space="preserve"> – Acceso universal a los servicios de telecomunicaciones</t>
    </r>
  </si>
  <si>
    <t>Numero de servicios instalados</t>
  </si>
  <si>
    <r>
      <rPr>
        <b/>
        <sz val="10"/>
        <color rgb="FF000000"/>
        <rFont val="Calibri"/>
        <family val="2"/>
      </rPr>
      <t>6180</t>
    </r>
    <r>
      <rPr>
        <sz val="10"/>
        <color rgb="FF000000"/>
        <rFont val="Calibri"/>
        <family val="2"/>
        <scheme val="minor"/>
      </rPr>
      <t xml:space="preserve"> - Empresas  reciben autorizaciones para dar servicios de telecomunicación</t>
    </r>
  </si>
  <si>
    <t>Numero Autorizaciones emitidas</t>
  </si>
  <si>
    <r>
      <rPr>
        <b/>
        <sz val="10"/>
        <color rgb="FF000000"/>
        <rFont val="Calibri"/>
        <family val="2"/>
      </rPr>
      <t>6182</t>
    </r>
    <r>
      <rPr>
        <sz val="10"/>
        <color rgb="FF000000"/>
        <rFont val="Calibri"/>
        <family val="2"/>
        <scheme val="minor"/>
      </rPr>
      <t xml:space="preserve"> - Prestadores de telecomunicaciones con fiscalización continua</t>
    </r>
  </si>
  <si>
    <t>Numero Inspecciones realizadas</t>
  </si>
  <si>
    <r>
      <rPr>
        <b/>
        <sz val="10"/>
        <color rgb="FF000000"/>
        <rFont val="Calibri"/>
        <family val="2"/>
      </rPr>
      <t>6183</t>
    </r>
    <r>
      <rPr>
        <sz val="10"/>
        <color rgb="FF000000"/>
        <rFont val="Calibri"/>
        <family val="2"/>
        <scheme val="minor"/>
      </rPr>
      <t xml:space="preserve"> - Ciudadano reciben defensa a sus reclamaciones</t>
    </r>
  </si>
  <si>
    <t>Numero Reclamaciones atendidas</t>
  </si>
  <si>
    <r>
      <rPr>
        <b/>
        <sz val="10"/>
        <color rgb="FF000000"/>
        <rFont val="Calibri"/>
        <family val="2"/>
      </rPr>
      <t>6184</t>
    </r>
    <r>
      <rPr>
        <sz val="10"/>
        <color rgb="FF000000"/>
        <rFont val="Calibri"/>
        <family val="2"/>
        <scheme val="minor"/>
      </rPr>
      <t xml:space="preserve"> - Empresa de telecomunicación regulada para la prestación de servicio </t>
    </r>
  </si>
  <si>
    <t>Numero Resoluciones realizada</t>
  </si>
  <si>
    <r>
      <t xml:space="preserve"> </t>
    </r>
    <r>
      <rPr>
        <b/>
        <sz val="10"/>
        <color rgb="FF000000"/>
        <rFont val="Calibri"/>
        <family val="2"/>
        <scheme val="minor"/>
      </rPr>
      <t>6185</t>
    </r>
    <r>
      <rPr>
        <sz val="10"/>
        <color rgb="FF000000"/>
        <rFont val="Calibri"/>
        <family val="2"/>
        <scheme val="minor"/>
      </rPr>
      <t xml:space="preserve"> - Entidades pública y privada reciben certificación  de otorgamiento para firma digital </t>
    </r>
  </si>
  <si>
    <t>Numero de regulaciones, autorizaciones y auditorías realizadas</t>
  </si>
  <si>
    <t xml:space="preserve">Descripción del producto: </t>
  </si>
  <si>
    <t>[Describir en qué consiste el producto y cómo opera el producto]</t>
  </si>
  <si>
    <t>Beneficiarios</t>
  </si>
  <si>
    <t>Logros alcanzados:</t>
  </si>
  <si>
    <t>[Escribir una narrativa, la cual considere los siguiente puntos;</t>
  </si>
  <si>
    <t xml:space="preserve">1. Describir lo plasmado en el presupuesto físico (qué se propuso obtener en base a la meta y recursos a emplear).                 </t>
  </si>
  <si>
    <t>2. Describir qué se alcanzó en base a lo planteado en el punto anterior, en términos de recursos financieros ejecutados y producción de bienes y/o servicios lograda; así como el porcentaje ejecutado con respecto a lo presupuestado.]</t>
  </si>
  <si>
    <t>Causas y justificación del desvío:</t>
  </si>
  <si>
    <t>[De haber un desvío de lo ejecutado sobre lo programado mayor a un 5%, explicar las causas que dieron origen.]</t>
  </si>
  <si>
    <t>Oportunidades de Mejora:</t>
  </si>
  <si>
    <t>[Registrar las oportunidades de mejora identificadas, como acciones puntuales, especificando las fechas de su realización.]</t>
  </si>
  <si>
    <t xml:space="preserve"> Presupuesto Anual </t>
  </si>
  <si>
    <t>Trimestre Enero - Marzo</t>
  </si>
  <si>
    <t>PRODUCTO</t>
  </si>
  <si>
    <t>INDICADOR DEL PRODUCTO</t>
  </si>
  <si>
    <t>Física
(A)</t>
  </si>
  <si>
    <t>Financiera
(B)</t>
  </si>
  <si>
    <t>Meta Fisica Programada</t>
  </si>
  <si>
    <t>Meta Financiera Programada</t>
  </si>
  <si>
    <t>Ejecucion Fisica</t>
  </si>
  <si>
    <t>Ejecucion Financiera</t>
  </si>
  <si>
    <t>% Avance Fisico</t>
  </si>
  <si>
    <t>% Avance Financiero</t>
  </si>
  <si>
    <t>6179 – Acceso universal a los servicios de telecomunicaciones</t>
  </si>
  <si>
    <t xml:space="preserve">El producto está conformado por la sumatoria de los proyectos implementados por el Fondo de Desarrollo de las Telecomunicaciones. Para este año el FDT implementa en el marco de su Plan Bianual de Proyectos de Desarrollo 2021-2022 el Proyecto "Conectar a los No Conectados" que a su vez está conformado por tres Componentes principales: Componente Acceso e Infraestructura, Componente Subsidio a la Demanda y Componente de Apropiación y Desarrollo de Habilidades. 			</t>
  </si>
  <si>
    <t>200 jóvenes de hogares pobres de provincias priorizadas dentro del Proyecto Conectar a los no Conectados del Plan Bianual de Proyectos 2021-2022 capacitados en cursos cortos en tecnologías digitales y  250 mujeres jefas de hogares pobres en provincias priorizadas en el marco del Plan Bianual 2021-2022.</t>
  </si>
  <si>
    <t xml:space="preserve">La programación para el trimestre 1 del año 2022 contempla 250 mujeres jefas de hogar con una Canasta Digital Social subsidiada y 200 jóvenes capacitados de hogares de las provincias priorizadas por el Plan Bianual 2021-2022 para un total de 450.             </t>
  </si>
  <si>
    <t xml:space="preserve">Durante el trimestre se logró la selección y firma de carta compromiso al proyecto de 1,903 mujeres jefas de hogares que recibirán una Canasta Digital Social durante el mes de abril conforme al cronograma de entregas consensuado con ALTICE y SUPERATE, ambos socios estratégicos del INDOTEL en este proyecto. En otro orden, 104 jóvenes de hogares pobres se capacitaron en habilidades digitales en el Centro Extensión ITLA Monte Plata con una beca del INDOTEL en el marco del Componente de Apropiación y Desarrollo de Habilidades del Proyecto Conectar a los no Conectados del Plan Bianual 2021-2022. </t>
  </si>
  <si>
    <t>Actualmente se está en la etapa inicial de la implementación del Proyecto Conectar a los no Conectados enmarcado en el Plan Bianual de Proyectos 2021-2022 y, se está en proceso de identificación de las oportunidades de mejora de los procesos asociados a los Componentes del proyecto.</t>
  </si>
  <si>
    <t>6180 - Empresas  reciben autorizaciones para dar servicios de telecomunicación</t>
  </si>
  <si>
    <t>Personas físicas o jurídicas reciben autorizaciones para utlizar equipos de telecomunicaciones o prestar estos servicios.</t>
  </si>
  <si>
    <t>Personas físicas y jurídicas, nacionales e internacionales.</t>
  </si>
  <si>
    <t xml:space="preserve">Por iniciativa interna semi-automatización de proceso de emisión de certificado de homologación de equipos de telecomunicaciones en marzo 2022.								</t>
  </si>
  <si>
    <t>El incremento de 13.30% fue debido al aumento de las autorizaciones de No Objeciones a la importación de equipos de telecomunicaciones.</t>
  </si>
  <si>
    <t>6182 - Prestadores de telecomunicaciones con fiscalización continua</t>
  </si>
  <si>
    <t>Supervisión, Inspección y monitoreo a las prestadoras de servicios de telecomunicaciones, en cumplimiento con las Normas.</t>
  </si>
  <si>
    <t xml:space="preserve">Los usuarios de los diferentes servicios que fueron resueltos. </t>
  </si>
  <si>
    <t xml:space="preserve">Logramos sobrepasar  la meta propuesta, además se realizaron   376 comprobaciones a los mecanismos de activación de líneas móviles en cumplimiento a la norma 70-19 </t>
  </si>
  <si>
    <t>Por otra parte logramos iniciar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</si>
  <si>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t>
  </si>
  <si>
    <t>6183 - Ciudadano reciben defensa a sus reclamaciones</t>
  </si>
  <si>
    <t xml:space="preserve">Se encarga de recibir las quejas de los usuarios y darle seguimiento ante sus prestadoras de servicios. </t>
  </si>
  <si>
    <t>Usuarios de servicios publicos de telecomunicaciones</t>
  </si>
  <si>
    <t>El Dpto de asistencia al usuario, ha trabajada para que los usuarios esten mas educados sobre los procesos de reclamacion, asi como con las prestadoras para que haya una mejor comunicacion.</t>
  </si>
  <si>
    <t>Mejorar el alcance de la educación a los usuarios con relacion a los procesos de reclamos ante el indotel y las prestadoras.</t>
  </si>
  <si>
    <t xml:space="preserve">6184 - Empresa de telecomunicación regulada para la prestación de servicio </t>
  </si>
  <si>
    <t>Reglamento de Celebración de Audiencias (resolución núm. 022-2022)</t>
  </si>
  <si>
    <t>Público interesado en participar en el proceso regulatorio de INDOTEL (usuarios y prestadoras de servicios)</t>
  </si>
  <si>
    <t>Se actualizó la norma para estar acorde con los cambios Consititucionales y las nuevas leyes de derecho administrativo.</t>
  </si>
  <si>
    <t>Se simplifica el proceso y trámite para participar en la consulta pública requerida para el dictamen de un reglamento</t>
  </si>
  <si>
    <t>N/A</t>
  </si>
  <si>
    <t xml:space="preserve"> 6185 - Entidades pública y privada reciben certificación  de otorgamiento para firma digital </t>
  </si>
  <si>
    <t>Este producto está dirigido a medir los servicios de confianza que son regulados por el INDOTEL en virtud de la Ley Núm. 126-02 sobre Comercio Electrónico, Documentos y Firmas Digitales. Esto incluye las Entidad de Certificación y Unidades de Registro públicas o privadas, nacionales o extranjeras. Esto además incluye las regulaciones y auditorias que se realizan para asegurar el cumplimiento de las condiciones de prestación del servicio.</t>
  </si>
  <si>
    <t>Personas físicas y jurídicas que requieren autorizaciones para proveer servicios de confianza en República Dominicana, así como aquellos que haya sido acreditados como tal (es decir, Entidades de Certificación, Unidades de Registro y Proveedores de Firmas Electrónicas).</t>
  </si>
  <si>
    <t>En seguimiento al Plan de Auditorías y Controles de Sujetos Regulados se procedió a comprobar el funcionamiento adecuado de los servicios de certificación digital a nivel nacional teniendo como resultado que fue auditada la Entidades de Certificación LLEIDANET DOMINICANA, SRL., en el mes de marzo.</t>
  </si>
  <si>
    <t>Deseamos hacer la observación que notamos un discrepancia en el total de metas para este año 2022. El cuadro marca solo dos (2) cuando se supone que para este año se han planificado (1) para el primer trimestre, (2) para el segundo y (3) para el tercero. Solicitamos hacer esta corrección</t>
  </si>
  <si>
    <t> </t>
  </si>
  <si>
    <t>Informe de Evaluación Anual de las Metas Físicas-Financieras</t>
  </si>
  <si>
    <t>Código</t>
  </si>
  <si>
    <t>Documento Relacionado</t>
  </si>
  <si>
    <t>Fecha Versión</t>
  </si>
  <si>
    <t>Versión</t>
  </si>
  <si>
    <t>DEC-FOR013</t>
  </si>
  <si>
    <t>Lineamientos para la Ejecución Presupuestaria 2019 del Gobierno General Nacional</t>
  </si>
  <si>
    <t>28/03/2019</t>
  </si>
  <si>
    <t>I -Información Instituciónal</t>
  </si>
  <si>
    <t>I.I - Completar los datos requeridos sobre la institución</t>
  </si>
  <si>
    <t>Capítulo</t>
  </si>
  <si>
    <t>5131 - Instituto Dominicano de las Telecomunicaciones</t>
  </si>
  <si>
    <t>Subcapítulo</t>
  </si>
  <si>
    <t>01 - Instituto Dominicano de las Telecomunicaciones</t>
  </si>
  <si>
    <t>Unidad Ejecutora</t>
  </si>
  <si>
    <t>0001 - Instituto Dominicano de las Telecomunicaciones</t>
  </si>
  <si>
    <t>Misión</t>
  </si>
  <si>
    <t xml:space="preserve">Garantizar la oferta y acceso universal a los servicios de telecomunicaciones y certificación digital. </t>
  </si>
  <si>
    <t>Visión</t>
  </si>
  <si>
    <t xml:space="preserve">Ser un regulador eficaz, que garantiza la inclusión digital, la calidad de los servicios de telecomunicaciones y certificación digital, siendo modelo de innovación.  </t>
  </si>
  <si>
    <t>II. Contribución a la Estrategia Nacional de Desarrollo</t>
  </si>
  <si>
    <t>Eje estratégico:</t>
  </si>
  <si>
    <t>DESARROLLO PRODUCTIVO</t>
  </si>
  <si>
    <t>Objetivo general:</t>
  </si>
  <si>
    <t xml:space="preserve">Competitividad e innovación en un ambiente favorable a la cooperación y la responsabilidad social </t>
  </si>
  <si>
    <t>Objetivo(s) específico(s):</t>
  </si>
  <si>
    <t>3.3.5</t>
  </si>
  <si>
    <t>Lograr acceso universal y uso productivo de las tecnologías de la información y comunicación (TIC)</t>
  </si>
  <si>
    <t>III. Información del Programa</t>
  </si>
  <si>
    <t>Nombre:</t>
  </si>
  <si>
    <t>REGULACION, SUPERVISION Y PROMOCIÓN DEL DESARROLLO DE LAS COMUNICACIONES</t>
  </si>
  <si>
    <t>Descripción:</t>
  </si>
  <si>
    <t xml:space="preserve">Promover el desarrollo de las telecomunicaciones, garantizando la existencia de una competencia sostenible, leal y efectiva en la prestación de servicios públicos de telecomunicaciones. De la misma forma, defender y hacer efectivos los derechos de los clientes, usuarios y prestadores del sector al velar por el uso eficiente del dominio público del espectro radioeléctrico en la República Dominicana. </t>
  </si>
  <si>
    <r>
      <t>Beneficiarios:</t>
    </r>
    <r>
      <rPr>
        <sz val="12"/>
        <color rgb="FF000000"/>
        <rFont val="Century Gothic"/>
        <family val="2"/>
      </rPr>
      <t xml:space="preserve"> </t>
    </r>
  </si>
  <si>
    <t>Clientes, usuarios y prestadores de los servicios de telecomunicaciones.</t>
  </si>
  <si>
    <t>Resultado Asociado:</t>
  </si>
  <si>
    <t>[Mencionar el resultado asociado establecido en el Presupuesto General del Estado y el valor alcanzado al final del periodo]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</si>
  <si>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</si>
  <si>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</si>
  <si>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</si>
  <si>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</si>
  <si>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</si>
  <si>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</si>
  <si>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</si>
  <si>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</si>
  <si>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r>
      <t>6179</t>
    </r>
    <r>
      <rPr>
        <sz val="10"/>
        <color rgb="FF000000"/>
        <rFont val="Calibri"/>
        <family val="2"/>
      </rPr>
      <t xml:space="preserve"> – Acceso universal a los servicios de telecomunicaciones</t>
    </r>
  </si>
  <si>
    <t>V. Análisis de los Logros y Desviaciones</t>
  </si>
  <si>
    <t>V.I - Información de Logros y Desviaciones por Producto</t>
  </si>
  <si>
    <t xml:space="preserve">Producto: </t>
  </si>
  <si>
    <r>
      <t xml:space="preserve">VI. </t>
    </r>
    <r>
      <rPr>
        <b/>
        <sz val="11"/>
        <color rgb="FFFFFFFF"/>
        <rFont val="Century Gothic"/>
        <family val="2"/>
      </rPr>
      <t>Oportunidades de Mejora</t>
    </r>
  </si>
  <si>
    <t xml:space="preserve">VI. I - De acuerdo a los eventos presentados durante la ejecución del producto, ¿qué aspecto puede mejorarse? </t>
  </si>
  <si>
    <t>DIRECCION DE FONDO DE DESARROLLO DE LAS TELECOMUNICACIONES (FDT)</t>
  </si>
  <si>
    <t>Director (a):</t>
  </si>
  <si>
    <t>Amparo Arango</t>
  </si>
  <si>
    <r>
      <t>6179</t>
    </r>
    <r>
      <rPr>
        <b/>
        <sz val="10"/>
        <color rgb="FF000000"/>
        <rFont val="Calibri"/>
        <family val="2"/>
        <scheme val="minor"/>
      </rPr>
      <t xml:space="preserve"> – Acceso universal a los servicios de telecomunicaciones</t>
    </r>
  </si>
  <si>
    <t xml:space="preserve">Durante el primer trimestre de 2022, se procedió a la firma de las cartas compromisos de las mujeres jefas de hogar seleccionadas como beneficiarias de una Canasta Digital Social Subsidiada en el marco del Componente Subsidio a la Demanda del proyecto Conectar a los no Conectados del Plan Bianual de Proyectos 2021-2022 y, se decidió realizar una segunda jornada para la entrega de la referida Canasta Digital Social en coordinación con la Prestadora de Servicios de Telecomunicaciones Adjudicataria para asegurar una entrega conforme la regulación vigente (firma de contrato y foto biométrica) ALTICE. Igualmente, ALTICE informó no poder hacer entregas simultáneas.                                                                                                                                                                                                                                                                                             Igualmente se otorgaron 104 becas a jóvenes para ser capacitados en el marco del Componente Apropiación y Desarrollo de Habilidades del proyecto Conectar a los no Conectados, lo que está por debajo de la meta física establecida para el trimestre debido a que el Centro ITLA Tetelo Vargas aún no ha habilitado las aulas para impartir cursos de Desarrollo de Software y Multimedia.  
</t>
  </si>
  <si>
    <t>DIRECCION DE AUTORIZACIONES</t>
  </si>
  <si>
    <t>Saizka Subero</t>
  </si>
  <si>
    <r>
      <t>6180</t>
    </r>
    <r>
      <rPr>
        <b/>
        <sz val="10"/>
        <color rgb="FF000000"/>
        <rFont val="Calibri"/>
        <family val="2"/>
        <scheme val="minor"/>
      </rPr>
      <t xml:space="preserve"> - Empresas  reciben autorizaciones para dar servicios de telecomunicación</t>
    </r>
  </si>
  <si>
    <t>DIRECCION DE ESPECTRO</t>
  </si>
  <si>
    <t>DIRECCION DE FISCALIZACION</t>
  </si>
  <si>
    <t>Alberto Delgado / Sarah Mariñez</t>
  </si>
  <si>
    <r>
      <t>6182</t>
    </r>
    <r>
      <rPr>
        <b/>
        <sz val="10"/>
        <color rgb="FF000000"/>
        <rFont val="Calibri"/>
        <family val="2"/>
        <scheme val="minor"/>
      </rPr>
      <t xml:space="preserve"> - Prestadores de telecomunicaciones con fiscalización continua</t>
    </r>
  </si>
  <si>
    <t>DIRECCION DE PROTECCION AL USUARIO</t>
  </si>
  <si>
    <t>Rosa Fernandez</t>
  </si>
  <si>
    <r>
      <t>6183</t>
    </r>
    <r>
      <rPr>
        <b/>
        <sz val="10"/>
        <color rgb="FF000000"/>
        <rFont val="Calibri"/>
        <family val="2"/>
        <scheme val="minor"/>
      </rPr>
      <t xml:space="preserve"> - Ciudadano reciben defensa a sus reclamaciones</t>
    </r>
  </si>
  <si>
    <t>DIRECCION DE REGULACION</t>
  </si>
  <si>
    <t>Luis Scheker</t>
  </si>
  <si>
    <t>DIRECCION DE CIBERSEGURIDAD</t>
  </si>
  <si>
    <t>César Moliné</t>
  </si>
  <si>
    <t xml:space="preserve"> Presupuesto Anual</t>
  </si>
  <si>
    <t>Programación Trimestral</t>
  </si>
  <si>
    <t>Ejecución Trimestral</t>
  </si>
  <si>
    <t>Física 
(E)</t>
  </si>
  <si>
    <t>Financiera 
 (F)</t>
  </si>
  <si>
    <t>Física 
(%)
 G=E/C</t>
  </si>
  <si>
    <t>Financiero 
(%) 
H=F/D</t>
  </si>
  <si>
    <t>Programación Enero-Marzo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</si>
</sst>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6" formatCode="[$-10409]0.00%"/>
  </numFmts>
  <fonts count="40" x14ac:knownFonts="1">
    <font>
      <sz val="11"/>
      <color theme="1"/>
      <name val="Calibri"/>
      <family val="2"/>
      <scheme val="minor"/>
    </font>
    <font>
      <sz val="11"/>
      <color theme="1"/>
      <name val="Calibri"/>
      <family val="2"/>
      <scheme val="minor"/>
    </font>
    <font>
      <b/>
      <sz val="9"/>
      <color rgb="FF000000"/>
      <name val="Calibri"/>
      <family val="2"/>
      <scheme val="minor"/>
    </font>
    <font>
      <b/>
      <sz val="9"/>
      <name val="Calibri"/>
      <family val="2"/>
      <scheme val="minor"/>
    </font>
    <font>
      <b/>
      <sz val="14"/>
      <color rgb="FF000000"/>
      <name val="Century Gothic"/>
      <family val="2"/>
    </font>
    <font>
      <b/>
      <sz val="14"/>
      <color rgb="FF0070C0"/>
      <name val="Century Gothic"/>
      <family val="2"/>
    </font>
    <font>
      <sz val="10"/>
      <color rgb="FF000000"/>
      <name val="Calibri"/>
      <family val="2"/>
    </font>
    <font>
      <b/>
      <sz val="10"/>
      <color rgb="FF000000"/>
      <name val="Calibri"/>
      <family val="2"/>
    </font>
    <font>
      <sz val="10"/>
      <color rgb="FF000000"/>
      <name val="Calibri"/>
      <family val="2"/>
      <scheme val="minor"/>
    </font>
    <font>
      <b/>
      <sz val="11"/>
      <color rgb="FF000000"/>
      <name val="Calibri"/>
      <family val="2"/>
    </font>
    <font>
      <sz val="11"/>
      <name val="Calibri"/>
      <family val="2"/>
    </font>
    <font>
      <b/>
      <sz val="11"/>
      <color rgb="FF000000"/>
      <name val="Calibri"/>
      <family val="2"/>
      <scheme val="minor"/>
    </font>
    <font>
      <b/>
      <sz val="10"/>
      <color rgb="FF000000"/>
      <name val="Calibri"/>
      <family val="2"/>
      <scheme val="minor"/>
    </font>
    <font>
      <i/>
      <sz val="11"/>
      <color rgb="FFFF0000"/>
      <name val="Calibri"/>
      <family val="2"/>
      <scheme val="minor"/>
    </font>
    <font>
      <b/>
      <sz val="12"/>
      <color rgb="FF0070C0"/>
      <name val="Century Gothic"/>
      <family val="2"/>
    </font>
    <font>
      <b/>
      <sz val="10"/>
      <color rgb="FF0070C0"/>
      <name val="Century Gothic"/>
      <family val="2"/>
    </font>
    <font>
      <b/>
      <sz val="12"/>
      <color rgb="FF000000"/>
      <name val="Century Gothic"/>
      <family val="2"/>
    </font>
    <font>
      <sz val="12"/>
      <color theme="1"/>
      <name val="Calibri"/>
      <family val="2"/>
      <scheme val="minor"/>
    </font>
    <font>
      <i/>
      <sz val="11"/>
      <color rgb="FF305496"/>
      <name val="Calibri"/>
      <family val="2"/>
      <scheme val="minor"/>
    </font>
    <font>
      <i/>
      <sz val="11"/>
      <color rgb="FF000000"/>
      <name val="Calibri"/>
      <family val="2"/>
      <scheme val="minor"/>
    </font>
    <font>
      <i/>
      <sz val="11"/>
      <name val="Calibri"/>
      <family val="2"/>
      <scheme val="minor"/>
    </font>
    <font>
      <sz val="11"/>
      <name val="Calibri"/>
      <family val="2"/>
      <scheme val="minor"/>
    </font>
    <font>
      <sz val="10"/>
      <color theme="1"/>
      <name val="Calibri"/>
      <family val="2"/>
      <scheme val="minor"/>
    </font>
    <font>
      <i/>
      <sz val="10"/>
      <name val="Calibri"/>
      <family val="2"/>
      <scheme val="minor"/>
    </font>
    <font>
      <b/>
      <sz val="10"/>
      <name val="Calibri"/>
      <family val="2"/>
      <scheme val="minor"/>
    </font>
    <font>
      <b/>
      <sz val="16"/>
      <color rgb="FF000000"/>
      <name val="Calibri"/>
      <family val="2"/>
    </font>
    <font>
      <b/>
      <sz val="12"/>
      <color rgb="FF000000"/>
      <name val="Calibri"/>
      <family val="2"/>
    </font>
    <font>
      <sz val="11"/>
      <color rgb="FF000000"/>
      <name val="Calibri"/>
      <family val="2"/>
    </font>
    <font>
      <b/>
      <sz val="9"/>
      <color rgb="FF000000"/>
      <name val="Calibri"/>
      <family val="2"/>
    </font>
    <font>
      <sz val="9"/>
      <color rgb="FF000000"/>
      <name val="Calibri"/>
      <family val="2"/>
    </font>
    <font>
      <b/>
      <sz val="12"/>
      <color rgb="FFFFFFFF"/>
      <name val="Calibri"/>
      <family val="2"/>
    </font>
    <font>
      <i/>
      <sz val="11"/>
      <color rgb="FF000000"/>
      <name val="Calibri"/>
      <family val="2"/>
    </font>
    <font>
      <sz val="12"/>
      <color rgb="FF000000"/>
      <name val="Century Gothic"/>
      <family val="2"/>
    </font>
    <font>
      <b/>
      <sz val="11"/>
      <name val="Calibri"/>
      <family val="2"/>
    </font>
    <font>
      <sz val="9"/>
      <name val="Calibri"/>
      <family val="2"/>
    </font>
    <font>
      <b/>
      <sz val="11"/>
      <color rgb="FFFFFFFF"/>
      <name val="Century Gothic"/>
      <family val="2"/>
    </font>
    <font>
      <sz val="10"/>
      <name val="Calibri"/>
      <family val="2"/>
    </font>
    <font>
      <b/>
      <sz val="12"/>
      <color theme="0"/>
      <name val="Calibri"/>
      <family val="2"/>
      <scheme val="minor"/>
    </font>
    <font>
      <b/>
      <sz val="12"/>
      <color theme="1"/>
      <name val="Calibri"/>
      <family val="2"/>
      <scheme val="minor"/>
    </font>
    <font>
      <b/>
      <sz val="11"/>
      <name val="Calibri"/>
      <family val="2"/>
      <scheme val="minor"/>
    </font>
  </fonts>
  <fills count="18">
    <fill>
      <patternFill patternType="none"/>
    </fill>
    <fill>
      <patternFill patternType="gray125"/>
    </fill>
    <fill>
      <patternFill patternType="solid">
        <fgColor rgb="FFDDEBF7"/>
        <bgColor rgb="FFF5F5F5"/>
      </patternFill>
    </fill>
    <fill>
      <patternFill patternType="solid">
        <fgColor rgb="FFDDEBF7"/>
        <bgColor rgb="FF000000"/>
      </patternFill>
    </fill>
    <fill>
      <patternFill patternType="solid">
        <fgColor theme="0" tint="-0.14999847407452621"/>
        <bgColor rgb="FFF5F5F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79998168889431442"/>
        <bgColor rgb="FFF5F5F5"/>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rgb="FF808080"/>
        <bgColor rgb="FF000000"/>
      </patternFill>
    </fill>
    <fill>
      <patternFill patternType="solid">
        <fgColor rgb="FF002060"/>
        <bgColor rgb="FF000000"/>
      </patternFill>
    </fill>
    <fill>
      <patternFill patternType="solid">
        <fgColor rgb="FF8EA9DB"/>
        <bgColor rgb="FF000000"/>
      </patternFill>
    </fill>
    <fill>
      <patternFill patternType="solid">
        <fgColor rgb="FFD9D9D9"/>
        <bgColor rgb="FF000000"/>
      </patternFill>
    </fill>
    <fill>
      <patternFill patternType="solid">
        <fgColor rgb="FF002060"/>
        <bgColor indexed="64"/>
      </patternFill>
    </fill>
    <fill>
      <patternFill patternType="solid">
        <fgColor theme="4" tint="0.39997558519241921"/>
        <bgColor indexed="64"/>
      </patternFill>
    </fill>
    <fill>
      <patternFill patternType="solid">
        <fgColor theme="6" tint="0.79998168889431442"/>
        <bgColor indexed="64"/>
      </patternFill>
    </fill>
  </fills>
  <borders count="78">
    <border>
      <left/>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style="medium">
        <color theme="0" tint="-0.24994659260841701"/>
      </left>
      <right style="thin">
        <color theme="0" tint="-0.34998626667073579"/>
      </right>
      <top style="medium">
        <color theme="0" tint="-0.24994659260841701"/>
      </top>
      <bottom style="medium">
        <color theme="0" tint="-0.24994659260841701"/>
      </bottom>
      <diagonal/>
    </border>
    <border>
      <left style="thin">
        <color theme="0" tint="-0.34998626667073579"/>
      </left>
      <right style="thin">
        <color theme="0" tint="-0.34998626667073579"/>
      </right>
      <top style="medium">
        <color theme="0" tint="-0.24994659260841701"/>
      </top>
      <bottom style="medium">
        <color theme="0" tint="-0.24994659260841701"/>
      </bottom>
      <diagonal/>
    </border>
    <border>
      <left style="thin">
        <color rgb="FFBFBFBF"/>
      </left>
      <right style="thin">
        <color rgb="FFBFBFBF"/>
      </right>
      <top style="medium">
        <color theme="0" tint="-0.24994659260841701"/>
      </top>
      <bottom style="medium">
        <color theme="0" tint="-0.24994659260841701"/>
      </bottom>
      <diagonal/>
    </border>
    <border>
      <left style="thin">
        <color theme="0" tint="-0.34998626667073579"/>
      </left>
      <right/>
      <top style="medium">
        <color theme="0" tint="-0.24994659260841701"/>
      </top>
      <bottom style="medium">
        <color theme="0" tint="-0.24994659260841701"/>
      </bottom>
      <diagonal/>
    </border>
    <border>
      <left style="medium">
        <color theme="0" tint="-0.34998626667073579"/>
      </left>
      <right/>
      <top style="medium">
        <color theme="0" tint="-0.24994659260841701"/>
      </top>
      <bottom style="medium">
        <color theme="0" tint="-0.24994659260841701"/>
      </bottom>
      <diagonal/>
    </border>
    <border>
      <left/>
      <right style="thin">
        <color theme="0" tint="-0.34998626667073579"/>
      </right>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bottom style="thin">
        <color theme="0" tint="-0.34998626667073579"/>
      </bottom>
      <diagonal/>
    </border>
    <border>
      <left style="thin">
        <color theme="0" tint="-0.34998626667073579"/>
      </left>
      <right style="thick">
        <color theme="0" tint="-0.34998626667073579"/>
      </right>
      <top/>
      <bottom style="thin">
        <color theme="0" tint="-0.34998626667073579"/>
      </bottom>
      <diagonal/>
    </border>
    <border>
      <left/>
      <right style="medium">
        <color rgb="FFBFBFBF"/>
      </right>
      <top style="medium">
        <color rgb="FFBFBFBF"/>
      </top>
      <bottom style="medium">
        <color rgb="FFBFBFBF"/>
      </bottom>
      <diagonal/>
    </border>
    <border>
      <left style="thin">
        <color rgb="FFBFBFBF"/>
      </left>
      <right style="thin">
        <color rgb="FFBFBFBF"/>
      </right>
      <top style="medium">
        <color rgb="FFBFBFBF"/>
      </top>
      <bottom style="medium">
        <color rgb="FFBFBFB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rgb="FF000000"/>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top style="medium">
        <color indexed="64"/>
      </top>
      <bottom/>
      <diagonal/>
    </border>
    <border>
      <left/>
      <right style="medium">
        <color theme="0" tint="-0.34998626667073579"/>
      </right>
      <top style="medium">
        <color indexed="64"/>
      </top>
      <bottom/>
      <diagonal/>
    </border>
    <border>
      <left style="medium">
        <color theme="0" tint="-0.34998626667073579"/>
      </left>
      <right/>
      <top/>
      <bottom/>
      <diagonal/>
    </border>
    <border>
      <left/>
      <right style="medium">
        <color theme="0" tint="-0.34998626667073579"/>
      </right>
      <top/>
      <bottom/>
      <diagonal/>
    </border>
    <border>
      <left/>
      <right style="medium">
        <color theme="0" tint="-0.34998626667073579"/>
      </right>
      <top style="thin">
        <color rgb="FF000000"/>
      </top>
      <bottom style="thin">
        <color indexed="64"/>
      </bottom>
      <diagonal/>
    </border>
    <border>
      <left/>
      <right style="medium">
        <color theme="0" tint="-0.34998626667073579"/>
      </right>
      <top style="thin">
        <color indexed="64"/>
      </top>
      <bottom style="thin">
        <color indexed="64"/>
      </bottom>
      <diagonal/>
    </border>
    <border>
      <left/>
      <right style="medium">
        <color theme="0" tint="-0.34998626667073579"/>
      </right>
      <top style="thin">
        <color indexed="64"/>
      </top>
      <bottom style="thin">
        <color rgb="FF000000"/>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rgb="FFA6A6A6"/>
      </top>
      <bottom style="thin">
        <color rgb="FFA6A6A6"/>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thin">
        <color rgb="FFA6A6A6"/>
      </right>
      <top/>
      <bottom/>
      <diagonal/>
    </border>
    <border>
      <left style="thin">
        <color rgb="FFBFBFBF"/>
      </left>
      <right style="thin">
        <color rgb="FFBFBFBF"/>
      </right>
      <top style="medium">
        <color theme="0" tint="-0.24994659260841701"/>
      </top>
      <bottom/>
      <diagonal/>
    </border>
    <border>
      <left style="thin">
        <color theme="0" tint="-0.34998626667073579"/>
      </left>
      <right style="thin">
        <color theme="0" tint="-0.34998626667073579"/>
      </right>
      <top style="medium">
        <color theme="0" tint="-0.24994659260841701"/>
      </top>
      <bottom/>
      <diagonal/>
    </border>
    <border>
      <left style="thin">
        <color theme="0" tint="-0.34998626667073579"/>
      </left>
      <right/>
      <top style="thin">
        <color theme="0" tint="-0.34998626667073579"/>
      </top>
      <bottom/>
      <diagonal/>
    </border>
  </borders>
  <cellStyleXfs count="2">
    <xf numFmtId="0" fontId="0" fillId="0" borderId="0"/>
    <xf numFmtId="9" fontId="1" fillId="0" borderId="0" applyFont="0" applyFill="0" applyBorder="0" applyAlignment="0" applyProtection="0"/>
  </cellStyleXfs>
  <cellXfs count="223">
    <xf numFmtId="0" fontId="0" fillId="0" borderId="0" xfId="0"/>
    <xf numFmtId="0" fontId="4" fillId="0" borderId="0" xfId="0" applyFont="1" applyAlignment="1">
      <alignment vertical="center" wrapText="1" readingOrder="1"/>
    </xf>
    <xf numFmtId="0" fontId="5" fillId="0" borderId="0" xfId="0" applyFont="1" applyAlignment="1">
      <alignment horizontal="center" vertical="center" wrapText="1" readingOrder="1"/>
    </xf>
    <xf numFmtId="0" fontId="6" fillId="0" borderId="1" xfId="0" applyFont="1" applyBorder="1" applyAlignment="1">
      <alignment horizontal="center" vertical="center" wrapText="1" readingOrder="1"/>
    </xf>
    <xf numFmtId="0" fontId="7" fillId="4" borderId="1" xfId="0" applyFont="1" applyFill="1" applyBorder="1" applyAlignment="1">
      <alignment horizontal="center" vertical="center" wrapText="1" readingOrder="1"/>
    </xf>
    <xf numFmtId="0" fontId="0" fillId="0" borderId="3" xfId="0" applyBorder="1"/>
    <xf numFmtId="4" fontId="6" fillId="0" borderId="1" xfId="0" applyNumberFormat="1" applyFont="1" applyBorder="1" applyAlignment="1">
      <alignment horizontal="center" vertical="center" wrapText="1" readingOrder="1"/>
    </xf>
    <xf numFmtId="0" fontId="12" fillId="0" borderId="6" xfId="0" applyFont="1" applyBorder="1" applyAlignment="1">
      <alignment vertical="center" wrapText="1"/>
    </xf>
    <xf numFmtId="3" fontId="6" fillId="0" borderId="1" xfId="0" applyNumberFormat="1" applyFont="1" applyBorder="1" applyAlignment="1">
      <alignment horizontal="center" vertical="center" wrapText="1" readingOrder="1"/>
    </xf>
    <xf numFmtId="0" fontId="2" fillId="2" borderId="18" xfId="0" applyFont="1" applyFill="1" applyBorder="1" applyAlignment="1">
      <alignment horizontal="center" vertical="center" wrapText="1" readingOrder="1"/>
    </xf>
    <xf numFmtId="0" fontId="3" fillId="3" borderId="18" xfId="0" applyFont="1" applyFill="1" applyBorder="1" applyAlignment="1">
      <alignment horizontal="center" vertical="center" wrapText="1"/>
    </xf>
    <xf numFmtId="0" fontId="2" fillId="2" borderId="19" xfId="0" applyFont="1" applyFill="1" applyBorder="1" applyAlignment="1">
      <alignment horizontal="center" vertical="center" wrapText="1" readingOrder="1"/>
    </xf>
    <xf numFmtId="0" fontId="2" fillId="2" borderId="20" xfId="0" applyFont="1" applyFill="1" applyBorder="1" applyAlignment="1">
      <alignment horizontal="center" vertical="center" wrapText="1" readingOrder="1"/>
    </xf>
    <xf numFmtId="0" fontId="3" fillId="3" borderId="19" xfId="0" applyFont="1" applyFill="1" applyBorder="1" applyAlignment="1">
      <alignment horizontal="center" vertical="center" wrapText="1"/>
    </xf>
    <xf numFmtId="0" fontId="7" fillId="0" borderId="21" xfId="0" applyFont="1" applyBorder="1" applyAlignment="1">
      <alignment horizontal="center" vertical="center" wrapText="1" readingOrder="1"/>
    </xf>
    <xf numFmtId="0" fontId="6" fillId="0" borderId="22" xfId="0" applyFont="1" applyBorder="1" applyAlignment="1">
      <alignment horizontal="center" vertical="center" wrapText="1" readingOrder="1"/>
    </xf>
    <xf numFmtId="4" fontId="6" fillId="0" borderId="22" xfId="0" applyNumberFormat="1" applyFont="1" applyBorder="1" applyAlignment="1">
      <alignment horizontal="center" vertical="center" wrapText="1" readingOrder="1"/>
    </xf>
    <xf numFmtId="4" fontId="6" fillId="0" borderId="24" xfId="0" applyNumberFormat="1" applyFont="1" applyBorder="1" applyAlignment="1">
      <alignment horizontal="center" vertical="center" wrapText="1" readingOrder="1"/>
    </xf>
    <xf numFmtId="3" fontId="7" fillId="0" borderId="22" xfId="0" applyNumberFormat="1" applyFont="1" applyBorder="1" applyAlignment="1">
      <alignment horizontal="center" vertical="center" wrapText="1" readingOrder="1"/>
    </xf>
    <xf numFmtId="0" fontId="12" fillId="0" borderId="25" xfId="0" applyFont="1" applyBorder="1" applyAlignment="1">
      <alignment horizontal="center" vertical="center" wrapText="1" readingOrder="1"/>
    </xf>
    <xf numFmtId="49" fontId="7" fillId="4" borderId="29" xfId="0" applyNumberFormat="1" applyFont="1" applyFill="1" applyBorder="1" applyAlignment="1">
      <alignment horizontal="center" vertical="center" wrapText="1" readingOrder="1"/>
    </xf>
    <xf numFmtId="0" fontId="7" fillId="4" borderId="30" xfId="0" applyFont="1" applyFill="1" applyBorder="1" applyAlignment="1">
      <alignment horizontal="center" vertical="center" wrapText="1" readingOrder="1"/>
    </xf>
    <xf numFmtId="3" fontId="6" fillId="0" borderId="29" xfId="0" applyNumberFormat="1" applyFont="1" applyBorder="1" applyAlignment="1">
      <alignment horizontal="center" vertical="center" wrapText="1" readingOrder="1"/>
    </xf>
    <xf numFmtId="4" fontId="6" fillId="0" borderId="28" xfId="0" applyNumberFormat="1" applyFont="1" applyBorder="1" applyAlignment="1">
      <alignment horizontal="center" vertical="center" wrapText="1" readingOrder="1"/>
    </xf>
    <xf numFmtId="0" fontId="10" fillId="0" borderId="0" xfId="0" applyFont="1" applyProtection="1">
      <protection locked="0"/>
    </xf>
    <xf numFmtId="0" fontId="7" fillId="4" borderId="26" xfId="0" applyFont="1" applyFill="1" applyBorder="1" applyAlignment="1">
      <alignment horizontal="center" vertical="center" wrapText="1" readingOrder="1"/>
    </xf>
    <xf numFmtId="0" fontId="6" fillId="0" borderId="26" xfId="0" applyFont="1" applyBorder="1" applyAlignment="1">
      <alignment horizontal="center" vertical="center" wrapText="1" readingOrder="1"/>
    </xf>
    <xf numFmtId="10" fontId="6" fillId="0" borderId="31" xfId="1" applyNumberFormat="1" applyFont="1" applyFill="1" applyBorder="1" applyAlignment="1">
      <alignment horizontal="center" vertical="center" wrapText="1" readingOrder="1"/>
    </xf>
    <xf numFmtId="10" fontId="6" fillId="0" borderId="32" xfId="1" applyNumberFormat="1" applyFont="1" applyFill="1" applyBorder="1" applyAlignment="1">
      <alignment horizontal="center" vertical="center" wrapText="1" readingOrder="1"/>
    </xf>
    <xf numFmtId="0" fontId="14" fillId="0" borderId="0" xfId="0" applyFont="1" applyAlignment="1">
      <alignment horizontal="center" vertical="center" wrapText="1" readingOrder="1"/>
    </xf>
    <xf numFmtId="0" fontId="15" fillId="0" borderId="0" xfId="0" applyFont="1" applyAlignment="1">
      <alignment horizontal="center" vertical="center" wrapText="1" readingOrder="1"/>
    </xf>
    <xf numFmtId="0" fontId="16" fillId="0" borderId="0" xfId="0" applyFont="1" applyAlignment="1">
      <alignment vertical="center" wrapText="1" readingOrder="1"/>
    </xf>
    <xf numFmtId="0" fontId="17" fillId="0" borderId="0" xfId="0" applyFont="1"/>
    <xf numFmtId="0" fontId="15" fillId="0" borderId="0" xfId="0" applyFont="1" applyAlignment="1">
      <alignment horizontal="left" vertical="center" wrapText="1" readingOrder="1"/>
    </xf>
    <xf numFmtId="0" fontId="12" fillId="0" borderId="7" xfId="0" applyFont="1" applyBorder="1" applyAlignment="1">
      <alignment vertical="center" wrapText="1"/>
    </xf>
    <xf numFmtId="0" fontId="0" fillId="0" borderId="35" xfId="0" applyBorder="1"/>
    <xf numFmtId="0" fontId="12" fillId="8" borderId="23" xfId="0" applyFont="1" applyFill="1" applyBorder="1" applyAlignment="1">
      <alignment horizontal="center" vertical="center"/>
    </xf>
    <xf numFmtId="0" fontId="22" fillId="0" borderId="0" xfId="0" applyFont="1"/>
    <xf numFmtId="0" fontId="25" fillId="9" borderId="36" xfId="0" applyFont="1" applyFill="1" applyBorder="1" applyAlignment="1">
      <alignment wrapText="1"/>
    </xf>
    <xf numFmtId="0" fontId="25" fillId="9" borderId="40" xfId="0" applyFont="1" applyFill="1" applyBorder="1" applyAlignment="1">
      <alignment wrapText="1"/>
    </xf>
    <xf numFmtId="0" fontId="25" fillId="9" borderId="44" xfId="0" applyFont="1" applyFill="1" applyBorder="1" applyAlignment="1">
      <alignment wrapText="1"/>
    </xf>
    <xf numFmtId="0" fontId="0" fillId="0" borderId="0" xfId="0" applyAlignment="1">
      <alignment vertical="center"/>
    </xf>
    <xf numFmtId="0" fontId="28" fillId="10" borderId="43" xfId="0" applyFont="1" applyFill="1" applyBorder="1" applyAlignment="1">
      <alignment horizontal="center" wrapText="1"/>
    </xf>
    <xf numFmtId="0" fontId="29" fillId="0" borderId="47" xfId="0" applyFont="1" applyFill="1" applyBorder="1" applyAlignment="1">
      <alignment horizontal="center" wrapText="1"/>
    </xf>
    <xf numFmtId="0" fontId="7" fillId="14" borderId="7" xfId="0" applyFont="1" applyFill="1" applyBorder="1" applyAlignment="1">
      <alignment horizontal="center" vertical="center" wrapText="1"/>
    </xf>
    <xf numFmtId="0" fontId="7" fillId="14" borderId="4" xfId="0" applyFont="1" applyFill="1" applyBorder="1" applyAlignment="1">
      <alignment horizontal="center" vertical="center"/>
    </xf>
    <xf numFmtId="0" fontId="7" fillId="14" borderId="4" xfId="0" applyFont="1" applyFill="1" applyBorder="1" applyAlignment="1">
      <alignment horizontal="center" vertical="center" wrapText="1"/>
    </xf>
    <xf numFmtId="43" fontId="10" fillId="0" borderId="53" xfId="0" applyNumberFormat="1" applyFont="1" applyFill="1" applyBorder="1" applyAlignment="1">
      <alignment wrapText="1" readingOrder="1"/>
    </xf>
    <xf numFmtId="43" fontId="10" fillId="0" borderId="54" xfId="0" applyNumberFormat="1" applyFont="1" applyFill="1" applyBorder="1" applyAlignment="1">
      <alignment wrapText="1" readingOrder="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Alignment="1">
      <alignment horizontal="left" vertical="center" wrapText="1"/>
    </xf>
    <xf numFmtId="0" fontId="13" fillId="0" borderId="1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14" xfId="0" applyFont="1" applyBorder="1" applyAlignment="1">
      <alignment horizontal="left" vertical="center" wrapText="1"/>
    </xf>
    <xf numFmtId="0" fontId="5" fillId="0" borderId="0" xfId="0" applyFont="1" applyAlignment="1">
      <alignment horizontal="center" vertical="center" wrapText="1" readingOrder="1"/>
    </xf>
    <xf numFmtId="0" fontId="9" fillId="4" borderId="2" xfId="0" applyFont="1" applyFill="1" applyBorder="1" applyAlignment="1">
      <alignment horizontal="center" vertical="center" wrapText="1" readingOrder="1"/>
    </xf>
    <xf numFmtId="0" fontId="10" fillId="5" borderId="2" xfId="0" applyFont="1" applyFill="1" applyBorder="1" applyAlignment="1">
      <alignment vertical="top" wrapText="1"/>
    </xf>
    <xf numFmtId="0" fontId="9" fillId="4" borderId="27" xfId="0" applyFont="1" applyFill="1" applyBorder="1" applyAlignment="1">
      <alignment horizontal="center" vertical="center" wrapText="1" readingOrder="1"/>
    </xf>
    <xf numFmtId="0" fontId="9" fillId="4" borderId="28" xfId="0" applyFont="1" applyFill="1" applyBorder="1" applyAlignment="1">
      <alignment horizontal="center" vertical="center" wrapText="1" readingOrder="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26" fillId="13" borderId="0" xfId="0" applyFont="1" applyFill="1" applyBorder="1" applyAlignment="1">
      <alignment wrapText="1"/>
    </xf>
    <xf numFmtId="0" fontId="26" fillId="13" borderId="0" xfId="0" applyFont="1" applyFill="1" applyBorder="1" applyAlignment="1"/>
    <xf numFmtId="0" fontId="30" fillId="12" borderId="0" xfId="0" applyFont="1" applyFill="1" applyBorder="1" applyAlignment="1"/>
    <xf numFmtId="0" fontId="31" fillId="0" borderId="0" xfId="0" applyFont="1" applyFill="1" applyBorder="1" applyAlignment="1">
      <alignment wrapText="1"/>
    </xf>
    <xf numFmtId="0" fontId="6" fillId="9" borderId="48" xfId="0" applyFont="1" applyFill="1" applyBorder="1" applyAlignment="1">
      <alignment horizontal="left" vertical="center" wrapText="1"/>
    </xf>
    <xf numFmtId="0" fontId="6" fillId="9" borderId="49" xfId="0" applyFont="1" applyFill="1" applyBorder="1" applyAlignment="1">
      <alignment horizontal="left" vertical="center" wrapText="1"/>
    </xf>
    <xf numFmtId="0" fontId="6" fillId="9" borderId="50" xfId="0" applyFont="1" applyFill="1" applyBorder="1" applyAlignment="1">
      <alignment horizontal="left" vertical="center" wrapText="1"/>
    </xf>
    <xf numFmtId="0" fontId="6" fillId="9" borderId="8" xfId="0" applyFont="1" applyFill="1" applyBorder="1" applyAlignment="1">
      <alignment horizontal="left" vertical="center" wrapText="1"/>
    </xf>
    <xf numFmtId="0" fontId="6" fillId="9" borderId="51" xfId="0" applyFont="1" applyFill="1" applyBorder="1" applyAlignment="1">
      <alignment horizontal="left" vertical="center" wrapText="1"/>
    </xf>
    <xf numFmtId="0" fontId="6" fillId="9" borderId="52" xfId="0" applyFont="1" applyFill="1" applyBorder="1" applyAlignment="1">
      <alignment horizontal="left" vertical="center" wrapText="1"/>
    </xf>
    <xf numFmtId="0" fontId="27" fillId="11" borderId="0" xfId="0" applyFont="1" applyFill="1" applyBorder="1" applyAlignment="1"/>
    <xf numFmtId="0" fontId="26" fillId="0" borderId="37" xfId="0" applyFont="1" applyFill="1" applyBorder="1" applyAlignment="1">
      <alignment horizontal="center" wrapText="1"/>
    </xf>
    <xf numFmtId="0" fontId="26" fillId="0" borderId="38" xfId="0" applyFont="1" applyFill="1" applyBorder="1" applyAlignment="1">
      <alignment horizontal="center" wrapText="1"/>
    </xf>
    <xf numFmtId="0" fontId="26" fillId="0" borderId="39" xfId="0" applyFont="1" applyFill="1" applyBorder="1" applyAlignment="1">
      <alignment horizontal="center" wrapText="1"/>
    </xf>
    <xf numFmtId="0" fontId="28" fillId="10" borderId="40" xfId="0" applyFont="1" applyFill="1" applyBorder="1" applyAlignment="1">
      <alignment horizontal="center" wrapText="1"/>
    </xf>
    <xf numFmtId="0" fontId="28" fillId="10" borderId="0" xfId="0" applyFont="1" applyFill="1" applyBorder="1" applyAlignment="1">
      <alignment horizontal="center" wrapText="1"/>
    </xf>
    <xf numFmtId="0" fontId="28" fillId="10" borderId="42" xfId="0" applyFont="1" applyFill="1" applyBorder="1" applyAlignment="1">
      <alignment horizontal="center" wrapText="1"/>
    </xf>
    <xf numFmtId="0" fontId="29" fillId="0" borderId="44" xfId="0" applyFont="1" applyFill="1" applyBorder="1" applyAlignment="1">
      <alignment horizontal="center" wrapText="1"/>
    </xf>
    <xf numFmtId="0" fontId="29" fillId="0" borderId="45" xfId="0" applyFont="1" applyFill="1" applyBorder="1" applyAlignment="1">
      <alignment horizontal="center" wrapText="1"/>
    </xf>
    <xf numFmtId="0" fontId="29" fillId="0" borderId="46" xfId="0" applyFont="1" applyFill="1" applyBorder="1" applyAlignment="1">
      <alignment horizontal="center" wrapText="1"/>
    </xf>
    <xf numFmtId="0" fontId="27" fillId="0" borderId="41" xfId="0" applyFont="1" applyFill="1" applyBorder="1" applyAlignment="1"/>
    <xf numFmtId="0" fontId="14" fillId="0" borderId="0" xfId="0" applyFont="1" applyAlignment="1">
      <alignment horizontal="center" vertical="center" wrapText="1" readingOrder="1"/>
    </xf>
    <xf numFmtId="0" fontId="9" fillId="7" borderId="18" xfId="0" applyFont="1" applyFill="1" applyBorder="1" applyAlignment="1">
      <alignment horizontal="center" vertical="center" wrapText="1" readingOrder="1"/>
    </xf>
    <xf numFmtId="0" fontId="10" fillId="6" borderId="18" xfId="0" applyFont="1" applyFill="1" applyBorder="1" applyAlignment="1">
      <alignment vertical="center" wrapText="1" readingOrder="1"/>
    </xf>
    <xf numFmtId="0" fontId="11" fillId="2" borderId="18" xfId="0" applyFont="1" applyFill="1" applyBorder="1" applyAlignment="1">
      <alignment horizontal="center" vertical="center" wrapText="1" readingOrder="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3" xfId="0" applyFont="1" applyBorder="1" applyAlignment="1">
      <alignment horizontal="left" vertical="center" wrapText="1"/>
    </xf>
    <xf numFmtId="0" fontId="18" fillId="0" borderId="0" xfId="0" applyFont="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3" xfId="0" applyFont="1" applyBorder="1" applyAlignment="1">
      <alignment horizontal="left" vertical="center" wrapText="1"/>
    </xf>
    <xf numFmtId="0" fontId="20" fillId="0" borderId="0" xfId="0" applyFont="1" applyAlignment="1">
      <alignment horizontal="left" vertical="center" wrapText="1"/>
    </xf>
    <xf numFmtId="0" fontId="20" fillId="0" borderId="13" xfId="0" applyFont="1" applyBorder="1" applyAlignment="1">
      <alignment horizontal="left" vertical="center" wrapText="1"/>
    </xf>
    <xf numFmtId="0" fontId="21" fillId="0" borderId="3" xfId="0" applyFont="1" applyBorder="1" applyAlignment="1">
      <alignment horizontal="left" vertical="center" wrapText="1"/>
    </xf>
    <xf numFmtId="0" fontId="21" fillId="0" borderId="0" xfId="0" applyFont="1" applyAlignment="1">
      <alignment horizontal="left" vertical="center" wrapText="1"/>
    </xf>
    <xf numFmtId="0" fontId="21" fillId="0" borderId="13" xfId="0" applyFont="1" applyBorder="1" applyAlignment="1">
      <alignment horizontal="left" vertical="center" wrapText="1"/>
    </xf>
    <xf numFmtId="0" fontId="15" fillId="0" borderId="0" xfId="0" applyFont="1" applyAlignment="1">
      <alignment horizontal="left" vertical="center" wrapText="1" readingOrder="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0" fillId="6" borderId="18" xfId="0" applyFont="1" applyFill="1" applyBorder="1" applyAlignment="1">
      <alignment vertical="top" wrapText="1"/>
    </xf>
    <xf numFmtId="0" fontId="20" fillId="8" borderId="7" xfId="0" applyFont="1" applyFill="1" applyBorder="1" applyAlignment="1">
      <alignment horizontal="left" vertical="center" wrapText="1"/>
    </xf>
    <xf numFmtId="0" fontId="20" fillId="8" borderId="8" xfId="0" applyFont="1" applyFill="1" applyBorder="1" applyAlignment="1">
      <alignment horizontal="left" vertical="center" wrapText="1"/>
    </xf>
    <xf numFmtId="0" fontId="20" fillId="8" borderId="9" xfId="0" applyFont="1" applyFill="1" applyBorder="1" applyAlignment="1">
      <alignment horizontal="left" vertical="center" wrapText="1"/>
    </xf>
    <xf numFmtId="0" fontId="20" fillId="8" borderId="10" xfId="0" applyFont="1" applyFill="1" applyBorder="1" applyAlignment="1">
      <alignment horizontal="left" vertical="center" wrapText="1"/>
    </xf>
    <xf numFmtId="0" fontId="20" fillId="8" borderId="11" xfId="0" applyFont="1" applyFill="1" applyBorder="1" applyAlignment="1">
      <alignment horizontal="left" vertical="center" wrapText="1"/>
    </xf>
    <xf numFmtId="0" fontId="20" fillId="8" borderId="12" xfId="0" applyFont="1" applyFill="1" applyBorder="1" applyAlignment="1">
      <alignment horizontal="left" vertical="center" wrapText="1"/>
    </xf>
    <xf numFmtId="0" fontId="20" fillId="8" borderId="3" xfId="0" applyFont="1" applyFill="1" applyBorder="1" applyAlignment="1">
      <alignment horizontal="left" vertical="center" wrapText="1"/>
    </xf>
    <xf numFmtId="0" fontId="20" fillId="8" borderId="0" xfId="0" applyFont="1" applyFill="1" applyAlignment="1">
      <alignment horizontal="left" vertical="center" wrapText="1"/>
    </xf>
    <xf numFmtId="0" fontId="20" fillId="8" borderId="13" xfId="0" applyFont="1" applyFill="1" applyBorder="1" applyAlignment="1">
      <alignment horizontal="left" vertical="center" wrapText="1"/>
    </xf>
    <xf numFmtId="0" fontId="20" fillId="8" borderId="4" xfId="0" applyFont="1" applyFill="1" applyBorder="1" applyAlignment="1">
      <alignment horizontal="left" vertical="center" wrapText="1"/>
    </xf>
    <xf numFmtId="0" fontId="20" fillId="8" borderId="5" xfId="0" applyFont="1" applyFill="1" applyBorder="1" applyAlignment="1">
      <alignment horizontal="left" vertical="center" wrapText="1"/>
    </xf>
    <xf numFmtId="0" fontId="20" fillId="8" borderId="14" xfId="0" applyFont="1" applyFill="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14" xfId="0" applyFont="1" applyBorder="1" applyAlignment="1">
      <alignment horizontal="left" vertical="center" wrapText="1"/>
    </xf>
    <xf numFmtId="0" fontId="0" fillId="0" borderId="0" xfId="0" applyProtection="1">
      <protection locked="0"/>
    </xf>
    <xf numFmtId="0" fontId="33" fillId="5" borderId="55" xfId="0" applyFont="1" applyFill="1" applyBorder="1" applyAlignment="1">
      <alignment horizontal="center" vertical="center" wrapText="1" readingOrder="1"/>
    </xf>
    <xf numFmtId="0" fontId="33" fillId="5" borderId="56" xfId="0" applyFont="1" applyFill="1" applyBorder="1" applyAlignment="1">
      <alignment horizontal="center" vertical="center" wrapText="1" readingOrder="1"/>
    </xf>
    <xf numFmtId="0" fontId="33" fillId="5" borderId="57" xfId="0" applyFont="1" applyFill="1" applyBorder="1" applyAlignment="1">
      <alignment horizontal="center" vertical="center" wrapText="1" readingOrder="1"/>
    </xf>
    <xf numFmtId="10" fontId="10" fillId="17" borderId="2" xfId="1" applyNumberFormat="1" applyFont="1" applyFill="1" applyBorder="1" applyAlignment="1" applyProtection="1">
      <alignment horizontal="center" vertical="center" wrapText="1" readingOrder="1"/>
    </xf>
    <xf numFmtId="0" fontId="7" fillId="4" borderId="58" xfId="0" applyFont="1" applyFill="1" applyBorder="1" applyAlignment="1">
      <alignment horizontal="center" vertical="center" wrapText="1" readingOrder="1"/>
    </xf>
    <xf numFmtId="43" fontId="34" fillId="0" borderId="54" xfId="0" applyNumberFormat="1" applyFont="1" applyFill="1" applyBorder="1" applyAlignment="1">
      <alignment wrapText="1" readingOrder="1"/>
    </xf>
    <xf numFmtId="43" fontId="36" fillId="0" borderId="53" xfId="0" applyNumberFormat="1" applyFont="1" applyFill="1" applyBorder="1" applyAlignment="1">
      <alignment wrapText="1" readingOrder="1"/>
    </xf>
    <xf numFmtId="43" fontId="36" fillId="0" borderId="54" xfId="0" applyNumberFormat="1" applyFont="1" applyFill="1" applyBorder="1" applyAlignment="1">
      <alignment wrapText="1" readingOrder="1"/>
    </xf>
    <xf numFmtId="0" fontId="36" fillId="0" borderId="54" xfId="0" applyFont="1" applyFill="1" applyBorder="1" applyAlignment="1">
      <alignment wrapText="1" readingOrder="1"/>
    </xf>
    <xf numFmtId="0" fontId="36" fillId="0" borderId="53" xfId="0" applyFont="1" applyFill="1" applyBorder="1" applyAlignment="1">
      <alignment wrapText="1" readingOrder="1"/>
    </xf>
    <xf numFmtId="0" fontId="20" fillId="0" borderId="0" xfId="0" applyFont="1" applyBorder="1" applyAlignment="1">
      <alignment horizontal="left" vertical="center" wrapText="1"/>
    </xf>
    <xf numFmtId="0" fontId="39" fillId="0" borderId="0" xfId="0" applyFont="1" applyBorder="1" applyAlignment="1">
      <alignment horizontal="left" vertical="center" wrapText="1"/>
    </xf>
    <xf numFmtId="0" fontId="27" fillId="0" borderId="60" xfId="0" applyFont="1" applyFill="1" applyBorder="1" applyAlignment="1"/>
    <xf numFmtId="0" fontId="27" fillId="0" borderId="61" xfId="0" applyFont="1" applyFill="1" applyBorder="1" applyAlignment="1"/>
    <xf numFmtId="0" fontId="27" fillId="11" borderId="62" xfId="0" applyFont="1" applyFill="1" applyBorder="1" applyAlignment="1"/>
    <xf numFmtId="0" fontId="27" fillId="11" borderId="63" xfId="0" applyFont="1" applyFill="1" applyBorder="1" applyAlignment="1"/>
    <xf numFmtId="0" fontId="30" fillId="12" borderId="62" xfId="0" applyFont="1" applyFill="1" applyBorder="1" applyAlignment="1"/>
    <xf numFmtId="0" fontId="30" fillId="12" borderId="63" xfId="0" applyFont="1" applyFill="1" applyBorder="1" applyAlignment="1"/>
    <xf numFmtId="0" fontId="26" fillId="13" borderId="62" xfId="0" applyFont="1" applyFill="1" applyBorder="1" applyAlignment="1"/>
    <xf numFmtId="0" fontId="26" fillId="13" borderId="63" xfId="0" applyFont="1" applyFill="1" applyBorder="1" applyAlignment="1"/>
    <xf numFmtId="0" fontId="9" fillId="0" borderId="62" xfId="0" applyFont="1" applyFill="1" applyBorder="1" applyAlignment="1"/>
    <xf numFmtId="0" fontId="27" fillId="0" borderId="0" xfId="0" applyFont="1" applyBorder="1"/>
    <xf numFmtId="0" fontId="27" fillId="0" borderId="63" xfId="0" applyFont="1" applyBorder="1"/>
    <xf numFmtId="0" fontId="27" fillId="0" borderId="0" xfId="0" applyFont="1" applyBorder="1" applyAlignment="1">
      <alignment horizontal="left" wrapText="1"/>
    </xf>
    <xf numFmtId="0" fontId="27" fillId="0" borderId="63" xfId="0" applyFont="1" applyBorder="1" applyAlignment="1">
      <alignment horizontal="left" wrapText="1"/>
    </xf>
    <xf numFmtId="0" fontId="6" fillId="9" borderId="64" xfId="0" applyFont="1" applyFill="1" applyBorder="1" applyAlignment="1">
      <alignment horizontal="left" vertical="center" wrapText="1"/>
    </xf>
    <xf numFmtId="0" fontId="6" fillId="9" borderId="65" xfId="0" applyFont="1" applyFill="1" applyBorder="1" applyAlignment="1">
      <alignment horizontal="left" vertical="center" wrapText="1"/>
    </xf>
    <xf numFmtId="0" fontId="6" fillId="9" borderId="66" xfId="0" applyFont="1" applyFill="1" applyBorder="1" applyAlignment="1">
      <alignment horizontal="left" vertical="center" wrapText="1"/>
    </xf>
    <xf numFmtId="0" fontId="31" fillId="0" borderId="0" xfId="0" applyFont="1" applyBorder="1" applyAlignment="1">
      <alignment horizontal="left" wrapText="1"/>
    </xf>
    <xf numFmtId="0" fontId="31" fillId="0" borderId="63" xfId="0" applyFont="1" applyBorder="1" applyAlignment="1">
      <alignment horizontal="left" wrapText="1"/>
    </xf>
    <xf numFmtId="0" fontId="9" fillId="0" borderId="62" xfId="0" applyFont="1" applyFill="1" applyBorder="1" applyAlignment="1">
      <alignment wrapText="1"/>
    </xf>
    <xf numFmtId="0" fontId="31" fillId="0" borderId="63" xfId="0" applyFont="1" applyFill="1" applyBorder="1" applyAlignment="1">
      <alignment wrapText="1"/>
    </xf>
    <xf numFmtId="0" fontId="37" fillId="15" borderId="62" xfId="0" applyFont="1" applyFill="1" applyBorder="1" applyAlignment="1">
      <alignment horizontal="left" vertical="center"/>
    </xf>
    <xf numFmtId="0" fontId="37" fillId="15" borderId="0" xfId="0" applyFont="1" applyFill="1" applyBorder="1" applyAlignment="1">
      <alignment horizontal="left" vertical="center"/>
    </xf>
    <xf numFmtId="0" fontId="37" fillId="15" borderId="63" xfId="0" applyFont="1" applyFill="1" applyBorder="1" applyAlignment="1">
      <alignment horizontal="left" vertical="center"/>
    </xf>
    <xf numFmtId="0" fontId="38" fillId="16" borderId="62" xfId="0" applyFont="1" applyFill="1" applyBorder="1" applyAlignment="1">
      <alignment horizontal="left" vertical="center"/>
    </xf>
    <xf numFmtId="0" fontId="38" fillId="16" borderId="0" xfId="0" applyFont="1" applyFill="1" applyBorder="1" applyAlignment="1">
      <alignment horizontal="left" vertical="center"/>
    </xf>
    <xf numFmtId="0" fontId="38" fillId="16" borderId="63" xfId="0" applyFont="1" applyFill="1" applyBorder="1" applyAlignment="1">
      <alignment horizontal="left" vertical="center"/>
    </xf>
    <xf numFmtId="0" fontId="33" fillId="5" borderId="67" xfId="0" applyFont="1" applyFill="1" applyBorder="1" applyAlignment="1">
      <alignment horizontal="center" vertical="center" wrapText="1" readingOrder="1"/>
    </xf>
    <xf numFmtId="0" fontId="33" fillId="5" borderId="68" xfId="0" applyFont="1" applyFill="1" applyBorder="1" applyAlignment="1">
      <alignment horizontal="center" vertical="center" wrapText="1" readingOrder="1"/>
    </xf>
    <xf numFmtId="43" fontId="36" fillId="0" borderId="69" xfId="0" applyNumberFormat="1" applyFont="1" applyFill="1" applyBorder="1" applyAlignment="1">
      <alignment wrapText="1" readingOrder="1"/>
    </xf>
    <xf numFmtId="10" fontId="10" fillId="17" borderId="70" xfId="1" applyNumberFormat="1" applyFont="1" applyFill="1" applyBorder="1" applyAlignment="1" applyProtection="1">
      <alignment horizontal="center" vertical="center" wrapText="1" readingOrder="1"/>
    </xf>
    <xf numFmtId="0" fontId="0" fillId="0" borderId="62" xfId="0" applyBorder="1"/>
    <xf numFmtId="0" fontId="0" fillId="0" borderId="0" xfId="0" applyBorder="1"/>
    <xf numFmtId="0" fontId="10" fillId="5" borderId="70" xfId="0" applyFont="1" applyFill="1" applyBorder="1" applyAlignment="1">
      <alignment vertical="top" wrapText="1"/>
    </xf>
    <xf numFmtId="0" fontId="9" fillId="0" borderId="62" xfId="0" applyFont="1" applyFill="1" applyBorder="1" applyAlignment="1">
      <alignment vertical="center" wrapText="1"/>
    </xf>
    <xf numFmtId="0" fontId="39" fillId="0" borderId="63" xfId="0" applyFont="1" applyBorder="1" applyAlignment="1">
      <alignment horizontal="left" vertical="center" wrapText="1"/>
    </xf>
    <xf numFmtId="0" fontId="11" fillId="0" borderId="62" xfId="0" applyFont="1" applyBorder="1" applyAlignment="1" applyProtection="1">
      <alignment vertical="center" wrapText="1"/>
      <protection locked="0"/>
    </xf>
    <xf numFmtId="0" fontId="20" fillId="0" borderId="63" xfId="0" applyFont="1" applyBorder="1" applyAlignment="1">
      <alignment horizontal="left" vertical="center" wrapText="1"/>
    </xf>
    <xf numFmtId="0" fontId="9" fillId="0" borderId="62" xfId="0" applyFont="1" applyFill="1" applyBorder="1" applyAlignment="1">
      <alignment horizontal="left" vertical="center" wrapText="1"/>
    </xf>
    <xf numFmtId="0" fontId="26" fillId="13" borderId="62" xfId="0" applyFont="1" applyFill="1" applyBorder="1" applyAlignment="1">
      <alignment wrapText="1"/>
    </xf>
    <xf numFmtId="0" fontId="26" fillId="13" borderId="63" xfId="0" applyFont="1" applyFill="1" applyBorder="1" applyAlignment="1">
      <alignment wrapText="1"/>
    </xf>
    <xf numFmtId="0" fontId="20" fillId="0" borderId="71" xfId="0" applyFont="1" applyBorder="1" applyAlignment="1">
      <alignment horizontal="left" vertical="center" wrapText="1"/>
    </xf>
    <xf numFmtId="0" fontId="20" fillId="0" borderId="72" xfId="0" applyFont="1" applyBorder="1" applyAlignment="1">
      <alignment horizontal="left" vertical="center" wrapText="1"/>
    </xf>
    <xf numFmtId="0" fontId="20" fillId="0" borderId="73" xfId="0" applyFont="1" applyBorder="1" applyAlignment="1">
      <alignment horizontal="left" vertical="center" wrapText="1"/>
    </xf>
    <xf numFmtId="0" fontId="7" fillId="0" borderId="74" xfId="0" applyFont="1" applyFill="1" applyBorder="1" applyAlignment="1">
      <alignment vertical="center" wrapText="1" readingOrder="1"/>
    </xf>
    <xf numFmtId="0" fontId="6" fillId="0" borderId="74" xfId="0" applyFont="1" applyFill="1" applyBorder="1" applyAlignment="1">
      <alignment horizontal="center" vertical="center" wrapText="1" readingOrder="1"/>
    </xf>
    <xf numFmtId="3" fontId="6" fillId="0" borderId="74" xfId="0" applyNumberFormat="1" applyFont="1" applyFill="1" applyBorder="1" applyAlignment="1">
      <alignment horizontal="center" vertical="center" wrapText="1" readingOrder="1"/>
    </xf>
    <xf numFmtId="4" fontId="6" fillId="0" borderId="74" xfId="0" applyNumberFormat="1" applyFont="1" applyFill="1" applyBorder="1" applyAlignment="1">
      <alignment vertical="center" wrapText="1" readingOrder="1"/>
    </xf>
    <xf numFmtId="0" fontId="8" fillId="8" borderId="75" xfId="0" applyFont="1" applyFill="1" applyBorder="1" applyAlignment="1">
      <alignment horizontal="center" vertical="center"/>
    </xf>
    <xf numFmtId="4" fontId="6" fillId="0" borderId="76" xfId="0" applyNumberFormat="1" applyFont="1" applyBorder="1" applyAlignment="1">
      <alignment horizontal="center" vertical="center" wrapText="1" readingOrder="1"/>
    </xf>
    <xf numFmtId="10" fontId="34" fillId="17" borderId="59" xfId="1" applyNumberFormat="1" applyFont="1" applyFill="1" applyBorder="1" applyAlignment="1" applyProtection="1">
      <alignment horizontal="center" vertical="center" wrapText="1" readingOrder="1"/>
      <protection locked="0"/>
    </xf>
    <xf numFmtId="166" fontId="34" fillId="17" borderId="77" xfId="0" applyNumberFormat="1" applyFont="1" applyFill="1" applyBorder="1" applyAlignment="1" applyProtection="1">
      <alignment horizontal="center" vertical="center" wrapText="1" readingOrder="1"/>
      <protection locked="0"/>
    </xf>
    <xf numFmtId="0" fontId="7" fillId="4" borderId="2" xfId="0" applyFont="1" applyFill="1" applyBorder="1" applyAlignment="1">
      <alignment horizontal="center" vertical="center" wrapText="1" readingOrder="1"/>
    </xf>
    <xf numFmtId="0" fontId="36" fillId="5" borderId="2" xfId="0" applyFont="1" applyFill="1" applyBorder="1" applyAlignment="1">
      <alignment vertical="top" wrapText="1"/>
    </xf>
    <xf numFmtId="0" fontId="23" fillId="0" borderId="0" xfId="0" applyFont="1" applyBorder="1" applyAlignment="1">
      <alignment horizontal="left" vertical="center" wrapText="1"/>
    </xf>
    <xf numFmtId="0" fontId="23" fillId="0" borderId="63" xfId="0" applyFont="1" applyBorder="1" applyAlignment="1">
      <alignment horizontal="left" vertical="center" wrapText="1"/>
    </xf>
    <xf numFmtId="0" fontId="12" fillId="0" borderId="62" xfId="0" applyFont="1" applyBorder="1" applyAlignment="1" applyProtection="1">
      <alignment vertical="center" wrapText="1"/>
      <protection locked="0"/>
    </xf>
    <xf numFmtId="0" fontId="24" fillId="0" borderId="0" xfId="0" applyFont="1" applyBorder="1" applyAlignment="1">
      <alignment horizontal="left" vertical="center" wrapText="1"/>
    </xf>
    <xf numFmtId="0" fontId="24" fillId="0" borderId="63" xfId="0" applyFont="1" applyBorder="1" applyAlignment="1">
      <alignment horizontal="left" vertical="center" wrapText="1"/>
    </xf>
    <xf numFmtId="0" fontId="36" fillId="0" borderId="0" xfId="0" applyFont="1" applyProtection="1">
      <protection locked="0"/>
    </xf>
    <xf numFmtId="0" fontId="7" fillId="0" borderId="62" xfId="0" applyFont="1" applyFill="1" applyBorder="1" applyAlignment="1">
      <alignment horizontal="left" vertical="center" wrapText="1"/>
    </xf>
    <xf numFmtId="0" fontId="22" fillId="0" borderId="0" xfId="0" applyFont="1" applyAlignment="1">
      <alignment vertical="center"/>
    </xf>
    <xf numFmtId="0" fontId="7" fillId="0" borderId="62" xfId="0" applyFont="1" applyFill="1" applyBorder="1" applyAlignment="1">
      <alignment horizontal="left" vertical="center" wrapText="1"/>
    </xf>
    <xf numFmtId="0" fontId="23" fillId="0" borderId="71" xfId="0" applyFont="1" applyBorder="1" applyAlignment="1">
      <alignment horizontal="left" vertical="center" wrapText="1"/>
    </xf>
    <xf numFmtId="0" fontId="23" fillId="0" borderId="72" xfId="0" applyFont="1" applyBorder="1" applyAlignment="1">
      <alignment horizontal="left" vertical="center" wrapText="1"/>
    </xf>
    <xf numFmtId="0" fontId="23" fillId="0" borderId="73" xfId="0" applyFont="1" applyBorder="1" applyAlignment="1">
      <alignment horizontal="left" vertical="center" wrapText="1"/>
    </xf>
  </cellXfs>
  <cellStyles count="2">
    <cellStyle name="Normal" xfId="0" builtinId="0"/>
    <cellStyle name="Porcentaje" xfId="1" builtinId="5"/>
  </cellStyles>
  <dxfs count="102">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bottom style="thin">
          <color theme="0" tint="-0.34998626667073579"/>
        </bottom>
      </border>
    </dxf>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4"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4"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top style="thin">
          <color theme="0" tint="-0.34998626667073579"/>
        </top>
      </border>
    </dxf>
    <dxf>
      <border outline="0">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val="0"/>
        <i val="0"/>
        <strike val="0"/>
        <condense val="0"/>
        <extend val="0"/>
        <outline val="0"/>
        <shadow val="0"/>
        <u val="none"/>
        <vertAlign val="baseline"/>
        <sz val="9"/>
        <color auto="1"/>
        <name val="Calibri"/>
        <scheme val="none"/>
      </font>
      <numFmt numFmtId="164"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auto="1"/>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1171575</xdr:colOff>
      <xdr:row>2</xdr:row>
      <xdr:rowOff>142875</xdr:rowOff>
    </xdr:to>
    <xdr:pic>
      <xdr:nvPicPr>
        <xdr:cNvPr id="2" name="image1.png"/>
        <xdr:cNvPicPr/>
      </xdr:nvPicPr>
      <xdr:blipFill>
        <a:blip xmlns:r="http://schemas.openxmlformats.org/officeDocument/2006/relationships" r:embed="rId1"/>
        <a:srcRect/>
        <a:stretch>
          <a:fillRect/>
        </a:stretch>
      </xdr:blipFill>
      <xdr:spPr>
        <a:xfrm>
          <a:off x="161925" y="28575"/>
          <a:ext cx="1009650" cy="571500"/>
        </a:xfrm>
        <a:prstGeom prst="rect">
          <a:avLst/>
        </a:prstGeom>
        <a:ln/>
      </xdr:spPr>
    </xdr:pic>
    <xdr:clientData/>
  </xdr:twoCellAnchor>
</xdr:wsDr>
</file>

<file path=xl/persons/person.xml><?xml version="1.0" encoding="utf-8"?>
<personList xmlns="http://schemas.microsoft.com/office/spreadsheetml/2018/threadedcomments" xmlns:x="http://schemas.openxmlformats.org/spreadsheetml/2006/main">
  <person displayName="Luis Scheker" id="{C83E8286-D62E-4AEF-B463-41F6BC5AB448}" userId="lscheker@indotel.gob.do" providerId="PeoplePicker"/>
  <person displayName="Sara Moreta" id="{68F9B7C2-4158-4ADB-ABEF-ED4FCB3BAE6C}" userId="S::smoreta@indotel.gob.do::7b7db847-40ba-4fae-9f4c-1733ec4ff2d9" providerId="AD"/>
  <person displayName="Luis Scheker" id="{80DA83FF-960A-4773-8D59-4A6EE1F6F095}" userId="S::lscheker@indotel.gob.do::45587566-c967-4e8b-8ecd-faa76cbdb1e8" providerId="AD"/>
</personList>
</file>

<file path=xl/tables/table1.xml><?xml version="1.0" encoding="utf-8"?>
<table xmlns="http://schemas.openxmlformats.org/spreadsheetml/2006/main" id="1" name="Tabla1" displayName="Tabla1" ref="A5:L11" totalsRowShown="0" headerRowDxfId="101" dataDxfId="99" headerRowBorderDxfId="100" tableBorderDxfId="98" totalsRowBorderDxfId="97">
  <tableColumns count="12">
    <tableColumn id="1" name="Producto" dataDxfId="96"/>
    <tableColumn id="2" name="Indicador" dataDxfId="95"/>
    <tableColumn id="9" name="Física_x000a_(C)" dataDxfId="94">
      <calculatedColumnFormula>+Tabla1[[#This Row],[Física (T1)]]+Tabla1[[#This Row],[Física (T2)]]+Tabla1[[#This Row],[Física (T3)]]+Tabla1[[#This Row],[Física (T4)]]</calculatedColumnFormula>
    </tableColumn>
    <tableColumn id="10" name="Financiera_x000a_(D)" dataDxfId="93">
      <calculatedColumnFormula>+Tabla1[[#This Row],[Financiera (T1)]]+Tabla1[[#This Row],[Financiera (T2)]]+Tabla1[[#This Row],[Financiera (T3)]]+Tabla1[[#This Row],[Financiera (T4)]]</calculatedColumnFormula>
    </tableColumn>
    <tableColumn id="11" name="Física (T1)" dataDxfId="92"/>
    <tableColumn id="12" name="Financiera (T1)" dataDxfId="91"/>
    <tableColumn id="17" name="Física (T2)" dataDxfId="90"/>
    <tableColumn id="18" name="Financiera (T2)" dataDxfId="89"/>
    <tableColumn id="13" name="Física (T3)" dataDxfId="88"/>
    <tableColumn id="14" name="Financiera (T3)" dataDxfId="87"/>
    <tableColumn id="15" name="Física (T4)" dataDxfId="86"/>
    <tableColumn id="16" name="Financiera (T4)" dataDxfId="85"/>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28:J29" totalsRowShown="0" headerRowDxfId="84" dataDxfId="83" headerRowBorderDxfId="82" tableBorderDxfId="72" totalsRowBorderDxfId="81">
  <tableColumns count="10">
    <tableColumn id="1" name="Producto" dataDxfId="71"/>
    <tableColumn id="2" name="Indicador" dataDxfId="70"/>
    <tableColumn id="3" name="Física_x000a_(A)" dataDxfId="69"/>
    <tableColumn id="4" name="Financiera_x000a_(B)" dataDxfId="68"/>
    <tableColumn id="9" name="Física_x000a_(C)" dataDxfId="67"/>
    <tableColumn id="10" name="Financiera_x000a_(D)" dataDxfId="66"/>
    <tableColumn id="5" name="Física _x000a_(E)" dataDxfId="65"/>
    <tableColumn id="6" name="Financiera _x000a_ (F)" dataDxfId="64"/>
    <tableColumn id="7" name="Física _x000a_(%)_x000a_ G=E/C" dataDxfId="63" dataCellStyle="Porcentaje">
      <calculatedColumnFormula>IF(G29&gt;0,G29/C29,0)</calculatedColumnFormula>
    </tableColumn>
    <tableColumn id="8" name="Financiero _x000a_(%) _x000a_H=F/D" dataDxfId="62">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34" displayName="Tabla134" ref="A42:J43" totalsRowShown="0" headerRowDxfId="50" headerRowBorderDxfId="61" tableBorderDxfId="80" totalsRowBorderDxfId="79">
  <tableColumns count="10">
    <tableColumn id="1" name="Producto" dataDxfId="60"/>
    <tableColumn id="2" name="Indicador" dataDxfId="59"/>
    <tableColumn id="3" name="Física_x000a_(A)" dataDxfId="58"/>
    <tableColumn id="4" name="Financiera_x000a_(B)" dataDxfId="57"/>
    <tableColumn id="9" name="Física_x000a_(C)" dataDxfId="56"/>
    <tableColumn id="10" name="Financiera_x000a_(D)" dataDxfId="55"/>
    <tableColumn id="5" name="Física _x000a_(E)" dataDxfId="54"/>
    <tableColumn id="6" name="Financiera _x000a_ (F)" dataDxfId="53"/>
    <tableColumn id="7" name="Física _x000a_(%)_x000a_ G=E/C" dataDxfId="52" dataCellStyle="Porcentaje">
      <calculatedColumnFormula>IF(G43&gt;0,G43/C43,0)</calculatedColumnFormula>
    </tableColumn>
    <tableColumn id="8" name="Financiero _x000a_(%) _x000a_H=F/D" dataDxfId="51">
      <calculatedColumnFormula>IF(H43&gt;0,H43/D43,0)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4" name="Tabla1345" displayName="Tabla1345" ref="A55:J56" totalsRowShown="0" headerRowDxfId="38" headerRowBorderDxfId="49" tableBorderDxfId="78" totalsRowBorderDxfId="77">
  <tableColumns count="10">
    <tableColumn id="1" name="Producto" dataDxfId="48"/>
    <tableColumn id="2" name="Indicador" dataDxfId="47"/>
    <tableColumn id="3" name="Física_x000a_(A)" dataDxfId="46"/>
    <tableColumn id="4" name="Financiera_x000a_(B)" dataDxfId="45"/>
    <tableColumn id="9" name="Física_x000a_(C)" dataDxfId="44"/>
    <tableColumn id="10" name="Financiera_x000a_(D)" dataDxfId="43"/>
    <tableColumn id="5" name="Física _x000a_(E)" dataDxfId="42">
      <calculatedColumnFormula>518+396</calculatedColumnFormula>
    </tableColumn>
    <tableColumn id="6" name="Financiera _x000a_ (F)" dataDxfId="41"/>
    <tableColumn id="7" name="Física _x000a_(%)_x000a_ G=E/C" dataDxfId="40" dataCellStyle="Porcentaje">
      <calculatedColumnFormula>IF(G56&gt;0,G56/C56,0)</calculatedColumnFormula>
    </tableColumn>
    <tableColumn id="8" name="Financiero _x000a_(%) _x000a_H=F/D" dataDxfId="39">
      <calculatedColumnFormula>IF(H56&gt;0,H56/D56,0)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5" name="Tabla13456" displayName="Tabla13456" ref="A69:J70" totalsRowShown="0" headerRowDxfId="26" headerRowBorderDxfId="37" tableBorderDxfId="76" totalsRowBorderDxfId="75">
  <tableColumns count="10">
    <tableColumn id="1" name="Producto" dataDxfId="36"/>
    <tableColumn id="2" name="Indicador" dataDxfId="35"/>
    <tableColumn id="3" name="Física_x000a_(A)" dataDxfId="34"/>
    <tableColumn id="4" name="Financiera_x000a_(B)" dataDxfId="33"/>
    <tableColumn id="9" name="Física_x000a_(C)" dataDxfId="32"/>
    <tableColumn id="10" name="Financiera_x000a_(D)" dataDxfId="31"/>
    <tableColumn id="5" name="Física _x000a_(E)" dataDxfId="30"/>
    <tableColumn id="6" name="Financiera _x000a_ (F)" dataDxfId="29"/>
    <tableColumn id="7" name="Física _x000a_(%)_x000a_ G=E/C" dataDxfId="28" dataCellStyle="Porcentaje">
      <calculatedColumnFormula>IF(G70&gt;0,G70/C70,0)</calculatedColumnFormula>
    </tableColumn>
    <tableColumn id="8" name="Financiero _x000a_(%) _x000a_H=F/D" dataDxfId="27">
      <calculatedColumnFormula>IF(H70&gt;0,H70/D70,0)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id="6" name="Tabla134567" displayName="Tabla134567" ref="A83:J84" totalsRowShown="0" headerRowDxfId="14" headerRowBorderDxfId="25" tableBorderDxfId="74" totalsRowBorderDxfId="73">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IF(G84&gt;0,G84/C84,0)</calculatedColumnFormula>
    </tableColumn>
    <tableColumn id="8" name="Financiero _x000a_(%) _x000a_H=F/D" dataDxfId="15">
      <calculatedColumnFormula>IF(H84&gt;0,H84/D84,0)</calculatedColumnFormula>
    </tableColumn>
  </tableColumns>
  <tableStyleInfo name="Estilo de tabla 1" showFirstColumn="0" showLastColumn="0" showRowStripes="1" showColumnStripes="0"/>
</table>
</file>

<file path=xl/tables/table7.xml><?xml version="1.0" encoding="utf-8"?>
<table xmlns="http://schemas.openxmlformats.org/spreadsheetml/2006/main" id="7" name="Tabla1345678" displayName="Tabla1345678" ref="A97:J98" totalsRowShown="0" headerRowDxfId="13" headerRowBorderDxfId="11" tableBorderDxfId="12"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IF(G98&gt;0,G98/C98,0)</calculatedColumnFormula>
    </tableColumn>
    <tableColumn id="8" name="Financiero _x000a_(%) _x000a_H=F/D" dataDxfId="0">
      <calculatedColumnFormula>IF(H98&gt;0,H98/D98,0)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2.xml><?xml version="1.0" encoding="utf-8"?>
<ThreadedComments xmlns="http://schemas.microsoft.com/office/spreadsheetml/2018/threadedcomments" xmlns:x="http://schemas.openxmlformats.org/spreadsheetml/2006/main">
  <threadedComment ref="B16" dT="2022-03-29T20:08:37.87" personId="{80DA83FF-960A-4773-8D59-4A6EE1F6F095}" id="{CB8058D9-ACD6-461F-9AC6-AFD3DB9C0FBA}">
    <text>@sara  Sara Moreta ven a ver!!</text>
  </threadedComment>
  <threadedComment ref="B16" dT="2022-03-30T17:02:39.91" personId="{68F9B7C2-4158-4ADB-ABEF-ED4FCB3BAE6C}" id="{C7CC9A2A-745A-4638-88A7-EA98487B7FD4}" parentId="{CB8058D9-ACD6-461F-9AC6-AFD3DB9C0FBA}">
    <text>@Luis Scheker este presupuesto incluye los montos del POA y Gastos Generales y Administrativos inherentes a la Dirección de Regulación</text>
    <mentions>
      <mention mentionpersonId="{C83E8286-D62E-4AEF-B463-41F6BC5AB448}" mentionId="{41092B63-60F1-4011-9800-ADB75EF2CDA9}" startIndex="0" length="13"/>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2"/>
  <sheetViews>
    <sheetView topLeftCell="A7" workbookViewId="0">
      <selection activeCell="G5" sqref="G5"/>
    </sheetView>
  </sheetViews>
  <sheetFormatPr baseColWidth="10" defaultColWidth="11.42578125" defaultRowHeight="15" x14ac:dyDescent="0.25"/>
  <cols>
    <col min="1" max="1" width="23" customWidth="1"/>
    <col min="2" max="2" width="12.7109375" customWidth="1"/>
    <col min="3" max="3" width="14.28515625" customWidth="1"/>
    <col min="4" max="4" width="13.7109375" customWidth="1"/>
    <col min="5" max="12" width="12.7109375" customWidth="1"/>
  </cols>
  <sheetData>
    <row r="2" spans="1:21" ht="18" customHeight="1" x14ac:dyDescent="0.25">
      <c r="A2" s="67" t="s">
        <v>0</v>
      </c>
      <c r="B2" s="67"/>
      <c r="C2" s="67"/>
      <c r="D2" s="67"/>
      <c r="E2" s="67"/>
      <c r="F2" s="67"/>
      <c r="G2" s="67"/>
      <c r="H2" s="67"/>
      <c r="I2" s="67"/>
      <c r="J2" s="67"/>
      <c r="K2" s="67"/>
      <c r="L2" s="67"/>
      <c r="M2" s="1"/>
      <c r="N2" s="1"/>
      <c r="O2" s="1"/>
      <c r="P2" s="1"/>
      <c r="Q2" s="1"/>
      <c r="R2" s="1"/>
      <c r="S2" s="1"/>
      <c r="T2" s="1"/>
      <c r="U2" s="1"/>
    </row>
    <row r="4" spans="1:21" ht="17.25" customHeight="1" x14ac:dyDescent="0.25">
      <c r="A4" s="5"/>
      <c r="C4" s="68" t="s">
        <v>1</v>
      </c>
      <c r="D4" s="69"/>
      <c r="E4" s="70" t="s">
        <v>2</v>
      </c>
      <c r="F4" s="71"/>
      <c r="G4" s="70" t="s">
        <v>3</v>
      </c>
      <c r="H4" s="71"/>
      <c r="I4" s="70" t="s">
        <v>4</v>
      </c>
      <c r="J4" s="71"/>
      <c r="K4" s="70" t="s">
        <v>5</v>
      </c>
      <c r="L4" s="71"/>
      <c r="M4" s="24"/>
    </row>
    <row r="5" spans="1:21" ht="33.75" customHeight="1" x14ac:dyDescent="0.25">
      <c r="A5" s="25" t="s">
        <v>6</v>
      </c>
      <c r="B5" s="4" t="s">
        <v>7</v>
      </c>
      <c r="C5" s="4" t="s">
        <v>8</v>
      </c>
      <c r="D5" s="4" t="s">
        <v>9</v>
      </c>
      <c r="E5" s="20" t="s">
        <v>10</v>
      </c>
      <c r="F5" s="21" t="s">
        <v>11</v>
      </c>
      <c r="G5" s="20" t="s">
        <v>12</v>
      </c>
      <c r="H5" s="21" t="s">
        <v>13</v>
      </c>
      <c r="I5" s="20" t="s">
        <v>14</v>
      </c>
      <c r="J5" s="21" t="s">
        <v>15</v>
      </c>
      <c r="K5" s="20" t="s">
        <v>16</v>
      </c>
      <c r="L5" s="21" t="s">
        <v>17</v>
      </c>
      <c r="M5" s="24"/>
    </row>
    <row r="6" spans="1:21" ht="38.25" x14ac:dyDescent="0.25">
      <c r="A6" s="26" t="s">
        <v>18</v>
      </c>
      <c r="B6" s="3" t="s">
        <v>19</v>
      </c>
      <c r="C6" s="8">
        <f>+Tabla1[[#This Row],[Física (T1)]]+Tabla1[[#This Row],[Física (T2)]]+Tabla1[[#This Row],[Física (T3)]]+Tabla1[[#This Row],[Física (T4)]]</f>
        <v>9940</v>
      </c>
      <c r="D6" s="6">
        <f>+Tabla1[[#This Row],[Financiera (T1)]]+Tabla1[[#This Row],[Financiera (T2)]]+Tabla1[[#This Row],[Financiera (T3)]]+Tabla1[[#This Row],[Financiera (T4)]]</f>
        <v>170848104</v>
      </c>
      <c r="E6" s="22">
        <v>450</v>
      </c>
      <c r="F6" s="6">
        <v>42712026</v>
      </c>
      <c r="G6" s="22">
        <v>7960</v>
      </c>
      <c r="H6" s="6">
        <v>42712026</v>
      </c>
      <c r="I6" s="22">
        <v>1107</v>
      </c>
      <c r="J6" s="6">
        <v>42712026</v>
      </c>
      <c r="K6" s="22">
        <v>423</v>
      </c>
      <c r="L6" s="23">
        <v>42712026</v>
      </c>
      <c r="M6" s="24"/>
    </row>
    <row r="7" spans="1:21" ht="51" x14ac:dyDescent="0.25">
      <c r="A7" s="26" t="s">
        <v>20</v>
      </c>
      <c r="B7" s="3" t="s">
        <v>21</v>
      </c>
      <c r="C7" s="8">
        <f>+Tabla1[[#This Row],[Física (T1)]]+Tabla1[[#This Row],[Física (T2)]]+Tabla1[[#This Row],[Física (T3)]]+Tabla1[[#This Row],[Física (T4)]]</f>
        <v>10277</v>
      </c>
      <c r="D7" s="6">
        <f>+Tabla1[[#This Row],[Financiera (T1)]]+Tabla1[[#This Row],[Financiera (T2)]]+Tabla1[[#This Row],[Financiera (T3)]]+Tabla1[[#This Row],[Financiera (T4)]]</f>
        <v>46086308</v>
      </c>
      <c r="E7" s="22">
        <v>2563</v>
      </c>
      <c r="F7" s="6">
        <v>11521577</v>
      </c>
      <c r="G7" s="22">
        <v>2919</v>
      </c>
      <c r="H7" s="6">
        <v>11521577</v>
      </c>
      <c r="I7" s="22">
        <v>2030</v>
      </c>
      <c r="J7" s="6">
        <v>11521577</v>
      </c>
      <c r="K7" s="22">
        <v>2765</v>
      </c>
      <c r="L7" s="23">
        <v>11521577</v>
      </c>
      <c r="M7" s="24"/>
    </row>
    <row r="8" spans="1:21" ht="38.25" x14ac:dyDescent="0.25">
      <c r="A8" s="26" t="s">
        <v>22</v>
      </c>
      <c r="B8" s="3" t="s">
        <v>23</v>
      </c>
      <c r="C8" s="8">
        <f>+Tabla1[[#This Row],[Física (T1)]]+Tabla1[[#This Row],[Física (T2)]]+Tabla1[[#This Row],[Física (T3)]]+Tabla1[[#This Row],[Física (T4)]]</f>
        <v>1560</v>
      </c>
      <c r="D8" s="6">
        <f>+Tabla1[[#This Row],[Financiera (T1)]]+Tabla1[[#This Row],[Financiera (T2)]]+Tabla1[[#This Row],[Financiera (T3)]]+Tabla1[[#This Row],[Financiera (T4)]]</f>
        <v>104233344</v>
      </c>
      <c r="E8" s="22">
        <v>390</v>
      </c>
      <c r="F8" s="6">
        <v>26058336</v>
      </c>
      <c r="G8" s="22">
        <v>390</v>
      </c>
      <c r="H8" s="6">
        <v>26058336</v>
      </c>
      <c r="I8" s="22">
        <v>390</v>
      </c>
      <c r="J8" s="6">
        <v>26058336</v>
      </c>
      <c r="K8" s="22">
        <v>390</v>
      </c>
      <c r="L8" s="23">
        <v>26058336</v>
      </c>
      <c r="M8" s="24"/>
    </row>
    <row r="9" spans="1:21" ht="38.25" x14ac:dyDescent="0.25">
      <c r="A9" s="26" t="s">
        <v>24</v>
      </c>
      <c r="B9" s="3" t="s">
        <v>25</v>
      </c>
      <c r="C9" s="8">
        <f>+Tabla1[[#This Row],[Física (T1)]]+Tabla1[[#This Row],[Física (T2)]]+Tabla1[[#This Row],[Física (T3)]]+Tabla1[[#This Row],[Física (T4)]]</f>
        <v>22500</v>
      </c>
      <c r="D9" s="6">
        <f>+Tabla1[[#This Row],[Financiera (T1)]]+Tabla1[[#This Row],[Financiera (T2)]]+Tabla1[[#This Row],[Financiera (T3)]]+Tabla1[[#This Row],[Financiera (T4)]]</f>
        <v>55592040</v>
      </c>
      <c r="E9" s="22">
        <v>5625</v>
      </c>
      <c r="F9" s="6">
        <v>13898010</v>
      </c>
      <c r="G9" s="22">
        <v>5625</v>
      </c>
      <c r="H9" s="6">
        <v>13898010</v>
      </c>
      <c r="I9" s="22">
        <v>5625</v>
      </c>
      <c r="J9" s="6">
        <v>13898010</v>
      </c>
      <c r="K9" s="22">
        <v>5625</v>
      </c>
      <c r="L9" s="23">
        <v>13898010</v>
      </c>
      <c r="M9" s="24"/>
    </row>
    <row r="10" spans="1:21" ht="51" x14ac:dyDescent="0.25">
      <c r="A10" s="26" t="s">
        <v>26</v>
      </c>
      <c r="B10" s="3" t="s">
        <v>27</v>
      </c>
      <c r="C10" s="8">
        <f>+Tabla1[[#This Row],[Física (T1)]]+Tabla1[[#This Row],[Física (T2)]]+Tabla1[[#This Row],[Física (T3)]]+Tabla1[[#This Row],[Física (T4)]]</f>
        <v>6</v>
      </c>
      <c r="D10" s="6">
        <f>+Tabla1[[#This Row],[Financiera (T1)]]+Tabla1[[#This Row],[Financiera (T2)]]+Tabla1[[#This Row],[Financiera (T3)]]+Tabla1[[#This Row],[Financiera (T4)]]</f>
        <v>56711544</v>
      </c>
      <c r="E10" s="22">
        <v>1</v>
      </c>
      <c r="F10" s="6">
        <v>14177886</v>
      </c>
      <c r="G10" s="22">
        <v>2</v>
      </c>
      <c r="H10" s="6">
        <v>14177886</v>
      </c>
      <c r="I10" s="22">
        <v>1</v>
      </c>
      <c r="J10" s="6">
        <v>14177886</v>
      </c>
      <c r="K10" s="22">
        <v>2</v>
      </c>
      <c r="L10" s="23">
        <v>14177886</v>
      </c>
      <c r="M10" s="24"/>
    </row>
    <row r="11" spans="1:21" ht="63.75" x14ac:dyDescent="0.25">
      <c r="A11" s="26" t="s">
        <v>28</v>
      </c>
      <c r="B11" s="3" t="s">
        <v>29</v>
      </c>
      <c r="C11" s="8">
        <f>+Tabla1[[#This Row],[Física (T1)]]+Tabla1[[#This Row],[Física (T2)]]+Tabla1[[#This Row],[Física (T3)]]+Tabla1[[#This Row],[Física (T4)]]</f>
        <v>2</v>
      </c>
      <c r="D11" s="6">
        <f>+Tabla1[[#This Row],[Financiera (T1)]]+Tabla1[[#This Row],[Financiera (T2)]]+Tabla1[[#This Row],[Financiera (T3)]]+Tabla1[[#This Row],[Financiera (T4)]]</f>
        <v>23233216</v>
      </c>
      <c r="E11" s="22">
        <v>1</v>
      </c>
      <c r="F11" s="6">
        <v>5808304</v>
      </c>
      <c r="G11" s="22">
        <v>1</v>
      </c>
      <c r="H11" s="6">
        <v>5808304</v>
      </c>
      <c r="I11" s="22">
        <v>0</v>
      </c>
      <c r="J11" s="6">
        <v>5808304</v>
      </c>
      <c r="K11" s="22">
        <v>0</v>
      </c>
      <c r="L11" s="23">
        <v>5808304</v>
      </c>
      <c r="M11" s="24"/>
    </row>
    <row r="16" spans="1:21" x14ac:dyDescent="0.25">
      <c r="A16" s="7" t="s">
        <v>30</v>
      </c>
      <c r="B16" s="49" t="s">
        <v>31</v>
      </c>
      <c r="C16" s="50"/>
      <c r="D16" s="50"/>
      <c r="E16" s="50"/>
      <c r="F16" s="50"/>
      <c r="G16" s="50"/>
      <c r="H16" s="50"/>
      <c r="I16" s="50"/>
      <c r="J16" s="51"/>
    </row>
    <row r="17" spans="1:10" x14ac:dyDescent="0.25">
      <c r="A17" s="7" t="s">
        <v>32</v>
      </c>
      <c r="B17" s="52"/>
      <c r="C17" s="53"/>
      <c r="D17" s="53"/>
      <c r="E17" s="53"/>
      <c r="F17" s="53"/>
      <c r="G17" s="53"/>
      <c r="H17" s="53"/>
      <c r="I17" s="53"/>
      <c r="J17" s="54"/>
    </row>
    <row r="18" spans="1:10" x14ac:dyDescent="0.25">
      <c r="A18" s="55" t="s">
        <v>33</v>
      </c>
      <c r="B18" s="58" t="s">
        <v>34</v>
      </c>
      <c r="C18" s="59"/>
      <c r="D18" s="59"/>
      <c r="E18" s="59"/>
      <c r="F18" s="59"/>
      <c r="G18" s="59"/>
      <c r="H18" s="59"/>
      <c r="I18" s="59"/>
      <c r="J18" s="60"/>
    </row>
    <row r="19" spans="1:10" ht="26.25" customHeight="1" x14ac:dyDescent="0.25">
      <c r="A19" s="56"/>
      <c r="B19" s="61" t="s">
        <v>35</v>
      </c>
      <c r="C19" s="62"/>
      <c r="D19" s="62"/>
      <c r="E19" s="62"/>
      <c r="F19" s="62"/>
      <c r="G19" s="62"/>
      <c r="H19" s="62"/>
      <c r="I19" s="62"/>
      <c r="J19" s="63"/>
    </row>
    <row r="20" spans="1:10" ht="33.75" customHeight="1" x14ac:dyDescent="0.25">
      <c r="A20" s="57"/>
      <c r="B20" s="64" t="s">
        <v>36</v>
      </c>
      <c r="C20" s="65"/>
      <c r="D20" s="65"/>
      <c r="E20" s="65"/>
      <c r="F20" s="65"/>
      <c r="G20" s="65"/>
      <c r="H20" s="65"/>
      <c r="I20" s="65"/>
      <c r="J20" s="66"/>
    </row>
    <row r="21" spans="1:10" ht="25.5" x14ac:dyDescent="0.25">
      <c r="A21" s="7" t="s">
        <v>37</v>
      </c>
      <c r="B21" s="49" t="s">
        <v>38</v>
      </c>
      <c r="C21" s="50"/>
      <c r="D21" s="50"/>
      <c r="E21" s="50"/>
      <c r="F21" s="50"/>
      <c r="G21" s="50"/>
      <c r="H21" s="50"/>
      <c r="I21" s="50"/>
      <c r="J21" s="51"/>
    </row>
    <row r="22" spans="1:10" ht="21.75" customHeight="1" x14ac:dyDescent="0.25">
      <c r="A22" s="7" t="s">
        <v>39</v>
      </c>
      <c r="B22" s="49" t="s">
        <v>40</v>
      </c>
      <c r="C22" s="50"/>
      <c r="D22" s="50"/>
      <c r="E22" s="50"/>
      <c r="F22" s="50"/>
      <c r="G22" s="50"/>
      <c r="H22" s="50"/>
      <c r="I22" s="50"/>
      <c r="J22" s="51"/>
    </row>
  </sheetData>
  <mergeCells count="14">
    <mergeCell ref="A2:L2"/>
    <mergeCell ref="C4:D4"/>
    <mergeCell ref="E4:F4"/>
    <mergeCell ref="G4:H4"/>
    <mergeCell ref="I4:J4"/>
    <mergeCell ref="K4:L4"/>
    <mergeCell ref="B21:J21"/>
    <mergeCell ref="B22:J22"/>
    <mergeCell ref="B16:J16"/>
    <mergeCell ref="B17:J17"/>
    <mergeCell ref="A18:A20"/>
    <mergeCell ref="B18:J18"/>
    <mergeCell ref="B19:J19"/>
    <mergeCell ref="B20:J20"/>
  </mergeCells>
  <dataValidations count="6">
    <dataValidation allowBlank="1" showInputMessage="1" showErrorMessage="1" prompt="Meta alcanzada en el trimestre" sqref="E5 G5 I5 K5"/>
    <dataValidation allowBlank="1" showInputMessage="1" showErrorMessage="1" prompt="Monto ejecutado en el trimestre" sqref="E6:E11 F5:F11 G6:G11 I6:I11 H5:H11 J5:J11 K6:K11 L5:L11"/>
    <dataValidation allowBlank="1" showInputMessage="1" showErrorMessage="1" prompt="Meta anual del indicador" sqref="C5:C11"/>
    <dataValidation allowBlank="1" showInputMessage="1" showErrorMessage="1" prompt="Monto presupuestado para el producto" sqref="D5:D11"/>
    <dataValidation allowBlank="1" showInputMessage="1" showErrorMessage="1" prompt="Nombre de cada producto" sqref="A5"/>
    <dataValidation allowBlank="1" showInputMessage="1" showErrorMessage="1" prompt="Nombre del indicador" sqref="B5"/>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7"/>
  <sheetViews>
    <sheetView tabSelected="1" view="pageBreakPreview" topLeftCell="A94" zoomScale="60" zoomScaleNormal="100" workbookViewId="0">
      <selection activeCell="E97" sqref="E97"/>
    </sheetView>
  </sheetViews>
  <sheetFormatPr baseColWidth="10" defaultColWidth="9.140625" defaultRowHeight="15" x14ac:dyDescent="0.25"/>
  <cols>
    <col min="1" max="1" width="21.85546875" customWidth="1"/>
    <col min="2" max="3" width="12.7109375" customWidth="1"/>
    <col min="4" max="4" width="14.42578125" customWidth="1"/>
    <col min="5" max="10" width="12.7109375" customWidth="1"/>
  </cols>
  <sheetData>
    <row r="1" spans="1:10" ht="21" customHeight="1" x14ac:dyDescent="0.35">
      <c r="A1" s="38" t="s">
        <v>86</v>
      </c>
      <c r="B1" s="85" t="s">
        <v>87</v>
      </c>
      <c r="C1" s="86"/>
      <c r="D1" s="86"/>
      <c r="E1" s="86"/>
      <c r="F1" s="86"/>
      <c r="G1" s="86"/>
      <c r="H1" s="86"/>
      <c r="I1" s="86"/>
      <c r="J1" s="87"/>
    </row>
    <row r="2" spans="1:10" ht="15" customHeight="1" x14ac:dyDescent="0.35">
      <c r="A2" s="39" t="s">
        <v>86</v>
      </c>
      <c r="B2" s="88" t="s">
        <v>88</v>
      </c>
      <c r="C2" s="89"/>
      <c r="D2" s="88" t="s">
        <v>89</v>
      </c>
      <c r="E2" s="89"/>
      <c r="F2" s="89"/>
      <c r="G2" s="89"/>
      <c r="H2" s="90"/>
      <c r="I2" s="42" t="s">
        <v>90</v>
      </c>
      <c r="J2" s="42" t="s">
        <v>91</v>
      </c>
    </row>
    <row r="3" spans="1:10" ht="15" customHeight="1" thickBot="1" x14ac:dyDescent="0.4">
      <c r="A3" s="40" t="s">
        <v>86</v>
      </c>
      <c r="B3" s="91" t="s">
        <v>92</v>
      </c>
      <c r="C3" s="92"/>
      <c r="D3" s="91" t="s">
        <v>93</v>
      </c>
      <c r="E3" s="92"/>
      <c r="F3" s="92"/>
      <c r="G3" s="92"/>
      <c r="H3" s="93"/>
      <c r="I3" s="43" t="s">
        <v>94</v>
      </c>
      <c r="J3" s="43">
        <v>0</v>
      </c>
    </row>
    <row r="4" spans="1:10" x14ac:dyDescent="0.25">
      <c r="A4" s="158" t="s">
        <v>86</v>
      </c>
      <c r="B4" s="94"/>
      <c r="C4" s="94"/>
      <c r="D4" s="94"/>
      <c r="E4" s="94"/>
      <c r="F4" s="94"/>
      <c r="G4" s="94"/>
      <c r="H4" s="94"/>
      <c r="I4" s="94"/>
      <c r="J4" s="159"/>
    </row>
    <row r="5" spans="1:10" x14ac:dyDescent="0.25">
      <c r="A5" s="160" t="s">
        <v>86</v>
      </c>
      <c r="B5" s="84"/>
      <c r="C5" s="84"/>
      <c r="D5" s="84"/>
      <c r="E5" s="84"/>
      <c r="F5" s="84"/>
      <c r="G5" s="84"/>
      <c r="H5" s="84"/>
      <c r="I5" s="84"/>
      <c r="J5" s="161"/>
    </row>
    <row r="6" spans="1:10" ht="15.75" x14ac:dyDescent="0.25">
      <c r="A6" s="162" t="s">
        <v>95</v>
      </c>
      <c r="B6" s="76"/>
      <c r="C6" s="76"/>
      <c r="D6" s="76"/>
      <c r="E6" s="76"/>
      <c r="F6" s="76"/>
      <c r="G6" s="76"/>
      <c r="H6" s="76"/>
      <c r="I6" s="76"/>
      <c r="J6" s="163"/>
    </row>
    <row r="7" spans="1:10" ht="15.75" x14ac:dyDescent="0.25">
      <c r="A7" s="164" t="s">
        <v>96</v>
      </c>
      <c r="B7" s="75"/>
      <c r="C7" s="75"/>
      <c r="D7" s="75"/>
      <c r="E7" s="75"/>
      <c r="F7" s="75"/>
      <c r="G7" s="75"/>
      <c r="H7" s="75"/>
      <c r="I7" s="75"/>
      <c r="J7" s="165"/>
    </row>
    <row r="8" spans="1:10" ht="15" customHeight="1" x14ac:dyDescent="0.25">
      <c r="A8" s="166" t="s">
        <v>97</v>
      </c>
      <c r="B8" s="167" t="s">
        <v>98</v>
      </c>
      <c r="C8" s="167"/>
      <c r="D8" s="167"/>
      <c r="E8" s="167"/>
      <c r="F8" s="167"/>
      <c r="G8" s="167"/>
      <c r="H8" s="167"/>
      <c r="I8" s="167"/>
      <c r="J8" s="168"/>
    </row>
    <row r="9" spans="1:10" ht="15" customHeight="1" x14ac:dyDescent="0.25">
      <c r="A9" s="166" t="s">
        <v>99</v>
      </c>
      <c r="B9" s="167" t="s">
        <v>100</v>
      </c>
      <c r="C9" s="167"/>
      <c r="D9" s="167"/>
      <c r="E9" s="167"/>
      <c r="F9" s="167"/>
      <c r="G9" s="167"/>
      <c r="H9" s="167"/>
      <c r="I9" s="167"/>
      <c r="J9" s="168"/>
    </row>
    <row r="10" spans="1:10" ht="15" customHeight="1" x14ac:dyDescent="0.25">
      <c r="A10" s="166" t="s">
        <v>101</v>
      </c>
      <c r="B10" s="167" t="s">
        <v>102</v>
      </c>
      <c r="C10" s="167"/>
      <c r="D10" s="167"/>
      <c r="E10" s="167"/>
      <c r="F10" s="167"/>
      <c r="G10" s="167"/>
      <c r="H10" s="167"/>
      <c r="I10" s="167"/>
      <c r="J10" s="168"/>
    </row>
    <row r="11" spans="1:10" x14ac:dyDescent="0.25">
      <c r="A11" s="166" t="s">
        <v>103</v>
      </c>
      <c r="B11" s="167" t="s">
        <v>104</v>
      </c>
      <c r="C11" s="167"/>
      <c r="D11" s="167"/>
      <c r="E11" s="167"/>
      <c r="F11" s="167"/>
      <c r="G11" s="167"/>
      <c r="H11" s="167"/>
      <c r="I11" s="167"/>
      <c r="J11" s="168"/>
    </row>
    <row r="12" spans="1:10" ht="30" customHeight="1" x14ac:dyDescent="0.25">
      <c r="A12" s="166" t="s">
        <v>105</v>
      </c>
      <c r="B12" s="169" t="s">
        <v>106</v>
      </c>
      <c r="C12" s="169"/>
      <c r="D12" s="169"/>
      <c r="E12" s="169"/>
      <c r="F12" s="169"/>
      <c r="G12" s="169"/>
      <c r="H12" s="169"/>
      <c r="I12" s="169"/>
      <c r="J12" s="170"/>
    </row>
    <row r="13" spans="1:10" ht="15.75" x14ac:dyDescent="0.25">
      <c r="A13" s="162" t="s">
        <v>107</v>
      </c>
      <c r="B13" s="76"/>
      <c r="C13" s="76"/>
      <c r="D13" s="76"/>
      <c r="E13" s="76"/>
      <c r="F13" s="76"/>
      <c r="G13" s="76"/>
      <c r="H13" s="76"/>
      <c r="I13" s="76"/>
      <c r="J13" s="163"/>
    </row>
    <row r="14" spans="1:10" x14ac:dyDescent="0.25">
      <c r="A14" s="166" t="s">
        <v>108</v>
      </c>
      <c r="B14" s="44">
        <v>3</v>
      </c>
      <c r="C14" s="78" t="s">
        <v>109</v>
      </c>
      <c r="D14" s="79"/>
      <c r="E14" s="79"/>
      <c r="F14" s="79"/>
      <c r="G14" s="79"/>
      <c r="H14" s="79"/>
      <c r="I14" s="79"/>
      <c r="J14" s="171"/>
    </row>
    <row r="15" spans="1:10" x14ac:dyDescent="0.25">
      <c r="A15" s="166" t="s">
        <v>110</v>
      </c>
      <c r="B15" s="45">
        <v>3.3</v>
      </c>
      <c r="C15" s="80" t="s">
        <v>111</v>
      </c>
      <c r="D15" s="81"/>
      <c r="E15" s="81"/>
      <c r="F15" s="81"/>
      <c r="G15" s="81"/>
      <c r="H15" s="81"/>
      <c r="I15" s="81"/>
      <c r="J15" s="172"/>
    </row>
    <row r="16" spans="1:10" x14ac:dyDescent="0.25">
      <c r="A16" s="166" t="s">
        <v>112</v>
      </c>
      <c r="B16" s="46" t="s">
        <v>113</v>
      </c>
      <c r="C16" s="82" t="s">
        <v>114</v>
      </c>
      <c r="D16" s="83"/>
      <c r="E16" s="83"/>
      <c r="F16" s="83"/>
      <c r="G16" s="83"/>
      <c r="H16" s="83"/>
      <c r="I16" s="83"/>
      <c r="J16" s="173"/>
    </row>
    <row r="17" spans="1:11" ht="15.75" x14ac:dyDescent="0.25">
      <c r="A17" s="162" t="s">
        <v>115</v>
      </c>
      <c r="B17" s="76"/>
      <c r="C17" s="76"/>
      <c r="D17" s="76"/>
      <c r="E17" s="76"/>
      <c r="F17" s="76"/>
      <c r="G17" s="76"/>
      <c r="H17" s="76"/>
      <c r="I17" s="76"/>
      <c r="J17" s="163"/>
    </row>
    <row r="18" spans="1:11" ht="21" customHeight="1" x14ac:dyDescent="0.25">
      <c r="A18" s="166" t="s">
        <v>116</v>
      </c>
      <c r="B18" s="174" t="s">
        <v>117</v>
      </c>
      <c r="C18" s="174"/>
      <c r="D18" s="174"/>
      <c r="E18" s="174"/>
      <c r="F18" s="174"/>
      <c r="G18" s="174"/>
      <c r="H18" s="174"/>
      <c r="I18" s="174"/>
      <c r="J18" s="175"/>
    </row>
    <row r="19" spans="1:11" ht="57" customHeight="1" x14ac:dyDescent="0.25">
      <c r="A19" s="176" t="s">
        <v>118</v>
      </c>
      <c r="B19" s="174" t="s">
        <v>119</v>
      </c>
      <c r="C19" s="174"/>
      <c r="D19" s="174"/>
      <c r="E19" s="174"/>
      <c r="F19" s="174"/>
      <c r="G19" s="174"/>
      <c r="H19" s="174"/>
      <c r="I19" s="174"/>
      <c r="J19" s="175"/>
    </row>
    <row r="20" spans="1:11" ht="18.75" customHeight="1" x14ac:dyDescent="0.25">
      <c r="A20" s="176" t="s">
        <v>120</v>
      </c>
      <c r="B20" s="174" t="s">
        <v>121</v>
      </c>
      <c r="C20" s="174"/>
      <c r="D20" s="174"/>
      <c r="E20" s="174"/>
      <c r="F20" s="174"/>
      <c r="G20" s="174"/>
      <c r="H20" s="174"/>
      <c r="I20" s="174"/>
      <c r="J20" s="175"/>
    </row>
    <row r="21" spans="1:11" ht="15" customHeight="1" x14ac:dyDescent="0.25">
      <c r="A21" s="176" t="s">
        <v>122</v>
      </c>
      <c r="B21" s="77" t="s">
        <v>123</v>
      </c>
      <c r="C21" s="77"/>
      <c r="D21" s="77"/>
      <c r="E21" s="77"/>
      <c r="F21" s="77"/>
      <c r="G21" s="77"/>
      <c r="H21" s="77"/>
      <c r="I21" s="77"/>
      <c r="J21" s="177"/>
    </row>
    <row r="22" spans="1:11" ht="15.75" x14ac:dyDescent="0.25">
      <c r="A22" s="178" t="s">
        <v>124</v>
      </c>
      <c r="B22" s="179"/>
      <c r="C22" s="179"/>
      <c r="D22" s="179"/>
      <c r="E22" s="179"/>
      <c r="F22" s="179"/>
      <c r="G22" s="179"/>
      <c r="H22" s="179"/>
      <c r="I22" s="179"/>
      <c r="J22" s="180"/>
      <c r="K22" s="24"/>
    </row>
    <row r="23" spans="1:11" ht="15.75" x14ac:dyDescent="0.25">
      <c r="A23" s="181" t="s">
        <v>125</v>
      </c>
      <c r="B23" s="182"/>
      <c r="C23" s="182"/>
      <c r="D23" s="182"/>
      <c r="E23" s="182"/>
      <c r="F23" s="182"/>
      <c r="G23" s="182"/>
      <c r="H23" s="182"/>
      <c r="I23" s="182"/>
      <c r="J23" s="183"/>
      <c r="K23" s="145"/>
    </row>
    <row r="24" spans="1:11" ht="15" customHeight="1" x14ac:dyDescent="0.25">
      <c r="A24" s="184" t="s">
        <v>126</v>
      </c>
      <c r="B24" s="146"/>
      <c r="C24" s="147" t="s">
        <v>127</v>
      </c>
      <c r="D24" s="148"/>
      <c r="E24" s="148"/>
      <c r="F24" s="148" t="s">
        <v>128</v>
      </c>
      <c r="G24" s="148"/>
      <c r="H24" s="146"/>
      <c r="I24" s="147" t="s">
        <v>129</v>
      </c>
      <c r="J24" s="185"/>
      <c r="K24" s="24"/>
    </row>
    <row r="25" spans="1:11" x14ac:dyDescent="0.25">
      <c r="A25" s="186">
        <v>2016354532</v>
      </c>
      <c r="B25" s="152"/>
      <c r="C25" s="153">
        <f>+A25-G25</f>
        <v>1957071981.3299999</v>
      </c>
      <c r="D25" s="154"/>
      <c r="E25" s="155"/>
      <c r="F25" s="48"/>
      <c r="G25" s="151">
        <f>Tabla13[Financiera 
 (F)]+Tabla134[Financiera 
 (F)]+Tabla1345[Financiera 
 (F)]+Tabla13456[Financiera 
 (F)]+Tabla134567[Financiera 
 (F)]+Tabla1345678[Financiera 
 (F)]</f>
        <v>59282550.670000002</v>
      </c>
      <c r="H25" s="47"/>
      <c r="I25" s="149">
        <f>IF(G25&gt;0,G25/C25,0)</f>
        <v>3.0291451329098471E-2</v>
      </c>
      <c r="J25" s="187"/>
      <c r="K25" s="24"/>
    </row>
    <row r="26" spans="1:11" ht="15.75" x14ac:dyDescent="0.25">
      <c r="A26" s="181" t="s">
        <v>130</v>
      </c>
      <c r="B26" s="182"/>
      <c r="C26" s="182"/>
      <c r="D26" s="182"/>
      <c r="E26" s="182"/>
      <c r="F26" s="182"/>
      <c r="G26" s="182"/>
      <c r="H26" s="182"/>
      <c r="I26" s="182"/>
      <c r="J26" s="183"/>
      <c r="K26" s="145"/>
    </row>
    <row r="27" spans="1:11" ht="27.75" customHeight="1" x14ac:dyDescent="0.25">
      <c r="A27" s="188"/>
      <c r="B27" s="189"/>
      <c r="C27" s="68" t="s">
        <v>157</v>
      </c>
      <c r="D27" s="69"/>
      <c r="E27" s="209" t="s">
        <v>164</v>
      </c>
      <c r="F27" s="210"/>
      <c r="G27" s="68" t="s">
        <v>159</v>
      </c>
      <c r="H27" s="68"/>
      <c r="I27" s="68" t="s">
        <v>131</v>
      </c>
      <c r="J27" s="190"/>
      <c r="K27" s="24"/>
    </row>
    <row r="28" spans="1:11" ht="39" thickBot="1" x14ac:dyDescent="0.3">
      <c r="A28" s="25" t="s">
        <v>6</v>
      </c>
      <c r="B28" s="4" t="s">
        <v>7</v>
      </c>
      <c r="C28" s="4" t="s">
        <v>45</v>
      </c>
      <c r="D28" s="4" t="s">
        <v>46</v>
      </c>
      <c r="E28" s="4" t="s">
        <v>8</v>
      </c>
      <c r="F28" s="4" t="s">
        <v>9</v>
      </c>
      <c r="G28" s="4" t="s">
        <v>160</v>
      </c>
      <c r="H28" s="4" t="s">
        <v>161</v>
      </c>
      <c r="I28" s="4" t="s">
        <v>162</v>
      </c>
      <c r="J28" s="150" t="s">
        <v>163</v>
      </c>
      <c r="K28" s="24"/>
    </row>
    <row r="29" spans="1:11" ht="38.25" x14ac:dyDescent="0.25">
      <c r="A29" s="201" t="s">
        <v>132</v>
      </c>
      <c r="B29" s="202" t="s">
        <v>19</v>
      </c>
      <c r="C29" s="203">
        <v>9940</v>
      </c>
      <c r="D29" s="204">
        <v>170848103</v>
      </c>
      <c r="E29" s="203">
        <v>450</v>
      </c>
      <c r="F29" s="204">
        <v>42712026</v>
      </c>
      <c r="G29" s="205">
        <v>104</v>
      </c>
      <c r="H29" s="206">
        <v>10719575.48</v>
      </c>
      <c r="I29" s="207">
        <f>IF(G29&gt;0,G29/C29,0)</f>
        <v>1.0462776659959759E-2</v>
      </c>
      <c r="J29" s="208">
        <f>IF(H29&gt;0,H29/D29,0)</f>
        <v>6.2743309944740797E-2</v>
      </c>
      <c r="K29" s="24"/>
    </row>
    <row r="30" spans="1:11" ht="15.75" x14ac:dyDescent="0.25">
      <c r="A30" s="162" t="s">
        <v>133</v>
      </c>
      <c r="B30" s="76"/>
      <c r="C30" s="76"/>
      <c r="D30" s="76"/>
      <c r="E30" s="76"/>
      <c r="F30" s="76"/>
      <c r="G30" s="76"/>
      <c r="H30" s="76"/>
      <c r="I30" s="76"/>
      <c r="J30" s="163"/>
    </row>
    <row r="31" spans="1:11" ht="15.75" x14ac:dyDescent="0.25">
      <c r="A31" s="164" t="s">
        <v>134</v>
      </c>
      <c r="B31" s="75"/>
      <c r="C31" s="75"/>
      <c r="D31" s="75"/>
      <c r="E31" s="75"/>
      <c r="F31" s="75"/>
      <c r="G31" s="75"/>
      <c r="H31" s="75"/>
      <c r="I31" s="75"/>
      <c r="J31" s="165"/>
    </row>
    <row r="32" spans="1:11" s="41" customFormat="1" ht="35.25" customHeight="1" x14ac:dyDescent="0.25">
      <c r="A32" s="191" t="s">
        <v>135</v>
      </c>
      <c r="B32" s="157" t="s">
        <v>53</v>
      </c>
      <c r="C32" s="157"/>
      <c r="D32" s="157"/>
      <c r="E32" s="157"/>
      <c r="F32" s="157"/>
      <c r="G32" s="157"/>
      <c r="H32" s="157"/>
      <c r="I32" s="157"/>
      <c r="J32" s="192"/>
    </row>
    <row r="33" spans="1:11" ht="67.5" customHeight="1" x14ac:dyDescent="0.25">
      <c r="A33" s="193" t="s">
        <v>30</v>
      </c>
      <c r="B33" s="156" t="s">
        <v>54</v>
      </c>
      <c r="C33" s="156"/>
      <c r="D33" s="156"/>
      <c r="E33" s="156"/>
      <c r="F33" s="156"/>
      <c r="G33" s="156"/>
      <c r="H33" s="156"/>
      <c r="I33" s="156"/>
      <c r="J33" s="194"/>
      <c r="K33" s="24"/>
    </row>
    <row r="34" spans="1:11" s="41" customFormat="1" ht="41.25" customHeight="1" x14ac:dyDescent="0.25">
      <c r="A34" s="195" t="s">
        <v>33</v>
      </c>
      <c r="B34" s="156" t="s">
        <v>56</v>
      </c>
      <c r="C34" s="156"/>
      <c r="D34" s="156"/>
      <c r="E34" s="156"/>
      <c r="F34" s="156"/>
      <c r="G34" s="156"/>
      <c r="H34" s="156"/>
      <c r="I34" s="156"/>
      <c r="J34" s="194"/>
    </row>
    <row r="35" spans="1:11" s="41" customFormat="1" ht="75.75" customHeight="1" x14ac:dyDescent="0.25">
      <c r="A35" s="195"/>
      <c r="B35" s="156" t="s">
        <v>57</v>
      </c>
      <c r="C35" s="156"/>
      <c r="D35" s="156"/>
      <c r="E35" s="156"/>
      <c r="F35" s="156"/>
      <c r="G35" s="156"/>
      <c r="H35" s="156"/>
      <c r="I35" s="156"/>
      <c r="J35" s="194"/>
    </row>
    <row r="36" spans="1:11" ht="167.25" customHeight="1" x14ac:dyDescent="0.25">
      <c r="A36" s="193" t="s">
        <v>37</v>
      </c>
      <c r="B36" s="156" t="s">
        <v>142</v>
      </c>
      <c r="C36" s="156"/>
      <c r="D36" s="156"/>
      <c r="E36" s="156"/>
      <c r="F36" s="156"/>
      <c r="G36" s="156"/>
      <c r="H36" s="156"/>
      <c r="I36" s="156"/>
      <c r="J36" s="194"/>
      <c r="K36" s="24"/>
    </row>
    <row r="37" spans="1:11" ht="15.75" x14ac:dyDescent="0.25">
      <c r="A37" s="162" t="s">
        <v>136</v>
      </c>
      <c r="B37" s="76"/>
      <c r="C37" s="76"/>
      <c r="D37" s="76"/>
      <c r="E37" s="76"/>
      <c r="F37" s="76"/>
      <c r="G37" s="76"/>
      <c r="H37" s="76"/>
      <c r="I37" s="76"/>
      <c r="J37" s="163"/>
    </row>
    <row r="38" spans="1:11" ht="15.75" x14ac:dyDescent="0.25">
      <c r="A38" s="196" t="s">
        <v>137</v>
      </c>
      <c r="B38" s="74"/>
      <c r="C38" s="74"/>
      <c r="D38" s="74"/>
      <c r="E38" s="74"/>
      <c r="F38" s="74"/>
      <c r="G38" s="74"/>
      <c r="H38" s="74"/>
      <c r="I38" s="74"/>
      <c r="J38" s="197"/>
    </row>
    <row r="39" spans="1:11" ht="41.25" customHeight="1" thickBot="1" x14ac:dyDescent="0.3">
      <c r="A39" s="198" t="s">
        <v>58</v>
      </c>
      <c r="B39" s="199"/>
      <c r="C39" s="199"/>
      <c r="D39" s="199"/>
      <c r="E39" s="199"/>
      <c r="F39" s="199"/>
      <c r="G39" s="199"/>
      <c r="H39" s="199"/>
      <c r="I39" s="199"/>
      <c r="J39" s="200"/>
    </row>
    <row r="40" spans="1:11" ht="15.75" x14ac:dyDescent="0.25">
      <c r="A40" s="181" t="s">
        <v>130</v>
      </c>
      <c r="B40" s="182"/>
      <c r="C40" s="182"/>
      <c r="D40" s="182"/>
      <c r="E40" s="182"/>
      <c r="F40" s="182"/>
      <c r="G40" s="182"/>
      <c r="H40" s="182"/>
      <c r="I40" s="182"/>
      <c r="J40" s="183"/>
      <c r="K40" s="145"/>
    </row>
    <row r="41" spans="1:11" x14ac:dyDescent="0.25">
      <c r="A41" s="188"/>
      <c r="B41" s="189"/>
      <c r="C41" s="68" t="s">
        <v>157</v>
      </c>
      <c r="D41" s="69"/>
      <c r="E41" s="68" t="s">
        <v>158</v>
      </c>
      <c r="F41" s="69"/>
      <c r="G41" s="68" t="s">
        <v>159</v>
      </c>
      <c r="H41" s="68"/>
      <c r="I41" s="68" t="s">
        <v>131</v>
      </c>
      <c r="J41" s="190"/>
      <c r="K41" s="24"/>
    </row>
    <row r="42" spans="1:11" ht="39" thickBot="1" x14ac:dyDescent="0.3">
      <c r="A42" s="25" t="s">
        <v>6</v>
      </c>
      <c r="B42" s="4" t="s">
        <v>7</v>
      </c>
      <c r="C42" s="4" t="s">
        <v>45</v>
      </c>
      <c r="D42" s="4" t="s">
        <v>46</v>
      </c>
      <c r="E42" s="4" t="s">
        <v>8</v>
      </c>
      <c r="F42" s="4" t="s">
        <v>9</v>
      </c>
      <c r="G42" s="4" t="s">
        <v>160</v>
      </c>
      <c r="H42" s="4" t="s">
        <v>161</v>
      </c>
      <c r="I42" s="4" t="s">
        <v>162</v>
      </c>
      <c r="J42" s="150" t="s">
        <v>163</v>
      </c>
      <c r="K42" s="24"/>
    </row>
    <row r="43" spans="1:11" ht="51" x14ac:dyDescent="0.25">
      <c r="A43" s="201" t="s">
        <v>145</v>
      </c>
      <c r="B43" s="202" t="s">
        <v>21</v>
      </c>
      <c r="C43" s="203">
        <v>10277</v>
      </c>
      <c r="D43" s="204">
        <v>46086308</v>
      </c>
      <c r="E43" s="203">
        <v>2563</v>
      </c>
      <c r="F43" s="204">
        <v>11521577</v>
      </c>
      <c r="G43" s="205">
        <v>2906</v>
      </c>
      <c r="H43" s="206">
        <v>9769474.9100000001</v>
      </c>
      <c r="I43" s="207">
        <f>IF(G43&gt;0,G43/C43,0)</f>
        <v>0.28276734455580421</v>
      </c>
      <c r="J43" s="208">
        <f>IF(H43&gt;0,H43/D43,0)</f>
        <v>0.21198215552436964</v>
      </c>
      <c r="K43" s="24"/>
    </row>
    <row r="44" spans="1:11" ht="15.75" x14ac:dyDescent="0.25">
      <c r="A44" s="162" t="s">
        <v>133</v>
      </c>
      <c r="B44" s="76"/>
      <c r="C44" s="76"/>
      <c r="D44" s="76"/>
      <c r="E44" s="76"/>
      <c r="F44" s="76"/>
      <c r="G44" s="76"/>
      <c r="H44" s="76"/>
      <c r="I44" s="76"/>
      <c r="J44" s="163"/>
    </row>
    <row r="45" spans="1:11" ht="15.75" x14ac:dyDescent="0.25">
      <c r="A45" s="164" t="s">
        <v>134</v>
      </c>
      <c r="B45" s="75"/>
      <c r="C45" s="75"/>
      <c r="D45" s="75"/>
      <c r="E45" s="75"/>
      <c r="F45" s="75"/>
      <c r="G45" s="75"/>
      <c r="H45" s="75"/>
      <c r="I45" s="75"/>
      <c r="J45" s="165"/>
    </row>
    <row r="46" spans="1:11" ht="27.75" customHeight="1" x14ac:dyDescent="0.25">
      <c r="A46" s="213" t="s">
        <v>135</v>
      </c>
      <c r="B46" s="214" t="s">
        <v>59</v>
      </c>
      <c r="C46" s="214"/>
      <c r="D46" s="214"/>
      <c r="E46" s="214"/>
      <c r="F46" s="214"/>
      <c r="G46" s="214"/>
      <c r="H46" s="214"/>
      <c r="I46" s="214"/>
      <c r="J46" s="215"/>
      <c r="K46" s="24"/>
    </row>
    <row r="47" spans="1:11" ht="24" customHeight="1" x14ac:dyDescent="0.25">
      <c r="A47" s="213" t="s">
        <v>30</v>
      </c>
      <c r="B47" s="211" t="s">
        <v>60</v>
      </c>
      <c r="C47" s="211"/>
      <c r="D47" s="211"/>
      <c r="E47" s="211"/>
      <c r="F47" s="211"/>
      <c r="G47" s="211"/>
      <c r="H47" s="211"/>
      <c r="I47" s="211"/>
      <c r="J47" s="212"/>
      <c r="K47" s="24"/>
    </row>
    <row r="48" spans="1:11" ht="27" customHeight="1" x14ac:dyDescent="0.25">
      <c r="A48" s="213" t="s">
        <v>33</v>
      </c>
      <c r="B48" s="211" t="s">
        <v>62</v>
      </c>
      <c r="C48" s="211"/>
      <c r="D48" s="211"/>
      <c r="E48" s="211"/>
      <c r="F48" s="211"/>
      <c r="G48" s="211"/>
      <c r="H48" s="211"/>
      <c r="I48" s="211"/>
      <c r="J48" s="212"/>
      <c r="K48" s="24"/>
    </row>
    <row r="49" spans="1:11" ht="39.75" customHeight="1" x14ac:dyDescent="0.25">
      <c r="A49" s="213" t="s">
        <v>37</v>
      </c>
      <c r="B49" s="211" t="s">
        <v>63</v>
      </c>
      <c r="C49" s="211"/>
      <c r="D49" s="211"/>
      <c r="E49" s="211"/>
      <c r="F49" s="211"/>
      <c r="G49" s="211"/>
      <c r="H49" s="211"/>
      <c r="I49" s="211"/>
      <c r="J49" s="212"/>
      <c r="K49" s="24"/>
    </row>
    <row r="50" spans="1:11" ht="15.75" x14ac:dyDescent="0.25">
      <c r="A50" s="162" t="s">
        <v>136</v>
      </c>
      <c r="B50" s="76"/>
      <c r="C50" s="76"/>
      <c r="D50" s="76"/>
      <c r="E50" s="76"/>
      <c r="F50" s="76"/>
      <c r="G50" s="76"/>
      <c r="H50" s="76"/>
      <c r="I50" s="76"/>
      <c r="J50" s="163"/>
    </row>
    <row r="51" spans="1:11" ht="15.75" x14ac:dyDescent="0.25">
      <c r="A51" s="196" t="s">
        <v>137</v>
      </c>
      <c r="B51" s="74"/>
      <c r="C51" s="74"/>
      <c r="D51" s="74"/>
      <c r="E51" s="74"/>
      <c r="F51" s="74"/>
      <c r="G51" s="74"/>
      <c r="H51" s="74"/>
      <c r="I51" s="74"/>
      <c r="J51" s="197"/>
    </row>
    <row r="52" spans="1:11" ht="21" customHeight="1" thickBot="1" x14ac:dyDescent="0.3">
      <c r="A52" s="198" t="s">
        <v>80</v>
      </c>
      <c r="B52" s="199"/>
      <c r="C52" s="199"/>
      <c r="D52" s="199"/>
      <c r="E52" s="199"/>
      <c r="F52" s="199"/>
      <c r="G52" s="199"/>
      <c r="H52" s="199"/>
      <c r="I52" s="199"/>
      <c r="J52" s="200"/>
    </row>
    <row r="53" spans="1:11" ht="15.75" x14ac:dyDescent="0.25">
      <c r="A53" s="181" t="s">
        <v>130</v>
      </c>
      <c r="B53" s="182"/>
      <c r="C53" s="182"/>
      <c r="D53" s="182"/>
      <c r="E53" s="182"/>
      <c r="F53" s="182"/>
      <c r="G53" s="182"/>
      <c r="H53" s="182"/>
      <c r="I53" s="182"/>
      <c r="J53" s="183"/>
      <c r="K53" s="145"/>
    </row>
    <row r="54" spans="1:11" x14ac:dyDescent="0.25">
      <c r="A54" s="188"/>
      <c r="B54" s="189"/>
      <c r="C54" s="68" t="s">
        <v>157</v>
      </c>
      <c r="D54" s="69"/>
      <c r="E54" s="68" t="s">
        <v>158</v>
      </c>
      <c r="F54" s="69"/>
      <c r="G54" s="68" t="s">
        <v>159</v>
      </c>
      <c r="H54" s="68"/>
      <c r="I54" s="68" t="s">
        <v>131</v>
      </c>
      <c r="J54" s="190"/>
      <c r="K54" s="24"/>
    </row>
    <row r="55" spans="1:11" ht="39" thickBot="1" x14ac:dyDescent="0.3">
      <c r="A55" s="25" t="s">
        <v>6</v>
      </c>
      <c r="B55" s="4" t="s">
        <v>7</v>
      </c>
      <c r="C55" s="4" t="s">
        <v>45</v>
      </c>
      <c r="D55" s="4" t="s">
        <v>46</v>
      </c>
      <c r="E55" s="4" t="s">
        <v>8</v>
      </c>
      <c r="F55" s="4" t="s">
        <v>9</v>
      </c>
      <c r="G55" s="4" t="s">
        <v>160</v>
      </c>
      <c r="H55" s="4" t="s">
        <v>161</v>
      </c>
      <c r="I55" s="4" t="s">
        <v>162</v>
      </c>
      <c r="J55" s="150" t="s">
        <v>163</v>
      </c>
      <c r="K55" s="24"/>
    </row>
    <row r="56" spans="1:11" ht="38.25" x14ac:dyDescent="0.25">
      <c r="A56" s="201" t="s">
        <v>149</v>
      </c>
      <c r="B56" s="202" t="s">
        <v>23</v>
      </c>
      <c r="C56" s="203">
        <v>1560</v>
      </c>
      <c r="D56" s="204">
        <v>104233344</v>
      </c>
      <c r="E56" s="203">
        <v>390</v>
      </c>
      <c r="F56" s="204">
        <v>26058336</v>
      </c>
      <c r="G56" s="205">
        <f>518+396</f>
        <v>914</v>
      </c>
      <c r="H56" s="206">
        <v>16232262.009999998</v>
      </c>
      <c r="I56" s="207">
        <f>IF(G56&gt;0,G56/C56,0)</f>
        <v>0.58589743589743593</v>
      </c>
      <c r="J56" s="208">
        <f>IF(H56&gt;0,H56/D56,0)</f>
        <v>0.15573003212868233</v>
      </c>
      <c r="K56" s="24"/>
    </row>
    <row r="57" spans="1:11" ht="15.75" x14ac:dyDescent="0.25">
      <c r="A57" s="162" t="s">
        <v>133</v>
      </c>
      <c r="B57" s="76"/>
      <c r="C57" s="76"/>
      <c r="D57" s="76"/>
      <c r="E57" s="76"/>
      <c r="F57" s="76"/>
      <c r="G57" s="76"/>
      <c r="H57" s="76"/>
      <c r="I57" s="76"/>
      <c r="J57" s="163"/>
    </row>
    <row r="58" spans="1:11" ht="15.75" x14ac:dyDescent="0.25">
      <c r="A58" s="164" t="s">
        <v>134</v>
      </c>
      <c r="B58" s="75"/>
      <c r="C58" s="75"/>
      <c r="D58" s="75"/>
      <c r="E58" s="75"/>
      <c r="F58" s="75"/>
      <c r="G58" s="75"/>
      <c r="H58" s="75"/>
      <c r="I58" s="75"/>
      <c r="J58" s="165"/>
    </row>
    <row r="59" spans="1:11" ht="39.75" customHeight="1" x14ac:dyDescent="0.25">
      <c r="A59" s="193" t="s">
        <v>135</v>
      </c>
      <c r="B59" s="157" t="s">
        <v>64</v>
      </c>
      <c r="C59" s="157"/>
      <c r="D59" s="157"/>
      <c r="E59" s="157"/>
      <c r="F59" s="157"/>
      <c r="G59" s="157"/>
      <c r="H59" s="157"/>
      <c r="I59" s="157"/>
      <c r="J59" s="192"/>
      <c r="K59" s="24"/>
    </row>
    <row r="60" spans="1:11" ht="39.75" customHeight="1" x14ac:dyDescent="0.25">
      <c r="A60" s="193" t="s">
        <v>30</v>
      </c>
      <c r="B60" s="156" t="s">
        <v>65</v>
      </c>
      <c r="C60" s="156"/>
      <c r="D60" s="156"/>
      <c r="E60" s="156"/>
      <c r="F60" s="156"/>
      <c r="G60" s="156"/>
      <c r="H60" s="156"/>
      <c r="I60" s="156"/>
      <c r="J60" s="194"/>
      <c r="K60" s="24"/>
    </row>
    <row r="61" spans="1:11" s="41" customFormat="1" ht="41.25" customHeight="1" x14ac:dyDescent="0.25">
      <c r="A61" s="195" t="s">
        <v>33</v>
      </c>
      <c r="B61" s="156" t="s">
        <v>67</v>
      </c>
      <c r="C61" s="156"/>
      <c r="D61" s="156"/>
      <c r="E61" s="156"/>
      <c r="F61" s="156"/>
      <c r="G61" s="156"/>
      <c r="H61" s="156"/>
      <c r="I61" s="156"/>
      <c r="J61" s="194"/>
    </row>
    <row r="62" spans="1:11" s="41" customFormat="1" ht="36" customHeight="1" x14ac:dyDescent="0.25">
      <c r="A62" s="195"/>
      <c r="B62" s="156" t="s">
        <v>68</v>
      </c>
      <c r="C62" s="156"/>
      <c r="D62" s="156"/>
      <c r="E62" s="156"/>
      <c r="F62" s="156"/>
      <c r="G62" s="156"/>
      <c r="H62" s="156"/>
      <c r="I62" s="156"/>
      <c r="J62" s="194"/>
    </row>
    <row r="63" spans="1:11" ht="39.75" customHeight="1" x14ac:dyDescent="0.25">
      <c r="A63" s="193" t="s">
        <v>37</v>
      </c>
      <c r="B63" s="156" t="s">
        <v>69</v>
      </c>
      <c r="C63" s="156"/>
      <c r="D63" s="156"/>
      <c r="E63" s="156"/>
      <c r="F63" s="156"/>
      <c r="G63" s="156"/>
      <c r="H63" s="156"/>
      <c r="I63" s="156"/>
      <c r="J63" s="194"/>
      <c r="K63" s="24"/>
    </row>
    <row r="64" spans="1:11" ht="15.75" x14ac:dyDescent="0.25">
      <c r="A64" s="162" t="s">
        <v>136</v>
      </c>
      <c r="B64" s="76"/>
      <c r="C64" s="76"/>
      <c r="D64" s="76"/>
      <c r="E64" s="76"/>
      <c r="F64" s="76"/>
      <c r="G64" s="76"/>
      <c r="H64" s="76"/>
      <c r="I64" s="76"/>
      <c r="J64" s="163"/>
    </row>
    <row r="65" spans="1:11" ht="15.75" x14ac:dyDescent="0.25">
      <c r="A65" s="196" t="s">
        <v>137</v>
      </c>
      <c r="B65" s="74"/>
      <c r="C65" s="74"/>
      <c r="D65" s="74"/>
      <c r="E65" s="74"/>
      <c r="F65" s="74"/>
      <c r="G65" s="74"/>
      <c r="H65" s="74"/>
      <c r="I65" s="74"/>
      <c r="J65" s="197"/>
    </row>
    <row r="66" spans="1:11" ht="21" customHeight="1" thickBot="1" x14ac:dyDescent="0.3">
      <c r="A66" s="198" t="s">
        <v>80</v>
      </c>
      <c r="B66" s="199"/>
      <c r="C66" s="199"/>
      <c r="D66" s="199"/>
      <c r="E66" s="199"/>
      <c r="F66" s="199"/>
      <c r="G66" s="199"/>
      <c r="H66" s="199"/>
      <c r="I66" s="199"/>
      <c r="J66" s="200"/>
    </row>
    <row r="67" spans="1:11" ht="15.75" x14ac:dyDescent="0.25">
      <c r="A67" s="181" t="s">
        <v>130</v>
      </c>
      <c r="B67" s="182"/>
      <c r="C67" s="182"/>
      <c r="D67" s="182"/>
      <c r="E67" s="182"/>
      <c r="F67" s="182"/>
      <c r="G67" s="182"/>
      <c r="H67" s="182"/>
      <c r="I67" s="182"/>
      <c r="J67" s="183"/>
      <c r="K67" s="145"/>
    </row>
    <row r="68" spans="1:11" x14ac:dyDescent="0.25">
      <c r="A68" s="188"/>
      <c r="B68" s="189"/>
      <c r="C68" s="68" t="s">
        <v>157</v>
      </c>
      <c r="D68" s="69"/>
      <c r="E68" s="68" t="s">
        <v>158</v>
      </c>
      <c r="F68" s="69"/>
      <c r="G68" s="68" t="s">
        <v>159</v>
      </c>
      <c r="H68" s="68"/>
      <c r="I68" s="68" t="s">
        <v>131</v>
      </c>
      <c r="J68" s="190"/>
      <c r="K68" s="24"/>
    </row>
    <row r="69" spans="1:11" ht="39" thickBot="1" x14ac:dyDescent="0.3">
      <c r="A69" s="25" t="s">
        <v>6</v>
      </c>
      <c r="B69" s="4" t="s">
        <v>7</v>
      </c>
      <c r="C69" s="4" t="s">
        <v>45</v>
      </c>
      <c r="D69" s="4" t="s">
        <v>46</v>
      </c>
      <c r="E69" s="4" t="s">
        <v>8</v>
      </c>
      <c r="F69" s="4" t="s">
        <v>9</v>
      </c>
      <c r="G69" s="4" t="s">
        <v>160</v>
      </c>
      <c r="H69" s="4" t="s">
        <v>161</v>
      </c>
      <c r="I69" s="4" t="s">
        <v>162</v>
      </c>
      <c r="J69" s="150" t="s">
        <v>163</v>
      </c>
      <c r="K69" s="24"/>
    </row>
    <row r="70" spans="1:11" ht="38.25" x14ac:dyDescent="0.25">
      <c r="A70" s="201" t="s">
        <v>152</v>
      </c>
      <c r="B70" s="202" t="s">
        <v>25</v>
      </c>
      <c r="C70" s="203">
        <v>22500</v>
      </c>
      <c r="D70" s="204">
        <v>55592040</v>
      </c>
      <c r="E70" s="203">
        <v>5625</v>
      </c>
      <c r="F70" s="204">
        <v>13898010</v>
      </c>
      <c r="G70" s="205">
        <v>2235</v>
      </c>
      <c r="H70" s="206">
        <v>11391717.379999999</v>
      </c>
      <c r="I70" s="207">
        <f>IF(G70&gt;0,G70/C70,0)</f>
        <v>9.9333333333333329E-2</v>
      </c>
      <c r="J70" s="208">
        <f>IF(H70&gt;0,H70/D70,0)</f>
        <v>0.20491634018107627</v>
      </c>
      <c r="K70" s="24"/>
    </row>
    <row r="71" spans="1:11" ht="15.75" x14ac:dyDescent="0.25">
      <c r="A71" s="162" t="s">
        <v>133</v>
      </c>
      <c r="B71" s="76"/>
      <c r="C71" s="76"/>
      <c r="D71" s="76"/>
      <c r="E71" s="76"/>
      <c r="F71" s="76"/>
      <c r="G71" s="76"/>
      <c r="H71" s="76"/>
      <c r="I71" s="76"/>
      <c r="J71" s="163"/>
    </row>
    <row r="72" spans="1:11" ht="15.75" x14ac:dyDescent="0.25">
      <c r="A72" s="164" t="s">
        <v>134</v>
      </c>
      <c r="B72" s="75"/>
      <c r="C72" s="75"/>
      <c r="D72" s="75"/>
      <c r="E72" s="75"/>
      <c r="F72" s="75"/>
      <c r="G72" s="75"/>
      <c r="H72" s="75"/>
      <c r="I72" s="75"/>
      <c r="J72" s="165"/>
    </row>
    <row r="73" spans="1:11" ht="30.75" customHeight="1" x14ac:dyDescent="0.25">
      <c r="A73" s="193" t="s">
        <v>135</v>
      </c>
      <c r="B73" s="157" t="s">
        <v>70</v>
      </c>
      <c r="C73" s="157"/>
      <c r="D73" s="157"/>
      <c r="E73" s="157"/>
      <c r="F73" s="157"/>
      <c r="G73" s="157"/>
      <c r="H73" s="157"/>
      <c r="I73" s="157"/>
      <c r="J73" s="192"/>
      <c r="K73" s="24"/>
    </row>
    <row r="74" spans="1:11" ht="31.5" customHeight="1" x14ac:dyDescent="0.25">
      <c r="A74" s="193" t="s">
        <v>30</v>
      </c>
      <c r="B74" s="156" t="s">
        <v>71</v>
      </c>
      <c r="C74" s="156"/>
      <c r="D74" s="156"/>
      <c r="E74" s="156"/>
      <c r="F74" s="156"/>
      <c r="G74" s="156"/>
      <c r="H74" s="156"/>
      <c r="I74" s="156"/>
      <c r="J74" s="194"/>
      <c r="K74" s="24"/>
    </row>
    <row r="75" spans="1:11" s="41" customFormat="1" ht="23.25" customHeight="1" x14ac:dyDescent="0.25">
      <c r="A75" s="195" t="s">
        <v>33</v>
      </c>
      <c r="B75" s="156" t="s">
        <v>35</v>
      </c>
      <c r="C75" s="156"/>
      <c r="D75" s="156"/>
      <c r="E75" s="156"/>
      <c r="F75" s="156"/>
      <c r="G75" s="156"/>
      <c r="H75" s="156"/>
      <c r="I75" s="156"/>
      <c r="J75" s="194"/>
    </row>
    <row r="76" spans="1:11" s="41" customFormat="1" ht="36" customHeight="1" x14ac:dyDescent="0.25">
      <c r="A76" s="195"/>
      <c r="B76" s="156" t="s">
        <v>36</v>
      </c>
      <c r="C76" s="156"/>
      <c r="D76" s="156"/>
      <c r="E76" s="156"/>
      <c r="F76" s="156"/>
      <c r="G76" s="156"/>
      <c r="H76" s="156"/>
      <c r="I76" s="156"/>
      <c r="J76" s="194"/>
    </row>
    <row r="77" spans="1:11" ht="39.75" customHeight="1" x14ac:dyDescent="0.25">
      <c r="A77" s="193" t="s">
        <v>37</v>
      </c>
      <c r="B77" s="156" t="s">
        <v>73</v>
      </c>
      <c r="C77" s="156"/>
      <c r="D77" s="156"/>
      <c r="E77" s="156"/>
      <c r="F77" s="156"/>
      <c r="G77" s="156"/>
      <c r="H77" s="156"/>
      <c r="I77" s="156"/>
      <c r="J77" s="194"/>
      <c r="K77" s="24"/>
    </row>
    <row r="78" spans="1:11" ht="15.75" x14ac:dyDescent="0.25">
      <c r="A78" s="162" t="s">
        <v>136</v>
      </c>
      <c r="B78" s="76"/>
      <c r="C78" s="76"/>
      <c r="D78" s="76"/>
      <c r="E78" s="76"/>
      <c r="F78" s="76"/>
      <c r="G78" s="76"/>
      <c r="H78" s="76"/>
      <c r="I78" s="76"/>
      <c r="J78" s="163"/>
    </row>
    <row r="79" spans="1:11" ht="15.75" x14ac:dyDescent="0.25">
      <c r="A79" s="196" t="s">
        <v>137</v>
      </c>
      <c r="B79" s="74"/>
      <c r="C79" s="74"/>
      <c r="D79" s="74"/>
      <c r="E79" s="74"/>
      <c r="F79" s="74"/>
      <c r="G79" s="74"/>
      <c r="H79" s="74"/>
      <c r="I79" s="74"/>
      <c r="J79" s="197"/>
    </row>
    <row r="80" spans="1:11" ht="21" customHeight="1" thickBot="1" x14ac:dyDescent="0.3">
      <c r="A80" s="198" t="s">
        <v>74</v>
      </c>
      <c r="B80" s="199"/>
      <c r="C80" s="199"/>
      <c r="D80" s="199"/>
      <c r="E80" s="199"/>
      <c r="F80" s="199"/>
      <c r="G80" s="199"/>
      <c r="H80" s="199"/>
      <c r="I80" s="199"/>
      <c r="J80" s="200"/>
    </row>
    <row r="81" spans="1:11" ht="15.75" x14ac:dyDescent="0.25">
      <c r="A81" s="181" t="s">
        <v>130</v>
      </c>
      <c r="B81" s="182"/>
      <c r="C81" s="182"/>
      <c r="D81" s="182"/>
      <c r="E81" s="182"/>
      <c r="F81" s="182"/>
      <c r="G81" s="182"/>
      <c r="H81" s="182"/>
      <c r="I81" s="182"/>
      <c r="J81" s="183"/>
      <c r="K81" s="145"/>
    </row>
    <row r="82" spans="1:11" x14ac:dyDescent="0.25">
      <c r="A82" s="188"/>
      <c r="B82" s="189"/>
      <c r="C82" s="68" t="s">
        <v>157</v>
      </c>
      <c r="D82" s="69"/>
      <c r="E82" s="68" t="s">
        <v>158</v>
      </c>
      <c r="F82" s="69"/>
      <c r="G82" s="68" t="s">
        <v>159</v>
      </c>
      <c r="H82" s="68"/>
      <c r="I82" s="68" t="s">
        <v>131</v>
      </c>
      <c r="J82" s="190"/>
      <c r="K82" s="24"/>
    </row>
    <row r="83" spans="1:11" ht="39" thickBot="1" x14ac:dyDescent="0.3">
      <c r="A83" s="25" t="s">
        <v>6</v>
      </c>
      <c r="B83" s="4" t="s">
        <v>7</v>
      </c>
      <c r="C83" s="4" t="s">
        <v>45</v>
      </c>
      <c r="D83" s="4" t="s">
        <v>46</v>
      </c>
      <c r="E83" s="4" t="s">
        <v>8</v>
      </c>
      <c r="F83" s="4" t="s">
        <v>9</v>
      </c>
      <c r="G83" s="4" t="s">
        <v>160</v>
      </c>
      <c r="H83" s="4" t="s">
        <v>161</v>
      </c>
      <c r="I83" s="4" t="s">
        <v>162</v>
      </c>
      <c r="J83" s="150" t="s">
        <v>163</v>
      </c>
      <c r="K83" s="24"/>
    </row>
    <row r="84" spans="1:11" ht="51" x14ac:dyDescent="0.25">
      <c r="A84" s="201" t="s">
        <v>75</v>
      </c>
      <c r="B84" s="202" t="s">
        <v>27</v>
      </c>
      <c r="C84" s="203">
        <v>6</v>
      </c>
      <c r="D84" s="204">
        <v>56711544</v>
      </c>
      <c r="E84" s="203">
        <v>1</v>
      </c>
      <c r="F84" s="204">
        <v>14177886</v>
      </c>
      <c r="G84" s="205">
        <v>1</v>
      </c>
      <c r="H84" s="206">
        <v>7233868.8100000005</v>
      </c>
      <c r="I84" s="207">
        <f>IF(G84&gt;0,G84/C84,0)</f>
        <v>0.16666666666666666</v>
      </c>
      <c r="J84" s="208">
        <f>IF(H84&gt;0,H84/D84,0)</f>
        <v>0.12755549046592701</v>
      </c>
      <c r="K84" s="24"/>
    </row>
    <row r="85" spans="1:11" ht="15.75" x14ac:dyDescent="0.25">
      <c r="A85" s="162" t="s">
        <v>133</v>
      </c>
      <c r="B85" s="76"/>
      <c r="C85" s="76"/>
      <c r="D85" s="76"/>
      <c r="E85" s="76"/>
      <c r="F85" s="76"/>
      <c r="G85" s="76"/>
      <c r="H85" s="76"/>
      <c r="I85" s="76"/>
      <c r="J85" s="163"/>
    </row>
    <row r="86" spans="1:11" ht="15.75" x14ac:dyDescent="0.25">
      <c r="A86" s="164" t="s">
        <v>134</v>
      </c>
      <c r="B86" s="75"/>
      <c r="C86" s="75"/>
      <c r="D86" s="75"/>
      <c r="E86" s="75"/>
      <c r="F86" s="75"/>
      <c r="G86" s="75"/>
      <c r="H86" s="75"/>
      <c r="I86" s="75"/>
      <c r="J86" s="165"/>
    </row>
    <row r="87" spans="1:11" s="37" customFormat="1" ht="30.75" customHeight="1" x14ac:dyDescent="0.2">
      <c r="A87" s="213" t="s">
        <v>135</v>
      </c>
      <c r="B87" s="214" t="s">
        <v>75</v>
      </c>
      <c r="C87" s="214"/>
      <c r="D87" s="214"/>
      <c r="E87" s="214"/>
      <c r="F87" s="214"/>
      <c r="G87" s="214"/>
      <c r="H87" s="214"/>
      <c r="I87" s="214"/>
      <c r="J87" s="215"/>
      <c r="K87" s="216"/>
    </row>
    <row r="88" spans="1:11" s="37" customFormat="1" ht="21.75" customHeight="1" x14ac:dyDescent="0.2">
      <c r="A88" s="213" t="s">
        <v>30</v>
      </c>
      <c r="B88" s="211" t="s">
        <v>76</v>
      </c>
      <c r="C88" s="211"/>
      <c r="D88" s="211"/>
      <c r="E88" s="211"/>
      <c r="F88" s="211"/>
      <c r="G88" s="211"/>
      <c r="H88" s="211"/>
      <c r="I88" s="211"/>
      <c r="J88" s="212"/>
      <c r="K88" s="216"/>
    </row>
    <row r="89" spans="1:11" s="218" customFormat="1" ht="20.25" customHeight="1" x14ac:dyDescent="0.25">
      <c r="A89" s="217" t="s">
        <v>33</v>
      </c>
      <c r="B89" s="211" t="s">
        <v>78</v>
      </c>
      <c r="C89" s="211"/>
      <c r="D89" s="211"/>
      <c r="E89" s="211"/>
      <c r="F89" s="211"/>
      <c r="G89" s="211"/>
      <c r="H89" s="211"/>
      <c r="I89" s="211"/>
      <c r="J89" s="212"/>
    </row>
    <row r="90" spans="1:11" s="218" customFormat="1" ht="18.75" customHeight="1" x14ac:dyDescent="0.25">
      <c r="A90" s="217"/>
      <c r="B90" s="211" t="s">
        <v>79</v>
      </c>
      <c r="C90" s="211"/>
      <c r="D90" s="211"/>
      <c r="E90" s="211"/>
      <c r="F90" s="211"/>
      <c r="G90" s="211"/>
      <c r="H90" s="211"/>
      <c r="I90" s="211"/>
      <c r="J90" s="212"/>
    </row>
    <row r="91" spans="1:11" s="37" customFormat="1" ht="29.25" customHeight="1" x14ac:dyDescent="0.2">
      <c r="A91" s="213" t="s">
        <v>37</v>
      </c>
      <c r="B91" s="211" t="s">
        <v>80</v>
      </c>
      <c r="C91" s="211"/>
      <c r="D91" s="211"/>
      <c r="E91" s="211"/>
      <c r="F91" s="211"/>
      <c r="G91" s="211"/>
      <c r="H91" s="211"/>
      <c r="I91" s="211"/>
      <c r="J91" s="212"/>
      <c r="K91" s="216"/>
    </row>
    <row r="92" spans="1:11" ht="15.75" x14ac:dyDescent="0.25">
      <c r="A92" s="162" t="s">
        <v>136</v>
      </c>
      <c r="B92" s="76"/>
      <c r="C92" s="76"/>
      <c r="D92" s="76"/>
      <c r="E92" s="76"/>
      <c r="F92" s="76"/>
      <c r="G92" s="76"/>
      <c r="H92" s="76"/>
      <c r="I92" s="76"/>
      <c r="J92" s="163"/>
    </row>
    <row r="93" spans="1:11" ht="15.75" x14ac:dyDescent="0.25">
      <c r="A93" s="196" t="s">
        <v>137</v>
      </c>
      <c r="B93" s="74"/>
      <c r="C93" s="74"/>
      <c r="D93" s="74"/>
      <c r="E93" s="74"/>
      <c r="F93" s="74"/>
      <c r="G93" s="74"/>
      <c r="H93" s="74"/>
      <c r="I93" s="74"/>
      <c r="J93" s="197"/>
    </row>
    <row r="94" spans="1:11" ht="21" customHeight="1" thickBot="1" x14ac:dyDescent="0.3">
      <c r="A94" s="198" t="s">
        <v>80</v>
      </c>
      <c r="B94" s="199"/>
      <c r="C94" s="199"/>
      <c r="D94" s="199"/>
      <c r="E94" s="199"/>
      <c r="F94" s="199"/>
      <c r="G94" s="199"/>
      <c r="H94" s="199"/>
      <c r="I94" s="199"/>
      <c r="J94" s="200"/>
    </row>
    <row r="95" spans="1:11" ht="15.75" x14ac:dyDescent="0.25">
      <c r="A95" s="181" t="s">
        <v>130</v>
      </c>
      <c r="B95" s="182"/>
      <c r="C95" s="182"/>
      <c r="D95" s="182"/>
      <c r="E95" s="182"/>
      <c r="F95" s="182"/>
      <c r="G95" s="182"/>
      <c r="H95" s="182"/>
      <c r="I95" s="182"/>
      <c r="J95" s="183"/>
      <c r="K95" s="145"/>
    </row>
    <row r="96" spans="1:11" x14ac:dyDescent="0.25">
      <c r="A96" s="188"/>
      <c r="B96" s="189"/>
      <c r="C96" s="68" t="s">
        <v>157</v>
      </c>
      <c r="D96" s="69"/>
      <c r="E96" s="68" t="s">
        <v>158</v>
      </c>
      <c r="F96" s="69"/>
      <c r="G96" s="68" t="s">
        <v>159</v>
      </c>
      <c r="H96" s="68"/>
      <c r="I96" s="68" t="s">
        <v>131</v>
      </c>
      <c r="J96" s="190"/>
      <c r="K96" s="24"/>
    </row>
    <row r="97" spans="1:11" ht="39" thickBot="1" x14ac:dyDescent="0.3">
      <c r="A97" s="25" t="s">
        <v>6</v>
      </c>
      <c r="B97" s="4" t="s">
        <v>7</v>
      </c>
      <c r="C97" s="4" t="s">
        <v>45</v>
      </c>
      <c r="D97" s="4" t="s">
        <v>46</v>
      </c>
      <c r="E97" s="4" t="s">
        <v>8</v>
      </c>
      <c r="F97" s="4" t="s">
        <v>9</v>
      </c>
      <c r="G97" s="4" t="s">
        <v>160</v>
      </c>
      <c r="H97" s="4" t="s">
        <v>161</v>
      </c>
      <c r="I97" s="4" t="s">
        <v>162</v>
      </c>
      <c r="J97" s="150" t="s">
        <v>163</v>
      </c>
      <c r="K97" s="24"/>
    </row>
    <row r="98" spans="1:11" ht="63.75" x14ac:dyDescent="0.25">
      <c r="A98" s="201" t="s">
        <v>81</v>
      </c>
      <c r="B98" s="202" t="s">
        <v>29</v>
      </c>
      <c r="C98" s="203">
        <v>2</v>
      </c>
      <c r="D98" s="204">
        <v>23233217</v>
      </c>
      <c r="E98" s="203">
        <v>1</v>
      </c>
      <c r="F98" s="204">
        <v>5808304</v>
      </c>
      <c r="G98" s="205">
        <v>1</v>
      </c>
      <c r="H98" s="206">
        <v>3935652.08</v>
      </c>
      <c r="I98" s="207">
        <f>IF(G98&gt;0,G98/C98,0)</f>
        <v>0.5</v>
      </c>
      <c r="J98" s="208">
        <f>IF(H98&gt;0,H98/D98,0)</f>
        <v>0.16939763787339482</v>
      </c>
      <c r="K98" s="24"/>
    </row>
    <row r="99" spans="1:11" ht="15.75" x14ac:dyDescent="0.25">
      <c r="A99" s="162" t="s">
        <v>133</v>
      </c>
      <c r="B99" s="76"/>
      <c r="C99" s="76"/>
      <c r="D99" s="76"/>
      <c r="E99" s="76"/>
      <c r="F99" s="76"/>
      <c r="G99" s="76"/>
      <c r="H99" s="76"/>
      <c r="I99" s="76"/>
      <c r="J99" s="163"/>
    </row>
    <row r="100" spans="1:11" ht="15.75" x14ac:dyDescent="0.25">
      <c r="A100" s="164" t="s">
        <v>134</v>
      </c>
      <c r="B100" s="75"/>
      <c r="C100" s="75"/>
      <c r="D100" s="75"/>
      <c r="E100" s="75"/>
      <c r="F100" s="75"/>
      <c r="G100" s="75"/>
      <c r="H100" s="75"/>
      <c r="I100" s="75"/>
      <c r="J100" s="165"/>
    </row>
    <row r="101" spans="1:11" ht="30.75" customHeight="1" x14ac:dyDescent="0.25">
      <c r="A101" s="213" t="s">
        <v>135</v>
      </c>
      <c r="B101" s="214" t="s">
        <v>81</v>
      </c>
      <c r="C101" s="214"/>
      <c r="D101" s="214"/>
      <c r="E101" s="214"/>
      <c r="F101" s="214"/>
      <c r="G101" s="214"/>
      <c r="H101" s="214"/>
      <c r="I101" s="214"/>
      <c r="J101" s="215"/>
      <c r="K101" s="24"/>
    </row>
    <row r="102" spans="1:11" ht="50.25" customHeight="1" x14ac:dyDescent="0.25">
      <c r="A102" s="213" t="s">
        <v>30</v>
      </c>
      <c r="B102" s="211" t="s">
        <v>82</v>
      </c>
      <c r="C102" s="211"/>
      <c r="D102" s="211"/>
      <c r="E102" s="211"/>
      <c r="F102" s="211"/>
      <c r="G102" s="211"/>
      <c r="H102" s="211"/>
      <c r="I102" s="211"/>
      <c r="J102" s="212"/>
      <c r="K102" s="24"/>
    </row>
    <row r="103" spans="1:11" s="41" customFormat="1" ht="41.25" customHeight="1" x14ac:dyDescent="0.25">
      <c r="A103" s="219" t="s">
        <v>33</v>
      </c>
      <c r="B103" s="211" t="s">
        <v>84</v>
      </c>
      <c r="C103" s="211"/>
      <c r="D103" s="211"/>
      <c r="E103" s="211"/>
      <c r="F103" s="211"/>
      <c r="G103" s="211"/>
      <c r="H103" s="211"/>
      <c r="I103" s="211"/>
      <c r="J103" s="212"/>
    </row>
    <row r="104" spans="1:11" ht="37.5" customHeight="1" x14ac:dyDescent="0.25">
      <c r="A104" s="213" t="s">
        <v>37</v>
      </c>
      <c r="B104" s="156" t="s">
        <v>80</v>
      </c>
      <c r="C104" s="156"/>
      <c r="D104" s="156"/>
      <c r="E104" s="156"/>
      <c r="F104" s="156"/>
      <c r="G104" s="156"/>
      <c r="H104" s="156"/>
      <c r="I104" s="156"/>
      <c r="J104" s="194"/>
      <c r="K104" s="24"/>
    </row>
    <row r="105" spans="1:11" ht="15.75" x14ac:dyDescent="0.25">
      <c r="A105" s="162" t="s">
        <v>136</v>
      </c>
      <c r="B105" s="76"/>
      <c r="C105" s="76"/>
      <c r="D105" s="76"/>
      <c r="E105" s="76"/>
      <c r="F105" s="76"/>
      <c r="G105" s="76"/>
      <c r="H105" s="76"/>
      <c r="I105" s="76"/>
      <c r="J105" s="163"/>
    </row>
    <row r="106" spans="1:11" ht="15.75" x14ac:dyDescent="0.25">
      <c r="A106" s="196" t="s">
        <v>137</v>
      </c>
      <c r="B106" s="74"/>
      <c r="C106" s="74"/>
      <c r="D106" s="74"/>
      <c r="E106" s="74"/>
      <c r="F106" s="74"/>
      <c r="G106" s="74"/>
      <c r="H106" s="74"/>
      <c r="I106" s="74"/>
      <c r="J106" s="197"/>
    </row>
    <row r="107" spans="1:11" ht="37.5" customHeight="1" thickBot="1" x14ac:dyDescent="0.3">
      <c r="A107" s="220" t="s">
        <v>85</v>
      </c>
      <c r="B107" s="221"/>
      <c r="C107" s="221"/>
      <c r="D107" s="221"/>
      <c r="E107" s="221"/>
      <c r="F107" s="221"/>
      <c r="G107" s="221"/>
      <c r="H107" s="221"/>
      <c r="I107" s="221"/>
      <c r="J107" s="222"/>
    </row>
  </sheetData>
  <mergeCells count="120">
    <mergeCell ref="B104:J104"/>
    <mergeCell ref="A105:J105"/>
    <mergeCell ref="A106:J106"/>
    <mergeCell ref="A107:J107"/>
    <mergeCell ref="A100:J100"/>
    <mergeCell ref="B101:J101"/>
    <mergeCell ref="B102:J102"/>
    <mergeCell ref="B103:J103"/>
    <mergeCell ref="C96:D96"/>
    <mergeCell ref="E96:F96"/>
    <mergeCell ref="G96:H96"/>
    <mergeCell ref="I96:J96"/>
    <mergeCell ref="A99:J99"/>
    <mergeCell ref="B91:J91"/>
    <mergeCell ref="A92:J92"/>
    <mergeCell ref="A93:J93"/>
    <mergeCell ref="A94:J94"/>
    <mergeCell ref="A95:J95"/>
    <mergeCell ref="A86:J86"/>
    <mergeCell ref="B87:J87"/>
    <mergeCell ref="B88:J88"/>
    <mergeCell ref="A89:A90"/>
    <mergeCell ref="B89:J89"/>
    <mergeCell ref="B90:J90"/>
    <mergeCell ref="C82:D82"/>
    <mergeCell ref="E82:F82"/>
    <mergeCell ref="G82:H82"/>
    <mergeCell ref="I82:J82"/>
    <mergeCell ref="A85:J85"/>
    <mergeCell ref="B77:J77"/>
    <mergeCell ref="A78:J78"/>
    <mergeCell ref="A79:J79"/>
    <mergeCell ref="A80:J80"/>
    <mergeCell ref="A81:J81"/>
    <mergeCell ref="A71:J71"/>
    <mergeCell ref="A72:J72"/>
    <mergeCell ref="B73:J73"/>
    <mergeCell ref="B74:J74"/>
    <mergeCell ref="A75:A76"/>
    <mergeCell ref="B75:J75"/>
    <mergeCell ref="B76:J76"/>
    <mergeCell ref="A67:J67"/>
    <mergeCell ref="C68:D68"/>
    <mergeCell ref="E68:F68"/>
    <mergeCell ref="G68:H68"/>
    <mergeCell ref="I68:J68"/>
    <mergeCell ref="A64:J64"/>
    <mergeCell ref="A65:J65"/>
    <mergeCell ref="A66:J66"/>
    <mergeCell ref="A61:A62"/>
    <mergeCell ref="B62:J62"/>
    <mergeCell ref="A58:J58"/>
    <mergeCell ref="B59:J59"/>
    <mergeCell ref="B60:J60"/>
    <mergeCell ref="B61:J61"/>
    <mergeCell ref="B63:J63"/>
    <mergeCell ref="C54:D54"/>
    <mergeCell ref="E54:F54"/>
    <mergeCell ref="G54:H54"/>
    <mergeCell ref="I54:J54"/>
    <mergeCell ref="A57:J57"/>
    <mergeCell ref="B49:J49"/>
    <mergeCell ref="A50:J50"/>
    <mergeCell ref="A51:J51"/>
    <mergeCell ref="A52:J52"/>
    <mergeCell ref="A53:J53"/>
    <mergeCell ref="B46:J46"/>
    <mergeCell ref="B47:J47"/>
    <mergeCell ref="B48:J48"/>
    <mergeCell ref="A40:J40"/>
    <mergeCell ref="C41:D41"/>
    <mergeCell ref="E41:F41"/>
    <mergeCell ref="G41:H41"/>
    <mergeCell ref="I41:J41"/>
    <mergeCell ref="A44:J44"/>
    <mergeCell ref="A45:J45"/>
    <mergeCell ref="A26:J26"/>
    <mergeCell ref="C27:D27"/>
    <mergeCell ref="E27:F27"/>
    <mergeCell ref="G27:H27"/>
    <mergeCell ref="I27:J27"/>
    <mergeCell ref="A5:J5"/>
    <mergeCell ref="A6:J6"/>
    <mergeCell ref="A7:J7"/>
    <mergeCell ref="B1:J1"/>
    <mergeCell ref="B2:C2"/>
    <mergeCell ref="D2:H2"/>
    <mergeCell ref="B3:C3"/>
    <mergeCell ref="D3:H3"/>
    <mergeCell ref="A4:J4"/>
    <mergeCell ref="B12:J12"/>
    <mergeCell ref="A13:J13"/>
    <mergeCell ref="C14:J14"/>
    <mergeCell ref="C15:J15"/>
    <mergeCell ref="C16:J16"/>
    <mergeCell ref="A22:J22"/>
    <mergeCell ref="A23:J23"/>
    <mergeCell ref="A24:B24"/>
    <mergeCell ref="C24:E24"/>
    <mergeCell ref="F24:H24"/>
    <mergeCell ref="I24:J24"/>
    <mergeCell ref="A25:B25"/>
    <mergeCell ref="C25:E25"/>
    <mergeCell ref="I25:J25"/>
    <mergeCell ref="A17:J17"/>
    <mergeCell ref="B18:J18"/>
    <mergeCell ref="B19:J19"/>
    <mergeCell ref="B20:J20"/>
    <mergeCell ref="B21:J21"/>
    <mergeCell ref="A30:J30"/>
    <mergeCell ref="A31:J31"/>
    <mergeCell ref="B32:J32"/>
    <mergeCell ref="B33:J33"/>
    <mergeCell ref="B34:J34"/>
    <mergeCell ref="B36:J36"/>
    <mergeCell ref="A38:J38"/>
    <mergeCell ref="A39:J39"/>
    <mergeCell ref="B35:J35"/>
    <mergeCell ref="A34:A35"/>
    <mergeCell ref="A37:J37"/>
  </mergeCells>
  <dataValidations count="6">
    <dataValidation allowBlank="1" showInputMessage="1" showErrorMessage="1" prompt="Nombre de cada producto" sqref="A28 A42 A55 A69 A83 A97"/>
    <dataValidation allowBlank="1" showInputMessage="1" showErrorMessage="1" prompt="Nombre del indicador" sqref="B28 B42 B55 B69 B83 B97"/>
    <dataValidation allowBlank="1" showInputMessage="1" showErrorMessage="1" prompt="Meta anual del indicador" sqref="E28 C28 E42 C42:C43 E55 C55:C56 E69 C69:C70 E83 C83:C84 E97 C97:C98"/>
    <dataValidation allowBlank="1" showInputMessage="1" showErrorMessage="1" prompt="Monto presupuestado para el producto" sqref="F28 D28 F42 D42 F55 D55:D56 F69 D69:D70 F83 D83:D84 F97 D97:D98"/>
    <dataValidation allowBlank="1" showInputMessage="1" showErrorMessage="1" prompt="Meta alcanzada en el trimestre" sqref="G28 G42 G55 G69 G83 G97"/>
    <dataValidation allowBlank="1" showInputMessage="1" showErrorMessage="1" prompt="Monto ejecutado en el trimestre" sqref="H28 H42 H55 H69 H83 H97"/>
  </dataValidations>
  <printOptions horizontalCentered="1"/>
  <pageMargins left="0.39370078740157483" right="0.39370078740157483" top="0.59055118110236227" bottom="0.59055118110236227" header="0.31496062992125984" footer="0.31496062992125984"/>
  <pageSetup scale="71" fitToHeight="0" orientation="portrait" r:id="rId1"/>
  <headerFooter>
    <oddFooter>&amp;C&amp;10&amp;P de &amp;N</oddFooter>
  </headerFooter>
  <rowBreaks count="2" manualBreakCount="2">
    <brk id="36" max="16383" man="1"/>
    <brk id="74" max="16383" man="1"/>
  </rowBreaks>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1" workbookViewId="0">
      <selection activeCell="B12" sqref="B12:J12"/>
    </sheetView>
  </sheetViews>
  <sheetFormatPr baseColWidth="10" defaultColWidth="11.42578125" defaultRowHeight="15" x14ac:dyDescent="0.25"/>
  <cols>
    <col min="1" max="1" width="16.85546875" customWidth="1"/>
    <col min="2" max="2" width="15.7109375" customWidth="1"/>
    <col min="3" max="3" width="11.85546875" customWidth="1"/>
    <col min="4" max="4" width="14" customWidth="1"/>
    <col min="5" max="5" width="13.140625" bestFit="1" customWidth="1"/>
    <col min="6" max="6" width="13.140625" customWidth="1"/>
    <col min="8" max="8" width="12.28515625" bestFit="1" customWidth="1"/>
    <col min="10" max="10" width="11.42578125" customWidth="1"/>
  </cols>
  <sheetData>
    <row r="2" spans="1:21" ht="35.25" customHeight="1" x14ac:dyDescent="0.25">
      <c r="A2" s="95" t="s">
        <v>138</v>
      </c>
      <c r="B2" s="95"/>
      <c r="C2" s="95"/>
      <c r="D2" s="95"/>
      <c r="E2" s="95"/>
      <c r="F2" s="95"/>
      <c r="G2" s="95"/>
      <c r="H2" s="95"/>
      <c r="I2" s="95"/>
      <c r="J2" s="95"/>
      <c r="K2" s="1"/>
      <c r="L2" s="1"/>
      <c r="M2" s="1"/>
      <c r="N2" s="1"/>
      <c r="O2" s="1"/>
      <c r="P2" s="1"/>
      <c r="Q2" s="1"/>
      <c r="R2" s="1"/>
      <c r="S2" s="1"/>
      <c r="T2" s="1"/>
      <c r="U2" s="1"/>
    </row>
    <row r="3" spans="1:21" ht="18" customHeight="1" x14ac:dyDescent="0.25">
      <c r="A3" s="95" t="s">
        <v>0</v>
      </c>
      <c r="B3" s="95"/>
      <c r="C3" s="95"/>
      <c r="D3" s="95"/>
      <c r="E3" s="95"/>
      <c r="F3" s="95"/>
      <c r="G3" s="95"/>
      <c r="H3" s="95"/>
      <c r="I3" s="95"/>
      <c r="J3" s="95"/>
      <c r="K3" s="1"/>
      <c r="L3" s="1"/>
      <c r="M3" s="1"/>
      <c r="N3" s="1"/>
      <c r="O3" s="1"/>
      <c r="P3" s="1"/>
      <c r="Q3" s="1"/>
      <c r="R3" s="1"/>
      <c r="S3" s="1"/>
      <c r="T3" s="1"/>
      <c r="U3" s="1"/>
    </row>
    <row r="4" spans="1:21" ht="18" customHeight="1" x14ac:dyDescent="0.25">
      <c r="C4" s="2"/>
      <c r="D4" s="2"/>
      <c r="E4" s="2"/>
      <c r="F4" s="2"/>
      <c r="G4" s="2"/>
      <c r="H4" s="2"/>
      <c r="I4" s="2"/>
      <c r="J4" s="2"/>
      <c r="K4" s="1"/>
      <c r="L4" s="1"/>
      <c r="M4" s="1"/>
      <c r="N4" s="1"/>
      <c r="O4" s="1"/>
      <c r="P4" s="1"/>
      <c r="Q4" s="1"/>
      <c r="R4" s="1"/>
      <c r="S4" s="1"/>
      <c r="T4" s="1"/>
      <c r="U4" s="1"/>
    </row>
    <row r="5" spans="1:21" ht="26.25" thickBot="1" x14ac:dyDescent="0.3">
      <c r="A5" s="30" t="s">
        <v>139</v>
      </c>
      <c r="B5" s="33" t="s">
        <v>140</v>
      </c>
      <c r="C5" s="2"/>
      <c r="D5" s="2"/>
      <c r="E5" s="2"/>
      <c r="F5" s="2"/>
      <c r="G5" s="2"/>
      <c r="H5" s="2"/>
      <c r="I5" s="2"/>
      <c r="J5" s="2"/>
      <c r="K5" s="1"/>
      <c r="L5" s="1"/>
      <c r="M5" s="1"/>
      <c r="N5" s="1"/>
      <c r="O5" s="1"/>
      <c r="P5" s="1"/>
      <c r="Q5" s="1"/>
      <c r="R5" s="1"/>
      <c r="S5" s="1"/>
      <c r="T5" s="1"/>
      <c r="U5" s="1"/>
    </row>
    <row r="6" spans="1:21" ht="24" customHeight="1" thickBot="1" x14ac:dyDescent="0.3">
      <c r="C6" s="96" t="s">
        <v>41</v>
      </c>
      <c r="D6" s="97"/>
      <c r="E6" s="98" t="s">
        <v>42</v>
      </c>
      <c r="F6" s="98"/>
      <c r="G6" s="98"/>
      <c r="H6" s="98"/>
      <c r="I6" s="98"/>
      <c r="J6" s="98"/>
    </row>
    <row r="7" spans="1:21" ht="35.25" customHeight="1" thickBot="1" x14ac:dyDescent="0.3">
      <c r="A7" s="11" t="s">
        <v>43</v>
      </c>
      <c r="B7" s="11" t="s">
        <v>44</v>
      </c>
      <c r="C7" s="12" t="s">
        <v>45</v>
      </c>
      <c r="D7" s="11" t="s">
        <v>46</v>
      </c>
      <c r="E7" s="11" t="s">
        <v>47</v>
      </c>
      <c r="F7" s="11" t="s">
        <v>48</v>
      </c>
      <c r="G7" s="13" t="s">
        <v>49</v>
      </c>
      <c r="H7" s="13" t="s">
        <v>50</v>
      </c>
      <c r="I7" s="10" t="s">
        <v>51</v>
      </c>
      <c r="J7" s="10" t="s">
        <v>52</v>
      </c>
    </row>
    <row r="8" spans="1:21" ht="67.5" customHeight="1" thickBot="1" x14ac:dyDescent="0.3">
      <c r="A8" s="14" t="s">
        <v>141</v>
      </c>
      <c r="B8" s="15" t="s">
        <v>19</v>
      </c>
      <c r="C8" s="18">
        <v>9940</v>
      </c>
      <c r="D8" s="17">
        <v>170848103</v>
      </c>
      <c r="E8" s="19">
        <v>450</v>
      </c>
      <c r="F8" s="16">
        <v>427120.26</v>
      </c>
      <c r="G8" s="36">
        <v>104</v>
      </c>
      <c r="H8" s="16">
        <v>10719575.48</v>
      </c>
      <c r="I8" s="28">
        <f>IF(G8&gt;0,G8/E8,0)</f>
        <v>0.2311111111111111</v>
      </c>
      <c r="J8" s="27">
        <f>IF(H8&gt;0,H8/D8,0)</f>
        <v>6.2743309944740797E-2</v>
      </c>
    </row>
    <row r="11" spans="1:21" ht="74.25" customHeight="1" x14ac:dyDescent="0.25">
      <c r="A11" s="34" t="s">
        <v>30</v>
      </c>
      <c r="B11" s="101" t="s">
        <v>54</v>
      </c>
      <c r="C11" s="102"/>
      <c r="D11" s="102"/>
      <c r="E11" s="102"/>
      <c r="F11" s="102"/>
      <c r="G11" s="102"/>
      <c r="H11" s="102"/>
      <c r="I11" s="102"/>
      <c r="J11" s="102"/>
      <c r="K11" s="35"/>
    </row>
    <row r="12" spans="1:21" ht="81.75" customHeight="1" x14ac:dyDescent="0.25">
      <c r="A12" s="7" t="s">
        <v>32</v>
      </c>
      <c r="B12" s="101" t="s">
        <v>55</v>
      </c>
      <c r="C12" s="102"/>
      <c r="D12" s="102"/>
      <c r="E12" s="102"/>
      <c r="F12" s="102"/>
      <c r="G12" s="102"/>
      <c r="H12" s="102"/>
      <c r="I12" s="102"/>
      <c r="J12" s="102"/>
      <c r="K12" s="35"/>
    </row>
    <row r="13" spans="1:21" ht="20.25" customHeight="1" x14ac:dyDescent="0.25">
      <c r="A13" s="55" t="s">
        <v>33</v>
      </c>
      <c r="B13" s="58"/>
      <c r="C13" s="59"/>
      <c r="D13" s="59"/>
      <c r="E13" s="59"/>
      <c r="F13" s="59"/>
      <c r="G13" s="59"/>
      <c r="H13" s="59"/>
      <c r="I13" s="59"/>
      <c r="J13" s="59"/>
      <c r="K13" s="35"/>
    </row>
    <row r="14" spans="1:21" ht="39" customHeight="1" x14ac:dyDescent="0.25">
      <c r="A14" s="56"/>
      <c r="B14" s="105" t="s">
        <v>56</v>
      </c>
      <c r="C14" s="106"/>
      <c r="D14" s="106"/>
      <c r="E14" s="106"/>
      <c r="F14" s="106"/>
      <c r="G14" s="106"/>
      <c r="H14" s="106"/>
      <c r="I14" s="106"/>
      <c r="J14" s="106"/>
      <c r="K14" s="35"/>
    </row>
    <row r="15" spans="1:21" ht="90.75" customHeight="1" x14ac:dyDescent="0.25">
      <c r="A15" s="57"/>
      <c r="B15" s="103" t="s">
        <v>57</v>
      </c>
      <c r="C15" s="104"/>
      <c r="D15" s="104"/>
      <c r="E15" s="104"/>
      <c r="F15" s="104"/>
      <c r="G15" s="104"/>
      <c r="H15" s="104"/>
      <c r="I15" s="104"/>
      <c r="J15" s="104"/>
      <c r="K15" s="35"/>
    </row>
    <row r="16" spans="1:21" ht="190.5" customHeight="1" x14ac:dyDescent="0.25">
      <c r="A16" s="7" t="s">
        <v>37</v>
      </c>
      <c r="B16" s="99" t="s">
        <v>142</v>
      </c>
      <c r="C16" s="100"/>
      <c r="D16" s="100"/>
      <c r="E16" s="100"/>
      <c r="F16" s="100"/>
      <c r="G16" s="100"/>
      <c r="H16" s="100"/>
      <c r="I16" s="100"/>
      <c r="J16" s="100"/>
      <c r="K16" s="35"/>
    </row>
    <row r="17" spans="1:11" ht="62.25" customHeight="1" x14ac:dyDescent="0.25">
      <c r="A17" s="7" t="s">
        <v>39</v>
      </c>
      <c r="B17" s="99" t="s">
        <v>58</v>
      </c>
      <c r="C17" s="100"/>
      <c r="D17" s="100"/>
      <c r="E17" s="100"/>
      <c r="F17" s="100"/>
      <c r="G17" s="100"/>
      <c r="H17" s="100"/>
      <c r="I17" s="100"/>
      <c r="J17" s="100"/>
      <c r="K17" s="35"/>
    </row>
  </sheetData>
  <mergeCells count="12">
    <mergeCell ref="B17:J17"/>
    <mergeCell ref="B11:J11"/>
    <mergeCell ref="B12:J12"/>
    <mergeCell ref="B15:J15"/>
    <mergeCell ref="B14:J14"/>
    <mergeCell ref="B13:J13"/>
    <mergeCell ref="A2:J2"/>
    <mergeCell ref="A3:J3"/>
    <mergeCell ref="C6:D6"/>
    <mergeCell ref="E6:J6"/>
    <mergeCell ref="B16:J16"/>
    <mergeCell ref="A13:A15"/>
  </mergeCells>
  <dataValidations count="2">
    <dataValidation allowBlank="1" showInputMessage="1" showErrorMessage="1" prompt="Meta anual del indicador" sqref="C7:C8"/>
    <dataValidation allowBlank="1" showInputMessage="1" showErrorMessage="1" prompt="Monto presupuestado para el producto" sqref="D7"/>
  </dataValidations>
  <printOptions horizontalCentered="1"/>
  <pageMargins left="0.19685039370078741" right="0.19685039370078741" top="0.39370078740157483" bottom="0.39370078740157483" header="0.31496062992125984" footer="0.31496062992125984"/>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0" workbookViewId="0">
      <selection activeCell="D20" sqref="D20"/>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1.42578125" customWidth="1"/>
    <col min="10" max="10" width="11.42578125" customWidth="1"/>
    <col min="12" max="12" width="13.7109375" customWidth="1"/>
  </cols>
  <sheetData>
    <row r="2" spans="1:21" ht="18" customHeight="1" x14ac:dyDescent="0.25">
      <c r="A2" s="95" t="s">
        <v>143</v>
      </c>
      <c r="B2" s="95"/>
      <c r="C2" s="95"/>
      <c r="D2" s="95"/>
      <c r="E2" s="95"/>
      <c r="F2" s="95"/>
      <c r="G2" s="95"/>
      <c r="H2" s="95"/>
      <c r="I2" s="95"/>
      <c r="J2" s="95"/>
      <c r="K2" s="1"/>
      <c r="L2" s="1"/>
      <c r="M2" s="1"/>
      <c r="N2" s="1"/>
      <c r="O2" s="1"/>
      <c r="P2" s="1"/>
      <c r="Q2" s="1"/>
      <c r="R2" s="1"/>
      <c r="S2" s="1"/>
      <c r="T2" s="1"/>
      <c r="U2" s="1"/>
    </row>
    <row r="3" spans="1:21" ht="18" customHeight="1" x14ac:dyDescent="0.25">
      <c r="A3" s="95" t="s">
        <v>0</v>
      </c>
      <c r="B3" s="95"/>
      <c r="C3" s="95"/>
      <c r="D3" s="95"/>
      <c r="E3" s="95"/>
      <c r="F3" s="95"/>
      <c r="G3" s="95"/>
      <c r="H3" s="95"/>
      <c r="I3" s="95"/>
      <c r="J3" s="95"/>
      <c r="K3" s="1"/>
      <c r="L3" s="1"/>
      <c r="M3" s="1"/>
      <c r="N3" s="1"/>
      <c r="O3" s="1"/>
      <c r="P3" s="1"/>
      <c r="Q3" s="1"/>
      <c r="R3" s="1"/>
      <c r="S3" s="1"/>
      <c r="T3" s="1"/>
      <c r="U3" s="1"/>
    </row>
    <row r="4" spans="1:21" ht="18" customHeight="1" x14ac:dyDescent="0.25">
      <c r="A4" s="29"/>
      <c r="B4" s="29"/>
      <c r="C4" s="29"/>
      <c r="D4" s="29"/>
      <c r="E4" s="29"/>
      <c r="F4" s="29"/>
      <c r="G4" s="29"/>
      <c r="H4" s="29"/>
      <c r="I4" s="29"/>
      <c r="J4" s="29"/>
      <c r="K4" s="1"/>
      <c r="L4" s="1"/>
      <c r="M4" s="1"/>
      <c r="N4" s="1"/>
      <c r="O4" s="1"/>
      <c r="P4" s="1"/>
      <c r="Q4" s="1"/>
      <c r="R4" s="1"/>
      <c r="S4" s="1"/>
      <c r="T4" s="1"/>
      <c r="U4" s="1"/>
    </row>
    <row r="5" spans="1:21" ht="18" customHeight="1" thickBot="1" x14ac:dyDescent="0.3">
      <c r="A5" s="30" t="s">
        <v>139</v>
      </c>
      <c r="B5" s="33" t="s">
        <v>144</v>
      </c>
      <c r="C5" s="2"/>
      <c r="D5" s="2"/>
      <c r="E5" s="2"/>
      <c r="F5" s="2"/>
      <c r="G5" s="2"/>
      <c r="H5" s="2"/>
      <c r="I5" s="2"/>
      <c r="J5" s="2"/>
      <c r="K5" s="1"/>
      <c r="L5" s="1"/>
      <c r="M5" s="1"/>
      <c r="N5" s="1"/>
      <c r="O5" s="1"/>
      <c r="P5" s="1"/>
      <c r="Q5" s="1"/>
      <c r="R5" s="1"/>
      <c r="S5" s="1"/>
      <c r="T5" s="1"/>
      <c r="U5" s="1"/>
    </row>
    <row r="6" spans="1:21" ht="24" customHeight="1" thickBot="1" x14ac:dyDescent="0.3">
      <c r="C6" s="96" t="s">
        <v>41</v>
      </c>
      <c r="D6" s="97"/>
      <c r="E6" s="98" t="s">
        <v>42</v>
      </c>
      <c r="F6" s="98"/>
      <c r="G6" s="98"/>
      <c r="H6" s="98"/>
      <c r="I6" s="98"/>
      <c r="J6" s="98"/>
    </row>
    <row r="7" spans="1:21" ht="39" customHeight="1" thickBot="1" x14ac:dyDescent="0.3">
      <c r="A7" s="9" t="s">
        <v>43</v>
      </c>
      <c r="B7" s="9" t="s">
        <v>44</v>
      </c>
      <c r="C7" s="9" t="s">
        <v>45</v>
      </c>
      <c r="D7" s="9" t="s">
        <v>46</v>
      </c>
      <c r="E7" s="9" t="s">
        <v>47</v>
      </c>
      <c r="F7" s="9" t="s">
        <v>48</v>
      </c>
      <c r="G7" s="9" t="s">
        <v>49</v>
      </c>
      <c r="H7" s="9" t="s">
        <v>50</v>
      </c>
      <c r="I7" s="9" t="s">
        <v>51</v>
      </c>
      <c r="J7" s="9" t="s">
        <v>52</v>
      </c>
    </row>
    <row r="8" spans="1:21" ht="77.25" customHeight="1" thickBot="1" x14ac:dyDescent="0.3">
      <c r="A8" s="14" t="s">
        <v>145</v>
      </c>
      <c r="B8" s="15" t="s">
        <v>21</v>
      </c>
      <c r="C8" s="18">
        <v>10277</v>
      </c>
      <c r="D8" s="17">
        <v>46086308</v>
      </c>
      <c r="E8" s="18">
        <v>2563</v>
      </c>
      <c r="F8" s="16">
        <v>11521577</v>
      </c>
      <c r="G8" s="18">
        <v>2906</v>
      </c>
      <c r="H8" s="16">
        <v>9769474.9100000001</v>
      </c>
      <c r="I8" s="28">
        <f>IF(G8&gt;0,G8/E8,0)-1</f>
        <v>0.13382754584471312</v>
      </c>
      <c r="J8" s="27">
        <f>IF(H8&gt;0,H8/D8,0)</f>
        <v>0.21198215552436964</v>
      </c>
    </row>
    <row r="11" spans="1:21" ht="30" customHeight="1" x14ac:dyDescent="0.25">
      <c r="A11" s="7" t="s">
        <v>30</v>
      </c>
      <c r="B11" s="110" t="s">
        <v>60</v>
      </c>
      <c r="C11" s="111"/>
      <c r="D11" s="111"/>
      <c r="E11" s="111"/>
      <c r="F11" s="111"/>
      <c r="G11" s="111"/>
      <c r="H11" s="111"/>
      <c r="I11" s="111"/>
      <c r="J11" s="112"/>
    </row>
    <row r="12" spans="1:21" ht="30" customHeight="1" x14ac:dyDescent="0.25">
      <c r="A12" s="7" t="s">
        <v>32</v>
      </c>
      <c r="B12" s="110" t="s">
        <v>61</v>
      </c>
      <c r="C12" s="111"/>
      <c r="D12" s="111"/>
      <c r="E12" s="111"/>
      <c r="F12" s="111"/>
      <c r="G12" s="111"/>
      <c r="H12" s="111"/>
      <c r="I12" s="111"/>
      <c r="J12" s="112"/>
    </row>
    <row r="13" spans="1:21" ht="20.25" hidden="1" customHeight="1" x14ac:dyDescent="0.25">
      <c r="A13" s="55" t="s">
        <v>33</v>
      </c>
      <c r="B13" s="113" t="s">
        <v>34</v>
      </c>
      <c r="C13" s="114"/>
      <c r="D13" s="114"/>
      <c r="E13" s="114"/>
      <c r="F13" s="114"/>
      <c r="G13" s="114"/>
      <c r="H13" s="114"/>
      <c r="I13" s="114"/>
      <c r="J13" s="115"/>
    </row>
    <row r="14" spans="1:21" ht="34.5" hidden="1" customHeight="1" x14ac:dyDescent="0.25">
      <c r="A14" s="56"/>
      <c r="B14" s="116" t="s">
        <v>35</v>
      </c>
      <c r="C14" s="117"/>
      <c r="D14" s="117"/>
      <c r="E14" s="117"/>
      <c r="F14" s="117"/>
      <c r="G14" s="117"/>
      <c r="H14" s="117"/>
      <c r="I14" s="117"/>
      <c r="J14" s="118"/>
    </row>
    <row r="15" spans="1:21" ht="44.25" customHeight="1" x14ac:dyDescent="0.25">
      <c r="A15" s="57"/>
      <c r="B15" s="119" t="s">
        <v>62</v>
      </c>
      <c r="C15" s="120"/>
      <c r="D15" s="120"/>
      <c r="E15" s="120"/>
      <c r="F15" s="120"/>
      <c r="G15" s="120"/>
      <c r="H15" s="120"/>
      <c r="I15" s="120"/>
      <c r="J15" s="121"/>
    </row>
    <row r="16" spans="1:21" ht="43.5" customHeight="1" x14ac:dyDescent="0.25">
      <c r="A16" s="7" t="s">
        <v>37</v>
      </c>
      <c r="B16" s="110" t="s">
        <v>63</v>
      </c>
      <c r="C16" s="111"/>
      <c r="D16" s="111"/>
      <c r="E16" s="111"/>
      <c r="F16" s="111"/>
      <c r="G16" s="111"/>
      <c r="H16" s="111"/>
      <c r="I16" s="111"/>
      <c r="J16" s="112"/>
    </row>
    <row r="17" spans="1:10" ht="35.25" customHeight="1" x14ac:dyDescent="0.25">
      <c r="A17" s="7" t="s">
        <v>39</v>
      </c>
      <c r="B17" s="107" t="s">
        <v>40</v>
      </c>
      <c r="C17" s="108"/>
      <c r="D17" s="108"/>
      <c r="E17" s="108"/>
      <c r="F17" s="108"/>
      <c r="G17" s="108"/>
      <c r="H17" s="108"/>
      <c r="I17" s="108"/>
      <c r="J17" s="109"/>
    </row>
  </sheetData>
  <mergeCells count="12">
    <mergeCell ref="A2:J2"/>
    <mergeCell ref="B17:J17"/>
    <mergeCell ref="A3:J3"/>
    <mergeCell ref="C6:D6"/>
    <mergeCell ref="E6:J6"/>
    <mergeCell ref="B11:J11"/>
    <mergeCell ref="B12:J12"/>
    <mergeCell ref="A13:A15"/>
    <mergeCell ref="B13:J13"/>
    <mergeCell ref="B14:J14"/>
    <mergeCell ref="B15:J15"/>
    <mergeCell ref="B16:J16"/>
  </mergeCells>
  <dataValidations count="2">
    <dataValidation allowBlank="1" showInputMessage="1" showErrorMessage="1" prompt="Monto presupuestado para el producto" sqref="D7"/>
    <dataValidation allowBlank="1" showInputMessage="1" showErrorMessage="1" prompt="Meta anual del indicador" sqref="C7:C8"/>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0" zoomScaleNormal="100" workbookViewId="0">
      <selection activeCell="B14" sqref="B14:J16"/>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2.28515625" bestFit="1" customWidth="1"/>
    <col min="10" max="10" width="11.42578125" customWidth="1"/>
    <col min="12" max="12" width="13.7109375" customWidth="1"/>
  </cols>
  <sheetData>
    <row r="2" spans="1:21" ht="18" customHeight="1" x14ac:dyDescent="0.25">
      <c r="A2" s="95" t="s">
        <v>146</v>
      </c>
      <c r="B2" s="95"/>
      <c r="C2" s="95"/>
      <c r="D2" s="95"/>
      <c r="E2" s="95"/>
      <c r="F2" s="95"/>
      <c r="G2" s="95"/>
      <c r="H2" s="95"/>
      <c r="I2" s="95"/>
      <c r="J2" s="95"/>
      <c r="K2" s="1"/>
      <c r="L2" s="1"/>
      <c r="M2" s="1"/>
      <c r="N2" s="1"/>
      <c r="O2" s="1"/>
      <c r="P2" s="1"/>
      <c r="Q2" s="1"/>
      <c r="R2" s="1"/>
      <c r="S2" s="1"/>
      <c r="T2" s="1"/>
      <c r="U2" s="1"/>
    </row>
    <row r="3" spans="1:21" ht="18" customHeight="1" x14ac:dyDescent="0.25">
      <c r="A3" s="95" t="s">
        <v>147</v>
      </c>
      <c r="B3" s="95"/>
      <c r="C3" s="95"/>
      <c r="D3" s="95"/>
      <c r="E3" s="95"/>
      <c r="F3" s="95"/>
      <c r="G3" s="95"/>
      <c r="H3" s="95"/>
      <c r="I3" s="95"/>
      <c r="J3" s="95"/>
      <c r="K3" s="1"/>
      <c r="L3" s="1"/>
      <c r="M3" s="1"/>
      <c r="N3" s="1"/>
      <c r="O3" s="1"/>
      <c r="P3" s="1"/>
      <c r="Q3" s="1"/>
      <c r="R3" s="1"/>
      <c r="S3" s="1"/>
      <c r="T3" s="1"/>
      <c r="U3" s="1"/>
    </row>
    <row r="4" spans="1:21" s="32" customFormat="1" ht="18" customHeight="1" x14ac:dyDescent="0.25">
      <c r="A4" s="95" t="s">
        <v>0</v>
      </c>
      <c r="B4" s="95"/>
      <c r="C4" s="95"/>
      <c r="D4" s="95"/>
      <c r="E4" s="95"/>
      <c r="F4" s="95"/>
      <c r="G4" s="95"/>
      <c r="H4" s="95"/>
      <c r="I4" s="95"/>
      <c r="J4" s="95"/>
      <c r="K4" s="31"/>
      <c r="L4" s="31"/>
      <c r="M4" s="31"/>
      <c r="N4" s="31"/>
      <c r="O4" s="31"/>
      <c r="P4" s="31"/>
      <c r="Q4" s="31"/>
      <c r="R4" s="31"/>
      <c r="S4" s="31"/>
      <c r="T4" s="31"/>
      <c r="U4" s="31"/>
    </row>
    <row r="5" spans="1:21" s="32" customFormat="1" ht="18" customHeight="1" x14ac:dyDescent="0.25">
      <c r="A5" s="29"/>
      <c r="B5" s="29"/>
      <c r="C5" s="29"/>
      <c r="D5" s="29"/>
      <c r="E5" s="29"/>
      <c r="F5" s="29"/>
      <c r="G5" s="29"/>
      <c r="H5" s="29"/>
      <c r="I5" s="29"/>
      <c r="J5" s="29"/>
      <c r="K5" s="31"/>
      <c r="L5" s="31"/>
      <c r="M5" s="31"/>
      <c r="N5" s="31"/>
      <c r="O5" s="31"/>
      <c r="P5" s="31"/>
      <c r="Q5" s="31"/>
      <c r="R5" s="31"/>
      <c r="S5" s="31"/>
      <c r="T5" s="31"/>
      <c r="U5" s="31"/>
    </row>
    <row r="6" spans="1:21" ht="18" customHeight="1" thickBot="1" x14ac:dyDescent="0.3">
      <c r="A6" s="30" t="s">
        <v>139</v>
      </c>
      <c r="B6" s="122" t="s">
        <v>148</v>
      </c>
      <c r="C6" s="122"/>
      <c r="D6" s="122"/>
      <c r="E6" s="2"/>
      <c r="F6" s="2"/>
      <c r="G6" s="2"/>
      <c r="H6" s="2"/>
      <c r="I6" s="2"/>
      <c r="J6" s="2"/>
      <c r="K6" s="1"/>
      <c r="L6" s="1"/>
      <c r="M6" s="1"/>
      <c r="N6" s="1"/>
      <c r="O6" s="1"/>
      <c r="P6" s="1"/>
      <c r="Q6" s="1"/>
      <c r="R6" s="1"/>
      <c r="S6" s="1"/>
      <c r="T6" s="1"/>
      <c r="U6" s="1"/>
    </row>
    <row r="7" spans="1:21" ht="24" customHeight="1" thickBot="1" x14ac:dyDescent="0.3">
      <c r="C7" s="96" t="s">
        <v>41</v>
      </c>
      <c r="D7" s="97"/>
      <c r="E7" s="98" t="s">
        <v>42</v>
      </c>
      <c r="F7" s="98"/>
      <c r="G7" s="98"/>
      <c r="H7" s="98"/>
      <c r="I7" s="98"/>
      <c r="J7" s="98"/>
    </row>
    <row r="8" spans="1:21" ht="39" customHeight="1" thickBot="1" x14ac:dyDescent="0.3">
      <c r="A8" s="9" t="s">
        <v>43</v>
      </c>
      <c r="B8" s="9" t="s">
        <v>44</v>
      </c>
      <c r="C8" s="9" t="s">
        <v>45</v>
      </c>
      <c r="D8" s="9" t="s">
        <v>46</v>
      </c>
      <c r="E8" s="9" t="s">
        <v>47</v>
      </c>
      <c r="F8" s="9" t="s">
        <v>48</v>
      </c>
      <c r="G8" s="9" t="s">
        <v>49</v>
      </c>
      <c r="H8" s="9" t="s">
        <v>50</v>
      </c>
      <c r="I8" s="9" t="s">
        <v>51</v>
      </c>
      <c r="J8" s="9" t="s">
        <v>52</v>
      </c>
    </row>
    <row r="9" spans="1:21" ht="67.5" customHeight="1" thickBot="1" x14ac:dyDescent="0.3">
      <c r="A9" s="14" t="s">
        <v>149</v>
      </c>
      <c r="B9" s="15" t="s">
        <v>23</v>
      </c>
      <c r="C9" s="18">
        <v>1560</v>
      </c>
      <c r="D9" s="17">
        <v>104233344</v>
      </c>
      <c r="E9" s="19">
        <v>390</v>
      </c>
      <c r="F9" s="16">
        <v>26058336</v>
      </c>
      <c r="G9" s="36">
        <f>518+396</f>
        <v>914</v>
      </c>
      <c r="H9" s="16">
        <v>16232262.009999998</v>
      </c>
      <c r="I9" s="28">
        <f>IF(G9&gt;0,G9/E9,0)</f>
        <v>2.3435897435897437</v>
      </c>
      <c r="J9" s="27">
        <f>IF(H9&gt;0,H9/D9,0)</f>
        <v>0.15573003212868233</v>
      </c>
    </row>
    <row r="12" spans="1:21" ht="30" customHeight="1" x14ac:dyDescent="0.25">
      <c r="A12" s="7" t="s">
        <v>30</v>
      </c>
      <c r="B12" s="107" t="s">
        <v>65</v>
      </c>
      <c r="C12" s="108"/>
      <c r="D12" s="108"/>
      <c r="E12" s="108"/>
      <c r="F12" s="108"/>
      <c r="G12" s="108"/>
      <c r="H12" s="108"/>
      <c r="I12" s="108"/>
      <c r="J12" s="108"/>
      <c r="K12" s="35"/>
    </row>
    <row r="13" spans="1:21" ht="30" customHeight="1" x14ac:dyDescent="0.25">
      <c r="A13" s="7" t="s">
        <v>32</v>
      </c>
      <c r="B13" s="107" t="s">
        <v>66</v>
      </c>
      <c r="C13" s="108"/>
      <c r="D13" s="108"/>
      <c r="E13" s="108"/>
      <c r="F13" s="108"/>
      <c r="G13" s="108"/>
      <c r="H13" s="108"/>
      <c r="I13" s="108"/>
      <c r="J13" s="108"/>
      <c r="K13" s="35"/>
    </row>
    <row r="14" spans="1:21" ht="35.25" customHeight="1" x14ac:dyDescent="0.25">
      <c r="A14" s="72" t="s">
        <v>33</v>
      </c>
      <c r="B14" s="125" t="s">
        <v>67</v>
      </c>
      <c r="C14" s="126"/>
      <c r="D14" s="126"/>
      <c r="E14" s="126"/>
      <c r="F14" s="126"/>
      <c r="G14" s="126"/>
      <c r="H14" s="126"/>
      <c r="I14" s="126"/>
      <c r="J14" s="126"/>
      <c r="K14" s="35"/>
    </row>
    <row r="15" spans="1:21" ht="26.25" customHeight="1" x14ac:dyDescent="0.25">
      <c r="A15" s="73"/>
      <c r="B15" s="127" t="s">
        <v>68</v>
      </c>
      <c r="C15" s="128"/>
      <c r="D15" s="128"/>
      <c r="E15" s="128"/>
      <c r="F15" s="128"/>
      <c r="G15" s="128"/>
      <c r="H15" s="128"/>
      <c r="I15" s="128"/>
      <c r="J15" s="128"/>
      <c r="K15" s="35"/>
    </row>
    <row r="16" spans="1:21" ht="48.75" customHeight="1" x14ac:dyDescent="0.25">
      <c r="A16" s="7" t="s">
        <v>37</v>
      </c>
      <c r="B16" s="123" t="s">
        <v>69</v>
      </c>
      <c r="C16" s="124"/>
      <c r="D16" s="124"/>
      <c r="E16" s="124"/>
      <c r="F16" s="124"/>
      <c r="G16" s="124"/>
      <c r="H16" s="124"/>
      <c r="I16" s="124"/>
      <c r="J16" s="124"/>
      <c r="K16" s="35"/>
    </row>
    <row r="17" spans="1:11" ht="37.5" customHeight="1" x14ac:dyDescent="0.25">
      <c r="A17" s="7" t="s">
        <v>39</v>
      </c>
      <c r="B17" s="107" t="s">
        <v>40</v>
      </c>
      <c r="C17" s="108"/>
      <c r="D17" s="108"/>
      <c r="E17" s="108"/>
      <c r="F17" s="108"/>
      <c r="G17" s="108"/>
      <c r="H17" s="108"/>
      <c r="I17" s="108"/>
      <c r="J17" s="109"/>
      <c r="K17" s="35"/>
    </row>
  </sheetData>
  <mergeCells count="13">
    <mergeCell ref="B16:J16"/>
    <mergeCell ref="B17:J17"/>
    <mergeCell ref="B12:J12"/>
    <mergeCell ref="B13:J13"/>
    <mergeCell ref="B14:J14"/>
    <mergeCell ref="B15:J15"/>
    <mergeCell ref="A14:A15"/>
    <mergeCell ref="A2:J2"/>
    <mergeCell ref="A3:J3"/>
    <mergeCell ref="B6:D6"/>
    <mergeCell ref="A4:J4"/>
    <mergeCell ref="C7:D7"/>
    <mergeCell ref="E7:J7"/>
  </mergeCells>
  <dataValidations count="2">
    <dataValidation allowBlank="1" showInputMessage="1" showErrorMessage="1" prompt="Meta anual del indicador" sqref="C8:C9"/>
    <dataValidation allowBlank="1" showInputMessage="1" showErrorMessage="1" prompt="Monto presupuestado para el producto" sqref="D8:D9"/>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0" workbookViewId="0">
      <selection activeCell="B17" sqref="B17:J17"/>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2.28515625" bestFit="1" customWidth="1"/>
    <col min="10" max="10" width="11.42578125" customWidth="1"/>
    <col min="12" max="12" width="13.7109375" customWidth="1"/>
  </cols>
  <sheetData>
    <row r="2" spans="1:21" ht="18" customHeight="1" x14ac:dyDescent="0.25">
      <c r="A2" s="95" t="s">
        <v>150</v>
      </c>
      <c r="B2" s="95"/>
      <c r="C2" s="95"/>
      <c r="D2" s="95"/>
      <c r="E2" s="95"/>
      <c r="F2" s="95"/>
      <c r="G2" s="95"/>
      <c r="H2" s="95"/>
      <c r="I2" s="95"/>
      <c r="J2" s="95"/>
      <c r="K2" s="1"/>
      <c r="L2" s="1"/>
      <c r="M2" s="1"/>
      <c r="N2" s="1"/>
      <c r="O2" s="1"/>
      <c r="P2" s="1"/>
      <c r="Q2" s="1"/>
      <c r="R2" s="1"/>
      <c r="S2" s="1"/>
      <c r="T2" s="1"/>
      <c r="U2" s="1"/>
    </row>
    <row r="3" spans="1:21" ht="18" customHeight="1" x14ac:dyDescent="0.25">
      <c r="A3" s="95" t="s">
        <v>0</v>
      </c>
      <c r="B3" s="95"/>
      <c r="C3" s="95"/>
      <c r="D3" s="95"/>
      <c r="E3" s="95"/>
      <c r="F3" s="95"/>
      <c r="G3" s="95"/>
      <c r="H3" s="95"/>
      <c r="I3" s="95"/>
      <c r="J3" s="95"/>
      <c r="K3" s="1"/>
      <c r="L3" s="1"/>
      <c r="M3" s="1"/>
      <c r="N3" s="1"/>
      <c r="O3" s="1"/>
      <c r="P3" s="1"/>
      <c r="Q3" s="1"/>
      <c r="R3" s="1"/>
      <c r="S3" s="1"/>
      <c r="T3" s="1"/>
      <c r="U3" s="1"/>
    </row>
    <row r="4" spans="1:21" ht="18" customHeight="1" x14ac:dyDescent="0.25">
      <c r="A4" s="2"/>
      <c r="B4" s="2"/>
      <c r="C4" s="2"/>
      <c r="D4" s="2"/>
      <c r="E4" s="2"/>
      <c r="F4" s="2"/>
      <c r="G4" s="2"/>
      <c r="H4" s="2"/>
      <c r="I4" s="2"/>
      <c r="J4" s="2"/>
      <c r="K4" s="1"/>
      <c r="L4" s="1"/>
      <c r="M4" s="1"/>
      <c r="N4" s="1"/>
      <c r="O4" s="1"/>
      <c r="P4" s="1"/>
      <c r="Q4" s="1"/>
      <c r="R4" s="1"/>
      <c r="S4" s="1"/>
      <c r="T4" s="1"/>
      <c r="U4" s="1"/>
    </row>
    <row r="5" spans="1:21" ht="18" customHeight="1" x14ac:dyDescent="0.25">
      <c r="A5" s="30" t="s">
        <v>139</v>
      </c>
      <c r="B5" s="33" t="s">
        <v>151</v>
      </c>
      <c r="C5" s="2"/>
      <c r="D5" s="2"/>
      <c r="E5" s="2"/>
      <c r="F5" s="2"/>
      <c r="G5" s="2"/>
      <c r="H5" s="2"/>
      <c r="I5" s="2"/>
      <c r="J5" s="2"/>
      <c r="K5" s="1"/>
      <c r="L5" s="1"/>
      <c r="M5" s="1"/>
      <c r="N5" s="1"/>
      <c r="O5" s="1"/>
      <c r="P5" s="1"/>
      <c r="Q5" s="1"/>
      <c r="R5" s="1"/>
      <c r="S5" s="1"/>
      <c r="T5" s="1"/>
      <c r="U5" s="1"/>
    </row>
    <row r="6" spans="1:21" ht="30" customHeight="1" x14ac:dyDescent="0.25">
      <c r="C6" s="96" t="s">
        <v>41</v>
      </c>
      <c r="D6" s="129"/>
      <c r="E6" s="98" t="s">
        <v>42</v>
      </c>
      <c r="F6" s="98"/>
      <c r="G6" s="98"/>
      <c r="H6" s="98"/>
      <c r="I6" s="98"/>
      <c r="J6" s="98"/>
    </row>
    <row r="7" spans="1:21" ht="39" customHeight="1" thickBot="1" x14ac:dyDescent="0.3">
      <c r="A7" s="9" t="s">
        <v>43</v>
      </c>
      <c r="B7" s="9" t="s">
        <v>44</v>
      </c>
      <c r="C7" s="9" t="s">
        <v>45</v>
      </c>
      <c r="D7" s="9" t="s">
        <v>46</v>
      </c>
      <c r="E7" s="9" t="s">
        <v>47</v>
      </c>
      <c r="F7" s="9" t="s">
        <v>48</v>
      </c>
      <c r="G7" s="9" t="s">
        <v>49</v>
      </c>
      <c r="H7" s="9" t="s">
        <v>50</v>
      </c>
      <c r="I7" s="11" t="s">
        <v>51</v>
      </c>
      <c r="J7" s="11" t="s">
        <v>52</v>
      </c>
    </row>
    <row r="8" spans="1:21" ht="67.5" customHeight="1" thickBot="1" x14ac:dyDescent="0.3">
      <c r="A8" s="14" t="s">
        <v>152</v>
      </c>
      <c r="B8" s="15" t="s">
        <v>25</v>
      </c>
      <c r="C8" s="18">
        <v>22500</v>
      </c>
      <c r="D8" s="17">
        <v>55592040</v>
      </c>
      <c r="E8" s="18">
        <v>5625</v>
      </c>
      <c r="F8" s="16">
        <v>13898010</v>
      </c>
      <c r="G8" s="36">
        <v>2235</v>
      </c>
      <c r="H8" s="16">
        <v>11391717.379999999</v>
      </c>
      <c r="I8" s="28">
        <f>IF(G8&gt;0,G8/E8,0)</f>
        <v>0.39733333333333332</v>
      </c>
      <c r="J8" s="27">
        <f>IF(H8&gt;0,H8/D8,0)</f>
        <v>0.20491634018107627</v>
      </c>
    </row>
    <row r="11" spans="1:21" ht="30" customHeight="1" x14ac:dyDescent="0.25">
      <c r="A11" s="7" t="s">
        <v>30</v>
      </c>
      <c r="B11" s="130" t="s">
        <v>71</v>
      </c>
      <c r="C11" s="131"/>
      <c r="D11" s="131"/>
      <c r="E11" s="131"/>
      <c r="F11" s="131"/>
      <c r="G11" s="131"/>
      <c r="H11" s="131"/>
      <c r="I11" s="131"/>
      <c r="J11" s="132"/>
    </row>
    <row r="12" spans="1:21" ht="25.5" customHeight="1" x14ac:dyDescent="0.25">
      <c r="A12" s="7" t="s">
        <v>32</v>
      </c>
      <c r="B12" s="130" t="s">
        <v>72</v>
      </c>
      <c r="C12" s="131"/>
      <c r="D12" s="131"/>
      <c r="E12" s="131"/>
      <c r="F12" s="131"/>
      <c r="G12" s="131"/>
      <c r="H12" s="131"/>
      <c r="I12" s="131"/>
      <c r="J12" s="132"/>
    </row>
    <row r="13" spans="1:21" ht="20.25" hidden="1" customHeight="1" x14ac:dyDescent="0.25">
      <c r="A13" s="55" t="s">
        <v>33</v>
      </c>
      <c r="B13" s="133" t="s">
        <v>34</v>
      </c>
      <c r="C13" s="134"/>
      <c r="D13" s="134"/>
      <c r="E13" s="134"/>
      <c r="F13" s="134"/>
      <c r="G13" s="134"/>
      <c r="H13" s="134"/>
      <c r="I13" s="134"/>
      <c r="J13" s="135"/>
    </row>
    <row r="14" spans="1:21" ht="25.5" customHeight="1" x14ac:dyDescent="0.25">
      <c r="A14" s="56"/>
      <c r="B14" s="136" t="s">
        <v>35</v>
      </c>
      <c r="C14" s="137"/>
      <c r="D14" s="137"/>
      <c r="E14" s="137"/>
      <c r="F14" s="137"/>
      <c r="G14" s="137"/>
      <c r="H14" s="137"/>
      <c r="I14" s="137"/>
      <c r="J14" s="138"/>
    </row>
    <row r="15" spans="1:21" ht="35.25" customHeight="1" x14ac:dyDescent="0.25">
      <c r="A15" s="57"/>
      <c r="B15" s="139" t="s">
        <v>36</v>
      </c>
      <c r="C15" s="140"/>
      <c r="D15" s="140"/>
      <c r="E15" s="140"/>
      <c r="F15" s="140"/>
      <c r="G15" s="140"/>
      <c r="H15" s="140"/>
      <c r="I15" s="140"/>
      <c r="J15" s="141"/>
    </row>
    <row r="16" spans="1:21" ht="54" customHeight="1" x14ac:dyDescent="0.25">
      <c r="A16" s="7" t="s">
        <v>37</v>
      </c>
      <c r="B16" s="130" t="s">
        <v>73</v>
      </c>
      <c r="C16" s="131"/>
      <c r="D16" s="131"/>
      <c r="E16" s="131"/>
      <c r="F16" s="131"/>
      <c r="G16" s="131"/>
      <c r="H16" s="131"/>
      <c r="I16" s="131"/>
      <c r="J16" s="132"/>
    </row>
    <row r="17" spans="1:10" ht="33" customHeight="1" x14ac:dyDescent="0.25">
      <c r="A17" s="7" t="s">
        <v>39</v>
      </c>
      <c r="B17" s="130" t="s">
        <v>74</v>
      </c>
      <c r="C17" s="131"/>
      <c r="D17" s="131"/>
      <c r="E17" s="131"/>
      <c r="F17" s="131"/>
      <c r="G17" s="131"/>
      <c r="H17" s="131"/>
      <c r="I17" s="131"/>
      <c r="J17" s="132"/>
    </row>
  </sheetData>
  <mergeCells count="12">
    <mergeCell ref="B17:J17"/>
    <mergeCell ref="B11:J11"/>
    <mergeCell ref="B12:J12"/>
    <mergeCell ref="A13:A15"/>
    <mergeCell ref="B13:J13"/>
    <mergeCell ref="B14:J14"/>
    <mergeCell ref="B15:J15"/>
    <mergeCell ref="A2:J2"/>
    <mergeCell ref="A3:J3"/>
    <mergeCell ref="C6:D6"/>
    <mergeCell ref="E6:J6"/>
    <mergeCell ref="B16:J16"/>
  </mergeCells>
  <dataValidations count="2">
    <dataValidation allowBlank="1" showInputMessage="1" showErrorMessage="1" prompt="Monto presupuestado para el producto" sqref="D7:D8"/>
    <dataValidation allowBlank="1" showInputMessage="1" showErrorMessage="1" prompt="Meta anual del indicador" sqref="C7:C8"/>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U17"/>
  <sheetViews>
    <sheetView topLeftCell="A13" workbookViewId="0">
      <selection activeCell="K23" sqref="K23"/>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1.42578125" customWidth="1"/>
    <col min="10" max="10" width="11.42578125" customWidth="1"/>
    <col min="12" max="12" width="13.7109375" customWidth="1"/>
  </cols>
  <sheetData>
    <row r="2" spans="1:21" ht="18" customHeight="1" x14ac:dyDescent="0.25">
      <c r="A2" s="95" t="s">
        <v>153</v>
      </c>
      <c r="B2" s="95"/>
      <c r="C2" s="95"/>
      <c r="D2" s="95"/>
      <c r="E2" s="95"/>
      <c r="F2" s="95"/>
      <c r="G2" s="95"/>
      <c r="H2" s="95"/>
      <c r="I2" s="95"/>
      <c r="J2" s="95"/>
      <c r="K2" s="1"/>
      <c r="L2" s="1"/>
      <c r="M2" s="1"/>
      <c r="N2" s="1"/>
      <c r="O2" s="1"/>
      <c r="P2" s="1"/>
      <c r="Q2" s="1"/>
      <c r="R2" s="1"/>
      <c r="S2" s="1"/>
      <c r="T2" s="1"/>
      <c r="U2" s="1"/>
    </row>
    <row r="3" spans="1:21" ht="18" customHeight="1" x14ac:dyDescent="0.25">
      <c r="A3" s="95" t="s">
        <v>0</v>
      </c>
      <c r="B3" s="95"/>
      <c r="C3" s="95"/>
      <c r="D3" s="95"/>
      <c r="E3" s="95"/>
      <c r="F3" s="95"/>
      <c r="G3" s="95"/>
      <c r="H3" s="95"/>
      <c r="I3" s="95"/>
      <c r="J3" s="95"/>
      <c r="K3" s="1"/>
      <c r="L3" s="1"/>
      <c r="M3" s="1"/>
      <c r="N3" s="1"/>
      <c r="O3" s="1"/>
      <c r="P3" s="1"/>
      <c r="Q3" s="1"/>
      <c r="R3" s="1"/>
      <c r="S3" s="1"/>
      <c r="T3" s="1"/>
      <c r="U3" s="1"/>
    </row>
    <row r="4" spans="1:21" ht="18" customHeight="1" x14ac:dyDescent="0.25">
      <c r="A4" s="2"/>
      <c r="B4" s="2"/>
      <c r="C4" s="2"/>
      <c r="D4" s="2"/>
      <c r="E4" s="2"/>
      <c r="F4" s="2"/>
      <c r="G4" s="2"/>
      <c r="H4" s="2"/>
      <c r="I4" s="2"/>
      <c r="J4" s="2"/>
      <c r="K4" s="1"/>
      <c r="L4" s="1"/>
      <c r="M4" s="1"/>
      <c r="N4" s="1"/>
      <c r="O4" s="1"/>
      <c r="P4" s="1"/>
      <c r="Q4" s="1"/>
      <c r="R4" s="1"/>
      <c r="S4" s="1"/>
      <c r="T4" s="1"/>
      <c r="U4" s="1"/>
    </row>
    <row r="5" spans="1:21" ht="18" customHeight="1" thickBot="1" x14ac:dyDescent="0.3">
      <c r="A5" s="30" t="s">
        <v>139</v>
      </c>
      <c r="B5" s="30" t="s">
        <v>154</v>
      </c>
      <c r="C5" s="2"/>
      <c r="D5" s="2"/>
      <c r="E5" s="2"/>
      <c r="F5" s="2"/>
      <c r="G5" s="2"/>
      <c r="H5" s="2"/>
      <c r="I5" s="2"/>
      <c r="J5" s="2"/>
      <c r="K5" s="1"/>
      <c r="L5" s="1"/>
      <c r="M5" s="1"/>
      <c r="N5" s="1"/>
      <c r="O5" s="1"/>
      <c r="P5" s="1"/>
      <c r="Q5" s="1"/>
      <c r="R5" s="1"/>
      <c r="S5" s="1"/>
      <c r="T5" s="1"/>
      <c r="U5" s="1"/>
    </row>
    <row r="6" spans="1:21" ht="24.75" customHeight="1" thickBot="1" x14ac:dyDescent="0.3">
      <c r="C6" s="96" t="s">
        <v>41</v>
      </c>
      <c r="D6" s="129"/>
      <c r="E6" s="98" t="s">
        <v>42</v>
      </c>
      <c r="F6" s="98"/>
      <c r="G6" s="98"/>
      <c r="H6" s="98"/>
      <c r="I6" s="98"/>
      <c r="J6" s="98"/>
    </row>
    <row r="7" spans="1:21" ht="39" customHeight="1" thickBot="1" x14ac:dyDescent="0.3">
      <c r="A7" s="9" t="s">
        <v>43</v>
      </c>
      <c r="B7" s="9" t="s">
        <v>44</v>
      </c>
      <c r="C7" s="9" t="s">
        <v>45</v>
      </c>
      <c r="D7" s="9" t="s">
        <v>46</v>
      </c>
      <c r="E7" s="9" t="s">
        <v>47</v>
      </c>
      <c r="F7" s="9" t="s">
        <v>48</v>
      </c>
      <c r="G7" s="9" t="s">
        <v>49</v>
      </c>
      <c r="H7" s="9" t="s">
        <v>50</v>
      </c>
      <c r="I7" s="9" t="s">
        <v>51</v>
      </c>
      <c r="J7" s="9" t="s">
        <v>52</v>
      </c>
    </row>
    <row r="8" spans="1:21" ht="67.5" customHeight="1" thickBot="1" x14ac:dyDescent="0.3">
      <c r="A8" s="14" t="s">
        <v>75</v>
      </c>
      <c r="B8" s="15" t="s">
        <v>27</v>
      </c>
      <c r="C8" s="18">
        <v>6</v>
      </c>
      <c r="D8" s="17">
        <v>56711544</v>
      </c>
      <c r="E8" s="19">
        <v>1</v>
      </c>
      <c r="F8" s="16">
        <v>14177886</v>
      </c>
      <c r="G8" s="36">
        <v>1</v>
      </c>
      <c r="H8" s="16">
        <v>7233868.8100000005</v>
      </c>
      <c r="I8" s="28">
        <f>IF(G8&gt;0,G8/E8,0)</f>
        <v>1</v>
      </c>
      <c r="J8" s="27">
        <f>IF(H8&gt;0,H8/D8,0)</f>
        <v>0.12755549046592701</v>
      </c>
    </row>
    <row r="11" spans="1:21" ht="30" customHeight="1" x14ac:dyDescent="0.25">
      <c r="A11" s="7" t="s">
        <v>30</v>
      </c>
      <c r="B11" s="107" t="s">
        <v>76</v>
      </c>
      <c r="C11" s="108"/>
      <c r="D11" s="108"/>
      <c r="E11" s="108"/>
      <c r="F11" s="108"/>
      <c r="G11" s="108"/>
      <c r="H11" s="108"/>
      <c r="I11" s="108"/>
      <c r="J11" s="109"/>
    </row>
    <row r="12" spans="1:21" ht="39.75" customHeight="1" x14ac:dyDescent="0.25">
      <c r="A12" s="7" t="s">
        <v>32</v>
      </c>
      <c r="B12" s="107" t="s">
        <v>77</v>
      </c>
      <c r="C12" s="108"/>
      <c r="D12" s="108"/>
      <c r="E12" s="108"/>
      <c r="F12" s="108"/>
      <c r="G12" s="108"/>
      <c r="H12" s="108"/>
      <c r="I12" s="108"/>
      <c r="J12" s="109"/>
    </row>
    <row r="13" spans="1:21" ht="32.25" customHeight="1" x14ac:dyDescent="0.25">
      <c r="A13" s="55" t="s">
        <v>33</v>
      </c>
      <c r="B13" s="113" t="s">
        <v>78</v>
      </c>
      <c r="C13" s="114"/>
      <c r="D13" s="114"/>
      <c r="E13" s="114"/>
      <c r="F13" s="114"/>
      <c r="G13" s="114"/>
      <c r="H13" s="114"/>
      <c r="I13" s="114"/>
      <c r="J13" s="115"/>
    </row>
    <row r="14" spans="1:21" ht="29.25" customHeight="1" x14ac:dyDescent="0.25">
      <c r="A14" s="56"/>
      <c r="B14" s="116" t="s">
        <v>79</v>
      </c>
      <c r="C14" s="117"/>
      <c r="D14" s="117"/>
      <c r="E14" s="117"/>
      <c r="F14" s="117"/>
      <c r="G14" s="117"/>
      <c r="H14" s="117"/>
      <c r="I14" s="117"/>
      <c r="J14" s="118"/>
    </row>
    <row r="15" spans="1:21" ht="18" customHeight="1" x14ac:dyDescent="0.25">
      <c r="A15" s="57"/>
      <c r="B15" s="142"/>
      <c r="C15" s="143"/>
      <c r="D15" s="143"/>
      <c r="E15" s="143"/>
      <c r="F15" s="143"/>
      <c r="G15" s="143"/>
      <c r="H15" s="143"/>
      <c r="I15" s="143"/>
      <c r="J15" s="144"/>
    </row>
    <row r="16" spans="1:21" ht="42.75" customHeight="1" x14ac:dyDescent="0.25">
      <c r="A16" s="7" t="s">
        <v>37</v>
      </c>
      <c r="B16" s="107" t="s">
        <v>80</v>
      </c>
      <c r="C16" s="108"/>
      <c r="D16" s="108"/>
      <c r="E16" s="108"/>
      <c r="F16" s="108"/>
      <c r="G16" s="108"/>
      <c r="H16" s="108"/>
      <c r="I16" s="108"/>
      <c r="J16" s="109"/>
    </row>
    <row r="17" spans="1:10" ht="34.5" customHeight="1" x14ac:dyDescent="0.25">
      <c r="A17" s="7" t="s">
        <v>39</v>
      </c>
      <c r="B17" s="107" t="s">
        <v>40</v>
      </c>
      <c r="C17" s="108"/>
      <c r="D17" s="108"/>
      <c r="E17" s="108"/>
      <c r="F17" s="108"/>
      <c r="G17" s="108"/>
      <c r="H17" s="108"/>
      <c r="I17" s="108"/>
      <c r="J17" s="109"/>
    </row>
  </sheetData>
  <mergeCells count="12">
    <mergeCell ref="A2:J2"/>
    <mergeCell ref="B17:J17"/>
    <mergeCell ref="A3:J3"/>
    <mergeCell ref="C6:D6"/>
    <mergeCell ref="E6:J6"/>
    <mergeCell ref="B11:J11"/>
    <mergeCell ref="B12:J12"/>
    <mergeCell ref="A13:A15"/>
    <mergeCell ref="B13:J13"/>
    <mergeCell ref="B14:J14"/>
    <mergeCell ref="B15:J15"/>
    <mergeCell ref="B16:J16"/>
  </mergeCells>
  <dataValidations count="2">
    <dataValidation allowBlank="1" showInputMessage="1" showErrorMessage="1" prompt="Meta anual del indicador" sqref="C7:C8"/>
    <dataValidation allowBlank="1" showInputMessage="1" showErrorMessage="1" prompt="Monto presupuestado para el producto" sqref="D7:D8"/>
  </dataValidations>
  <printOptions horizontalCentered="1"/>
  <pageMargins left="0.19685039370078741" right="0.19685039370078741" top="0.39370078740157483" bottom="0.39370078740157483" header="0.31496062992125984" footer="0.31496062992125984"/>
  <pageSetup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0" workbookViewId="0">
      <selection activeCell="B17" sqref="B17:J17"/>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1.42578125" customWidth="1"/>
    <col min="10" max="10" width="11.42578125" customWidth="1"/>
    <col min="12" max="12" width="13.7109375" customWidth="1"/>
  </cols>
  <sheetData>
    <row r="2" spans="1:21" ht="18" customHeight="1" x14ac:dyDescent="0.25">
      <c r="A2" s="95" t="s">
        <v>155</v>
      </c>
      <c r="B2" s="95"/>
      <c r="C2" s="95"/>
      <c r="D2" s="95"/>
      <c r="E2" s="95"/>
      <c r="F2" s="95"/>
      <c r="G2" s="95"/>
      <c r="H2" s="95"/>
      <c r="I2" s="95"/>
      <c r="J2" s="95"/>
      <c r="K2" s="1"/>
      <c r="L2" s="1"/>
      <c r="M2" s="1"/>
      <c r="N2" s="1"/>
      <c r="O2" s="1"/>
      <c r="P2" s="1"/>
      <c r="Q2" s="1"/>
      <c r="R2" s="1"/>
      <c r="S2" s="1"/>
      <c r="T2" s="1"/>
      <c r="U2" s="1"/>
    </row>
    <row r="3" spans="1:21" ht="18" customHeight="1" x14ac:dyDescent="0.25">
      <c r="A3" s="95" t="s">
        <v>0</v>
      </c>
      <c r="B3" s="95"/>
      <c r="C3" s="95"/>
      <c r="D3" s="95"/>
      <c r="E3" s="95"/>
      <c r="F3" s="95"/>
      <c r="G3" s="95"/>
      <c r="H3" s="95"/>
      <c r="I3" s="95"/>
      <c r="J3" s="95"/>
      <c r="K3" s="1"/>
      <c r="L3" s="1"/>
      <c r="M3" s="1"/>
      <c r="N3" s="1"/>
      <c r="O3" s="1"/>
      <c r="P3" s="1"/>
      <c r="Q3" s="1"/>
      <c r="R3" s="1"/>
      <c r="S3" s="1"/>
      <c r="T3" s="1"/>
      <c r="U3" s="1"/>
    </row>
    <row r="4" spans="1:21" ht="18" customHeight="1" x14ac:dyDescent="0.25">
      <c r="A4" s="29"/>
      <c r="B4" s="29"/>
      <c r="C4" s="29"/>
      <c r="D4" s="29"/>
      <c r="E4" s="29"/>
      <c r="F4" s="29"/>
      <c r="G4" s="29"/>
      <c r="H4" s="29"/>
      <c r="I4" s="29"/>
      <c r="J4" s="29"/>
      <c r="K4" s="1"/>
      <c r="L4" s="1"/>
      <c r="M4" s="1"/>
      <c r="N4" s="1"/>
      <c r="O4" s="1"/>
      <c r="P4" s="1"/>
      <c r="Q4" s="1"/>
      <c r="R4" s="1"/>
      <c r="S4" s="1"/>
      <c r="T4" s="1"/>
      <c r="U4" s="1"/>
    </row>
    <row r="5" spans="1:21" ht="18" customHeight="1" thickBot="1" x14ac:dyDescent="0.3">
      <c r="A5" s="30" t="s">
        <v>139</v>
      </c>
      <c r="B5" s="30" t="s">
        <v>156</v>
      </c>
      <c r="C5" s="2"/>
      <c r="D5" s="2"/>
      <c r="E5" s="2"/>
      <c r="F5" s="2"/>
      <c r="G5" s="2"/>
      <c r="H5" s="2"/>
      <c r="I5" s="2"/>
      <c r="J5" s="2"/>
      <c r="K5" s="1"/>
      <c r="L5" s="1"/>
      <c r="M5" s="1"/>
      <c r="N5" s="1"/>
      <c r="O5" s="1"/>
      <c r="P5" s="1"/>
      <c r="Q5" s="1"/>
      <c r="R5" s="1"/>
      <c r="S5" s="1"/>
      <c r="T5" s="1"/>
      <c r="U5" s="1"/>
    </row>
    <row r="6" spans="1:21" ht="27.75" customHeight="1" thickBot="1" x14ac:dyDescent="0.3">
      <c r="C6" s="96" t="s">
        <v>41</v>
      </c>
      <c r="D6" s="129"/>
      <c r="E6" s="98" t="s">
        <v>42</v>
      </c>
      <c r="F6" s="98"/>
      <c r="G6" s="98"/>
      <c r="H6" s="98"/>
      <c r="I6" s="98"/>
      <c r="J6" s="98"/>
    </row>
    <row r="7" spans="1:21" ht="39" customHeight="1" thickBot="1" x14ac:dyDescent="0.3">
      <c r="A7" s="9" t="s">
        <v>43</v>
      </c>
      <c r="B7" s="9" t="s">
        <v>44</v>
      </c>
      <c r="C7" s="9" t="s">
        <v>45</v>
      </c>
      <c r="D7" s="9" t="s">
        <v>46</v>
      </c>
      <c r="E7" s="9" t="s">
        <v>47</v>
      </c>
      <c r="F7" s="9" t="s">
        <v>48</v>
      </c>
      <c r="G7" s="9" t="s">
        <v>49</v>
      </c>
      <c r="H7" s="9" t="s">
        <v>50</v>
      </c>
      <c r="I7" s="9" t="s">
        <v>51</v>
      </c>
      <c r="J7" s="9" t="s">
        <v>52</v>
      </c>
    </row>
    <row r="8" spans="1:21" ht="74.25" customHeight="1" thickBot="1" x14ac:dyDescent="0.3">
      <c r="A8" s="14" t="s">
        <v>81</v>
      </c>
      <c r="B8" s="15" t="s">
        <v>29</v>
      </c>
      <c r="C8" s="18">
        <v>2</v>
      </c>
      <c r="D8" s="17">
        <v>23233217</v>
      </c>
      <c r="E8" s="19">
        <v>1</v>
      </c>
      <c r="F8" s="16">
        <v>5808304</v>
      </c>
      <c r="G8" s="36">
        <v>1</v>
      </c>
      <c r="H8" s="16">
        <v>3935652.08</v>
      </c>
      <c r="I8" s="28">
        <f>IF(G8&gt;0,G8/E8,0)</f>
        <v>1</v>
      </c>
      <c r="J8" s="27">
        <f>IF(H8&gt;0,H8/D8,0)</f>
        <v>0.16939763787339482</v>
      </c>
    </row>
    <row r="11" spans="1:21" ht="71.25" customHeight="1" x14ac:dyDescent="0.25">
      <c r="A11" s="7" t="s">
        <v>30</v>
      </c>
      <c r="B11" s="107" t="s">
        <v>82</v>
      </c>
      <c r="C11" s="108"/>
      <c r="D11" s="108"/>
      <c r="E11" s="108"/>
      <c r="F11" s="108"/>
      <c r="G11" s="108"/>
      <c r="H11" s="108"/>
      <c r="I11" s="108"/>
      <c r="J11" s="108"/>
      <c r="K11" s="35"/>
    </row>
    <row r="12" spans="1:21" ht="52.5" customHeight="1" x14ac:dyDescent="0.25">
      <c r="A12" s="7" t="s">
        <v>32</v>
      </c>
      <c r="B12" s="107" t="s">
        <v>83</v>
      </c>
      <c r="C12" s="108"/>
      <c r="D12" s="108"/>
      <c r="E12" s="108"/>
      <c r="F12" s="108"/>
      <c r="G12" s="108"/>
      <c r="H12" s="108"/>
      <c r="I12" s="108"/>
      <c r="J12" s="108"/>
      <c r="K12" s="35"/>
    </row>
    <row r="13" spans="1:21" ht="15.75" customHeight="1" x14ac:dyDescent="0.25">
      <c r="A13" s="55" t="s">
        <v>33</v>
      </c>
      <c r="B13" s="113" t="s">
        <v>84</v>
      </c>
      <c r="C13" s="114"/>
      <c r="D13" s="114"/>
      <c r="E13" s="114"/>
      <c r="F13" s="114"/>
      <c r="G13" s="114"/>
      <c r="H13" s="114"/>
      <c r="I13" s="114"/>
      <c r="J13" s="114"/>
      <c r="K13" s="35"/>
    </row>
    <row r="14" spans="1:21" ht="18.75" customHeight="1" x14ac:dyDescent="0.25">
      <c r="A14" s="56"/>
      <c r="B14" s="116"/>
      <c r="C14" s="117"/>
      <c r="D14" s="117"/>
      <c r="E14" s="117"/>
      <c r="F14" s="117"/>
      <c r="G14" s="117"/>
      <c r="H14" s="117"/>
      <c r="I14" s="117"/>
      <c r="J14" s="117"/>
      <c r="K14" s="35"/>
    </row>
    <row r="15" spans="1:21" ht="29.25" customHeight="1" x14ac:dyDescent="0.25">
      <c r="A15" s="57"/>
      <c r="B15" s="142"/>
      <c r="C15" s="143"/>
      <c r="D15" s="143"/>
      <c r="E15" s="143"/>
      <c r="F15" s="143"/>
      <c r="G15" s="143"/>
      <c r="H15" s="143"/>
      <c r="I15" s="143"/>
      <c r="J15" s="143"/>
      <c r="K15" s="35"/>
    </row>
    <row r="16" spans="1:21" ht="45.75" customHeight="1" x14ac:dyDescent="0.25">
      <c r="A16" s="7" t="s">
        <v>37</v>
      </c>
      <c r="B16" s="107" t="s">
        <v>80</v>
      </c>
      <c r="C16" s="108"/>
      <c r="D16" s="108"/>
      <c r="E16" s="108"/>
      <c r="F16" s="108"/>
      <c r="G16" s="108"/>
      <c r="H16" s="108"/>
      <c r="I16" s="108"/>
      <c r="J16" s="108"/>
      <c r="K16" s="35"/>
    </row>
    <row r="17" spans="1:11" ht="58.5" customHeight="1" x14ac:dyDescent="0.25">
      <c r="A17" s="7" t="s">
        <v>39</v>
      </c>
      <c r="B17" s="107" t="s">
        <v>85</v>
      </c>
      <c r="C17" s="108"/>
      <c r="D17" s="108"/>
      <c r="E17" s="108"/>
      <c r="F17" s="108"/>
      <c r="G17" s="108"/>
      <c r="H17" s="108"/>
      <c r="I17" s="108"/>
      <c r="J17" s="108"/>
      <c r="K17" s="35"/>
    </row>
  </sheetData>
  <mergeCells count="10">
    <mergeCell ref="A2:J2"/>
    <mergeCell ref="B17:J17"/>
    <mergeCell ref="A3:J3"/>
    <mergeCell ref="C6:D6"/>
    <mergeCell ref="E6:J6"/>
    <mergeCell ref="B11:J11"/>
    <mergeCell ref="B12:J12"/>
    <mergeCell ref="A13:A15"/>
    <mergeCell ref="B16:J16"/>
    <mergeCell ref="B13:J15"/>
  </mergeCells>
  <dataValidations count="2">
    <dataValidation allowBlank="1" showInputMessage="1" showErrorMessage="1" prompt="Monto presupuestado para el producto" sqref="D7:D8"/>
    <dataValidation allowBlank="1" showInputMessage="1" showErrorMessage="1" prompt="Meta anual del indicador" sqref="C7:C8"/>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PROGAMACION ANUAL</vt:lpstr>
      <vt:lpstr>Ene-Marzo 2022</vt:lpstr>
      <vt:lpstr>6179 - FDT</vt:lpstr>
      <vt:lpstr>6180 - Autorizaciones</vt:lpstr>
      <vt:lpstr>6182 - Espectro y Fiscalizacion</vt:lpstr>
      <vt:lpstr>6183 - Proteccion</vt:lpstr>
      <vt:lpstr>6184 - Regulacion</vt:lpstr>
      <vt:lpstr>6185 -Ciberseguridad</vt:lpstr>
      <vt:lpstr>'6179 - FDT'!Área_de_impresión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Moreta</dc:creator>
  <cp:keywords/>
  <dc:description/>
  <cp:lastModifiedBy>Sara Moreta</cp:lastModifiedBy>
  <cp:revision/>
  <cp:lastPrinted>2022-10-27T01:51:17Z</cp:lastPrinted>
  <dcterms:created xsi:type="dcterms:W3CDTF">2022-02-07T20:03:55Z</dcterms:created>
  <dcterms:modified xsi:type="dcterms:W3CDTF">2022-10-27T01:51:52Z</dcterms:modified>
  <cp:category/>
  <cp:contentStatus/>
</cp:coreProperties>
</file>