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moreta\OneDrive - INDOTEL\Documentos\DPTO. PRESUPUESTO (Agosto 2021)\METAS FISICAS-FINANCIERAS\METAS FISICA-FINANCIERA 2022\T2 - ABRIL-JUNIO 2022\"/>
    </mc:Choice>
  </mc:AlternateContent>
  <bookViews>
    <workbookView xWindow="0" yWindow="0" windowWidth="20490" windowHeight="7155" tabRatio="882" firstSheet="2" activeTab="2"/>
  </bookViews>
  <sheets>
    <sheet name="PROGAMACION ANUAL" sheetId="8" state="hidden" r:id="rId1"/>
    <sheet name="Meta Trimestral" sheetId="9" state="hidden" r:id="rId2"/>
    <sheet name="Abril-Junio" sheetId="10" r:id="rId3"/>
    <sheet name="6179 - FDT" sheetId="2" state="hidden" r:id="rId4"/>
    <sheet name="6180 - Autorizaciones" sheetId="3" state="hidden" r:id="rId5"/>
    <sheet name="6182 - Espectro y Fiscalizacion" sheetId="4" state="hidden" r:id="rId6"/>
    <sheet name="6183 - Proteccion" sheetId="5" state="hidden" r:id="rId7"/>
    <sheet name="6184 - Regulacion" sheetId="6" state="hidden" r:id="rId8"/>
    <sheet name="6185 -Ciberseguridad" sheetId="7" state="hidden" r:id="rId9"/>
  </sheets>
  <definedNames>
    <definedName name="_xlnm.Print_Area" localSheetId="3">'6179 - FDT'!$A$1:$J$16</definedName>
    <definedName name="_xlnm.Print_Area" localSheetId="1">'Meta Trimestral'!$A$1:$J$83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10" l="1"/>
  <c r="J97" i="10"/>
  <c r="I97" i="10"/>
  <c r="J83" i="10"/>
  <c r="I83" i="10"/>
  <c r="J69" i="10"/>
  <c r="I69" i="10"/>
  <c r="J55" i="10"/>
  <c r="I55" i="10"/>
  <c r="J42" i="10"/>
  <c r="I42" i="10"/>
  <c r="J29" i="10"/>
  <c r="I29" i="10"/>
  <c r="C25" i="10" l="1"/>
  <c r="I25" i="10" s="1"/>
  <c r="J8" i="3"/>
  <c r="J8" i="2"/>
  <c r="G9" i="4"/>
  <c r="J73" i="9"/>
  <c r="I73" i="9"/>
  <c r="J59" i="9"/>
  <c r="I59" i="9"/>
  <c r="J45" i="9"/>
  <c r="I45" i="9"/>
  <c r="J32" i="9"/>
  <c r="G32" i="9"/>
  <c r="I32" i="9" s="1"/>
  <c r="J19" i="9"/>
  <c r="I19" i="9"/>
  <c r="J6" i="9"/>
  <c r="I6" i="9"/>
  <c r="I8" i="3"/>
  <c r="I9" i="4" l="1"/>
  <c r="D7" i="8"/>
  <c r="D8" i="8"/>
  <c r="D9" i="8"/>
  <c r="D10" i="8"/>
  <c r="D11" i="8"/>
  <c r="D6" i="8"/>
  <c r="C6" i="8"/>
  <c r="J8" i="7"/>
  <c r="I8" i="7"/>
  <c r="J8" i="6"/>
  <c r="I8" i="6"/>
  <c r="C9" i="8"/>
  <c r="J8" i="5"/>
  <c r="I8" i="5"/>
  <c r="C11" i="8"/>
  <c r="C10" i="8"/>
  <c r="C8" i="8"/>
  <c r="C7" i="8"/>
  <c r="J9" i="4"/>
  <c r="I8" i="2"/>
</calcChain>
</file>

<file path=xl/comments1.xml><?xml version="1.0" encoding="utf-8"?>
<comments xmlns="http://schemas.openxmlformats.org/spreadsheetml/2006/main">
  <authors>
    <author>tc={CB8058D9-ACD6-461E-9AC6-AFD3DB9C0FBA}</author>
  </authors>
  <commentList>
    <comment ref="B6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@sara  Sara Moreta ven a ver!!
Reply:
    @Luis Scheker este presupuesto incluye los montos del POA y Gastos Generales y Administrativos inherentes a la Dirección de Regulación</t>
        </r>
      </text>
    </comment>
  </commentList>
</comments>
</file>

<file path=xl/comments2.xml><?xml version="1.0" encoding="utf-8"?>
<comments xmlns="http://schemas.openxmlformats.org/spreadsheetml/2006/main">
  <authors>
    <author>tc={CB8058D9-ACD6-461F-9AC6-AFD3DB9C0FBA}</author>
  </authors>
  <commentList>
    <comment ref="B1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@sara  Sara Moreta ven a ver!!
Reply:
    @Luis Scheker este presupuesto incluye los montos del POA y Gastos Generales y Administrativos inherentes a la Dirección de Regulación</t>
        </r>
      </text>
    </comment>
  </commentList>
</comments>
</file>

<file path=xl/sharedStrings.xml><?xml version="1.0" encoding="utf-8"?>
<sst xmlns="http://schemas.openxmlformats.org/spreadsheetml/2006/main" count="599" uniqueCount="180">
  <si>
    <t>Metas Física-Financiera 2022</t>
  </si>
  <si>
    <t xml:space="preserve"> Programación Anual </t>
  </si>
  <si>
    <t>Trimestre 1</t>
  </si>
  <si>
    <t>Trimestre 2</t>
  </si>
  <si>
    <t>Trimestre 3</t>
  </si>
  <si>
    <t>Trimestre 4</t>
  </si>
  <si>
    <t>Producto</t>
  </si>
  <si>
    <t>Indicador</t>
  </si>
  <si>
    <t>Física
(C)</t>
  </si>
  <si>
    <t>Financiera
(D)</t>
  </si>
  <si>
    <t>Física (T1)</t>
  </si>
  <si>
    <t>Financiera (T1)</t>
  </si>
  <si>
    <t>Física (T2)</t>
  </si>
  <si>
    <t>Financiera (T2)</t>
  </si>
  <si>
    <t>Física (T3)</t>
  </si>
  <si>
    <t>Financiera (T3)</t>
  </si>
  <si>
    <t>Física (T4)</t>
  </si>
  <si>
    <t>Financiera (T4)</t>
  </si>
  <si>
    <r>
      <rPr>
        <b/>
        <sz val="10"/>
        <color rgb="FF000000"/>
        <rFont val="Calibri"/>
        <family val="2"/>
      </rPr>
      <t>6179</t>
    </r>
    <r>
      <rPr>
        <sz val="10"/>
        <color rgb="FF000000"/>
        <rFont val="Calibri"/>
        <family val="2"/>
        <scheme val="minor"/>
      </rPr>
      <t xml:space="preserve"> – Acceso universal a los servicios de telecomunicaciones</t>
    </r>
  </si>
  <si>
    <t>Numero de servicios instalados</t>
  </si>
  <si>
    <r>
      <rPr>
        <b/>
        <sz val="10"/>
        <color rgb="FF000000"/>
        <rFont val="Calibri"/>
        <family val="2"/>
      </rPr>
      <t>6180</t>
    </r>
    <r>
      <rPr>
        <sz val="10"/>
        <color rgb="FF000000"/>
        <rFont val="Calibri"/>
        <family val="2"/>
        <scheme val="minor"/>
      </rPr>
      <t xml:space="preserve"> - Empresas  reciben autorizaciones para dar servicios de telecomunicación</t>
    </r>
  </si>
  <si>
    <t>Numero Autorizaciones emitidas</t>
  </si>
  <si>
    <r>
      <rPr>
        <b/>
        <sz val="10"/>
        <color rgb="FF000000"/>
        <rFont val="Calibri"/>
        <family val="2"/>
      </rPr>
      <t>6182</t>
    </r>
    <r>
      <rPr>
        <sz val="10"/>
        <color rgb="FF000000"/>
        <rFont val="Calibri"/>
        <family val="2"/>
        <scheme val="minor"/>
      </rPr>
      <t xml:space="preserve"> - Prestadores de telecomunicaciones con fiscalización continua</t>
    </r>
  </si>
  <si>
    <t>Numero Inspecciones realizadas</t>
  </si>
  <si>
    <r>
      <rPr>
        <b/>
        <sz val="10"/>
        <color rgb="FF000000"/>
        <rFont val="Calibri"/>
        <family val="2"/>
      </rPr>
      <t>6183</t>
    </r>
    <r>
      <rPr>
        <sz val="10"/>
        <color rgb="FF000000"/>
        <rFont val="Calibri"/>
        <family val="2"/>
        <scheme val="minor"/>
      </rPr>
      <t xml:space="preserve"> - Ciudadano reciben defensa a sus reclamaciones</t>
    </r>
  </si>
  <si>
    <t>Numero Reclamaciones atendidas</t>
  </si>
  <si>
    <r>
      <rPr>
        <b/>
        <sz val="10"/>
        <color rgb="FF000000"/>
        <rFont val="Calibri"/>
        <family val="2"/>
      </rPr>
      <t>6184</t>
    </r>
    <r>
      <rPr>
        <sz val="10"/>
        <color rgb="FF000000"/>
        <rFont val="Calibri"/>
        <family val="2"/>
        <scheme val="minor"/>
      </rPr>
      <t xml:space="preserve"> - Empresa de telecomunicación regulada para la prestación de servicio </t>
    </r>
  </si>
  <si>
    <t>Numero Resoluciones realizada</t>
  </si>
  <si>
    <r>
      <t xml:space="preserve"> </t>
    </r>
    <r>
      <rPr>
        <b/>
        <sz val="10"/>
        <color rgb="FF000000"/>
        <rFont val="Calibri"/>
        <family val="2"/>
        <scheme val="minor"/>
      </rPr>
      <t>6185</t>
    </r>
    <r>
      <rPr>
        <sz val="10"/>
        <color rgb="FF000000"/>
        <rFont val="Calibri"/>
        <family val="2"/>
        <scheme val="minor"/>
      </rPr>
      <t xml:space="preserve"> - Entidades pública y privada reciben certificación  de otorgamiento para firma digital </t>
    </r>
  </si>
  <si>
    <t>Numero de regulaciones, autorizaciones y auditorías realizadas</t>
  </si>
  <si>
    <t xml:space="preserve">Descripción del producto: </t>
  </si>
  <si>
    <t>[Describir en qué consiste el producto y cómo opera el producto]</t>
  </si>
  <si>
    <t>Beneficiarios</t>
  </si>
  <si>
    <t>Logros alcanzados:</t>
  </si>
  <si>
    <t>[Escribir una narrativa, la cual considere los siguiente puntos;</t>
  </si>
  <si>
    <t xml:space="preserve">1. Describir lo plasmado en el presupuesto físico (qué se propuso obtener en base a la meta y recursos a emplear).                 </t>
  </si>
  <si>
    <t>2. Describir qué se alcanzó en base a lo planteado en el punto anterior, en términos de recursos financieros ejecutados y producción de bienes y/o servicios lograda; así como el porcentaje ejecutado con respecto a lo presupuestado.]</t>
  </si>
  <si>
    <t>Causas y justificación del desvío:</t>
  </si>
  <si>
    <t>[De haber un desvío de lo ejecutado sobre lo programado mayor a un 5%, explicar las causas que dieron origen.]</t>
  </si>
  <si>
    <t>Oportunidades de Mejora:</t>
  </si>
  <si>
    <t>[Registrar las oportunidades de mejora identificadas, como acciones puntuales, especificando las fechas de su realización.]</t>
  </si>
  <si>
    <t>Metas Física-Financiera</t>
  </si>
  <si>
    <t>Trimestre Enero-Marzo 2022</t>
  </si>
  <si>
    <t xml:space="preserve"> Presupuesto Anual </t>
  </si>
  <si>
    <t>Trimestre Enero - Marzo</t>
  </si>
  <si>
    <t>PRODUCTO</t>
  </si>
  <si>
    <t>INDICADOR DEL PRODUCTO</t>
  </si>
  <si>
    <t>Física
(A)</t>
  </si>
  <si>
    <t>Financiera
(B)</t>
  </si>
  <si>
    <t>Meta Fisica Programada</t>
  </si>
  <si>
    <t>Meta Financiera Programada</t>
  </si>
  <si>
    <t>Ejecucion Fisica</t>
  </si>
  <si>
    <t>Ejecucion Financiera</t>
  </si>
  <si>
    <t>% Avance Fisico</t>
  </si>
  <si>
    <t>% Avance Financiero</t>
  </si>
  <si>
    <t>6179 – Acceso universal a los servicios de telecomunicaciones</t>
  </si>
  <si>
    <t xml:space="preserve">El producto está conformado por la sumatoria de los proyectos implementados por el Fondo de Desarrollo de las Telecomunicaciones. Para este año el FDT implementa en el marco de su Plan Bianual de Proyectos de Desarrollo 2021-2022 el Proyecto "Conectar a los No Conectados" que a su vez está conformado por tres Componentes principales: Componente Acceso e Infraestructura, Componente Subsidio a la Demanda y Componente de Apropiación y Desarrollo de Habilidades. 			</t>
  </si>
  <si>
    <t>200 jóvenes de hogares pobres de provincias priorizadas dentro del Proyecto Conectar a los no Conectados del Plan Bianual de Proyectos 2021-2022 capacitados en cursos cortos en tecnologías digitales y  250 mujeres jefas de hogares pobres en provincias priorizadas en el marco del Plan Bianual 2021-2022.</t>
  </si>
  <si>
    <t xml:space="preserve">La programación para el trimestre 1 del año 2022 contempla 250 mujeres jefas de hogar con una Canasta Digital Social subsidiada y 200 jóvenes capacitados de hogares de las provincias priorizadas por el Plan Bianual 2021-2022 para un total de 450.             </t>
  </si>
  <si>
    <t xml:space="preserve">Durante el trimestre se logró la selección y firma de carta compromiso al proyecto de 1,903 mujeres jefas de hogares que recibirán una Canasta Digital Social durante el mes de abril conforme al cronograma de entregas consensuado con ALTICE y SUPERATE, ambos socios estratégicos del INDOTEL en este proyecto. En otro orden, 104 jóvenes de hogares pobres se capacitaron en habilidades digitales en el Centro Extensión ITLA Monte Plata con una beca del INDOTEL en el marco del Componente de Apropiación y Desarrollo de Habilidades del Proyecto Conectar a los no Conectados del Plan Bianual 2021-2022. </t>
  </si>
  <si>
    <t xml:space="preserve">Durante el primer trimestre de 2022, se procedió a la firma de las cartas compromisos de las mujeres jefas de hogar seleccionadas como beneficiarias de una Canasta Digital Social Subsidiada en el marco del Componente Subsidio a la Demanda del proyecto Conectar a los no Conectados del Plan Bianual de Proyectos 2021-2022 y, se decidió realizar una segunda jornada para la entrega de la referida Canasta Digital Social en coordinación con la Prestadora de Servicios de Telecomunicaciones Adjudicataria para asegurar una entrega conforme la regulación vigente (firma de contrato y foto biométrica) ALTICE. Igualmente, ALTICE informó no poder hacer entregas simultáneas.                                                                                                                     Igualmente se otorgaron 104 becas a jóvenes para ser capacitados en el marco del Componente Apropiación y Desarrollo de Habilidades del proyecto Conectar a los no Conectados, lo que está por debajo de la meta física establecida para el trimestre debido a que el Centro ITLA Tetelo Vargas aún no ha habilitado las aulas para impartir cursos de Desarrollo de Software y Multimedia.  
</t>
  </si>
  <si>
    <t>Actualmente se está en la etapa inicial de la implementación del Proyecto Conectar a los no Conectados enmarcado en el Plan Bianual de Proyectos 2021-2022 y, se está en proceso de identificación de las oportunidades de mejora de los procesos asociados a los Componentes del proyecto.</t>
  </si>
  <si>
    <t>6180 - Empresas  reciben autorizaciones para dar servicios de telecomunicación</t>
  </si>
  <si>
    <t>Personas físicas o jurídicas reciben autorizaciones para utlizar equipos de telecomunicaciones o prestar estos servicios.</t>
  </si>
  <si>
    <t>Personas físicas y jurídicas, nacionales e internacionales.</t>
  </si>
  <si>
    <t xml:space="preserve">Por iniciativa interna semi-automatización de proceso de emisión de certificado de homologación de equipos de telecomunicaciones en marzo 2022.								</t>
  </si>
  <si>
    <t>El incremento de 13.30% fue debido al aumento de las autorizaciones de No Objeciones a la importación de equipos de telecomunicaciones.</t>
  </si>
  <si>
    <t>6182 - Prestadores de telecomunicaciones con fiscalización continua</t>
  </si>
  <si>
    <t>Supervisión, Inspección y monitoreo a las prestadoras de servicios de telecomunicaciones, en cumplimiento con las Normas.</t>
  </si>
  <si>
    <t xml:space="preserve">Los usuarios de los diferentes servicios que fueron resueltos. </t>
  </si>
  <si>
    <t xml:space="preserve">Logramos sobrepasar  la meta propuesta, además se realizaron   376 comprobaciones a los mecanismos de activación de líneas móviles en cumplimiento a la norma 70-19 </t>
  </si>
  <si>
    <t>Por otra parte logramos iniciar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</si>
  <si>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t>
  </si>
  <si>
    <t>6183 - Ciudadano reciben defensa a sus reclamaciones</t>
  </si>
  <si>
    <t xml:space="preserve">Se encarga de recibir las quejas de los usuarios y darle seguimiento ante sus prestadoras de servicios. </t>
  </si>
  <si>
    <t>Usuarios de servicios publicos de telecomunicaciones</t>
  </si>
  <si>
    <t>El Dpto de asistencia al usuario, ha trabajada para que los usuarios esten mas educados sobre los procesos de reclamacion, asi como con las prestadoras para que haya una mejor comunicacion.</t>
  </si>
  <si>
    <t>Mejorar el alcance de la educación a los usuarios con relacion a los procesos de reclamos ante el indotel y las prestadoras.</t>
  </si>
  <si>
    <t xml:space="preserve">6184 - Empresa de telecomunicación regulada para la prestación de servicio </t>
  </si>
  <si>
    <t>Reglamento de Celebración de Audiencias (resolución núm. 022-2022)</t>
  </si>
  <si>
    <t>Público interesado en participar en el proceso regulatorio de INDOTEL (usuarios y prestadoras de servicios)</t>
  </si>
  <si>
    <t>Se actualizó la norma para estar acorde con los cambios Consititucionales y las nuevas leyes de derecho administrativo.</t>
  </si>
  <si>
    <t>Se simplifica el proceso y trámite para participar en la consulta pública requerida para el dictamen de un reglamento</t>
  </si>
  <si>
    <t>N/A</t>
  </si>
  <si>
    <t xml:space="preserve"> 6185 - Entidades pública y privada reciben certificación  de otorgamiento para firma digital </t>
  </si>
  <si>
    <t>Este producto está dirigido a medir los servicios de confianza que son regulados por el INDOTEL en virtud de la Ley Núm. 126-02 sobre Comercio Electrónico, Documentos y Firmas Digitales. Esto incluye las Entidad de Certificación y Unidades de Registro públicas o privadas, nacionales o extranjeras. Esto además incluye las regulaciones y auditorias que se realizan para asegurar el cumplimiento de las condiciones de prestación del servicio.</t>
  </si>
  <si>
    <t>Personas físicas y jurídicas que requieren autorizaciones para proveer servicios de confianza en República Dominicana, así como aquellos que haya sido acreditados como tal (es decir, Entidades de Certificación, Unidades de Registro y Proveedores de Firmas Electrónicas).</t>
  </si>
  <si>
    <t>En seguimiento al Plan de Auditorías y Controles de Sujetos Regulados se procedió a comprobar el funcionamiento adecuado de los servicios de certificación digital a nivel nacional teniendo como resultado que fue auditada la Entidades de Certificación LLEIDANET DOMINICANA, SRL., en el mes de marzo.</t>
  </si>
  <si>
    <t>Deseamos hacer la observación que notamos un discrepancia en el total de metas para este año 2022. El cuadro marca solo dos (2) cuando se supone que para este año se han planificado (1) para el primer trimestre, (2) para el segundo y (3) para el tercero. Solicitamos hacer esta corrección</t>
  </si>
  <si>
    <t>DIRECCION DE FONDO DE DESARROLLO DE LAS TELECOMUNICACIONES (FDT)</t>
  </si>
  <si>
    <t>Director (a):</t>
  </si>
  <si>
    <t>Amparo Arango</t>
  </si>
  <si>
    <t>Trimestre Abril - Junio 2022</t>
  </si>
  <si>
    <r>
      <t>6179</t>
    </r>
    <r>
      <rPr>
        <b/>
        <sz val="10"/>
        <color rgb="FF000000"/>
        <rFont val="Calibri"/>
        <family val="2"/>
        <scheme val="minor"/>
      </rPr>
      <t xml:space="preserve"> – Acceso universal a los servicios de telecomunicaciones</t>
    </r>
  </si>
  <si>
    <t xml:space="preserve">Para el trimestre 2 se programó lo siguiente: 10 comunidades con infraestructura de acceso a internet de banda ancha instalada y servicio de Internet subsidiado,  200 jóvenes de hogares pobres de provincias priorizadas dentro del Proyecto Conectar a los no Conectados del Plan Bianual de Proyectos 2021-2022 capacitados en cursos cortos en tecnologías digitales, 1,750 mujeres jefas de hogares pobres en provincias priorizadas en el marco del Plan Bianual 2021-2022 y 5,000 hogares con miembros adscritos al sistema educativo de la Escuela Radiofónica Radio Santamaría con acceso a televisión digital.
</t>
  </si>
  <si>
    <t xml:space="preserve">Durante el segundo trimestre del año se completó la entrega de una Canasta Digital Social consistente en un servicio de internet parcialmente subsidiado durante 24 meses y un celular inteligente a 1,965 mujeres  jefas de hogares pobres en las provincias priorizadas en el marco del plan bianual 2021-2022 en colaboración con SUPERATE y ALTICE, ambos socios estratégicos del INDOTEL en este proyecto. Igualmente se capacitaron 175 jóvenes de hogares pobres en habilidades digitales en el Centro Extensión ITLA Tetelo Vargas con una beca del INDOTEL en el marco del Componente de Apropiación y Desarrollo de Habilidades del Proyecto Conectar a los no Conectados del Plan Bianual 2021-2022. </t>
  </si>
  <si>
    <t>DIRECCION DE AUTORIZACIONES</t>
  </si>
  <si>
    <t>Saizka Subero</t>
  </si>
  <si>
    <r>
      <t>6180</t>
    </r>
    <r>
      <rPr>
        <b/>
        <sz val="10"/>
        <color rgb="FF000000"/>
        <rFont val="Calibri"/>
        <family val="2"/>
        <scheme val="minor"/>
      </rPr>
      <t xml:space="preserve"> - Empresas  reciben autorizaciones para dar servicios de telecomunicación</t>
    </r>
  </si>
  <si>
    <t>Otorgamiento de autorizaciones a las prestadoras y empresas a fin de que puedan brindar servicios de telecomunicaciones.</t>
  </si>
  <si>
    <t>Se completó la simulación de 273 estaciones de radiodifusión sonora de frecuencia modulada (FM) para determinar las gráficas de cobertura e interferencias de cada estación y ejecutar el proceso de reordenamiento de estaciones de FM. Este trabajo  marcó el inicio de las migraciones de FM.</t>
  </si>
  <si>
    <t>La reducción de 7.50% fue debido a la disminución de las autorizaciones de No Objeciones a la importación de equipos de telecomunicaciones.</t>
  </si>
  <si>
    <t>DIRECCION DE ESPECTRO RADIOELECTRICO</t>
  </si>
  <si>
    <t>DIRECCION DE FISCALIZACION</t>
  </si>
  <si>
    <t>Alberto Delgado / Sarah Mariñez</t>
  </si>
  <si>
    <r>
      <t>6182</t>
    </r>
    <r>
      <rPr>
        <b/>
        <sz val="10"/>
        <color rgb="FF000000"/>
        <rFont val="Calibri"/>
        <family val="2"/>
        <scheme val="minor"/>
      </rPr>
      <t xml:space="preserve"> - Prestadores de telecomunicaciones con fiscalización continua</t>
    </r>
  </si>
  <si>
    <t xml:space="preserve">Logramos sobrepasar  la meta propuesta, además se realizaron   285 comprobaciones a los mecanismos de activación de líneas móviles en cumplimiento a la norma 70-19 </t>
  </si>
  <si>
    <t>DIRECCION DE PROTECCION AL USUARIO</t>
  </si>
  <si>
    <t>Rosa Fernandez</t>
  </si>
  <si>
    <r>
      <t>6183</t>
    </r>
    <r>
      <rPr>
        <b/>
        <sz val="10"/>
        <color rgb="FF000000"/>
        <rFont val="Calibri"/>
        <family val="2"/>
        <scheme val="minor"/>
      </rPr>
      <t xml:space="preserve"> - Ciudadano reciben defensa a sus reclamaciones</t>
    </r>
  </si>
  <si>
    <t>DIRECCION DE REGULACION Y DEFENSA DE LA COMPETENCIA</t>
  </si>
  <si>
    <t>Luis Scheker</t>
  </si>
  <si>
    <t xml:space="preserve">Consiste en la 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                                </t>
  </si>
  <si>
    <t>Se pusieron en consulta pública *4* normativas: Modificación del PNAF, Reglamento de difusión TV por Suscripción, Condiciones banda 6GHz y Ampliación concesiones de TV por cable</t>
  </si>
  <si>
    <t>El proceso de elaboración de reglamentos fue alterado por la Ley 167-21</t>
  </si>
  <si>
    <t>DIRECCION DE CIBERSEGURIDAD, COMERCIO ELECTRONICO Y FIRMA DIGITAL</t>
  </si>
  <si>
    <t>César Moliné</t>
  </si>
  <si>
    <t xml:space="preserve">En seguimiento al Plan de Auditorías y Controles de Sujetos Regulados, en el primer trimestre, se procedió a comprobar el funcionamiento adecuado de los servicios de certificación digital a nivel nacional teniendo como resultado que fue auditada la Entidades de Certificación LLEIDANET DOMINICANA, SRL., en el mes de marzo.
En el segundo trimestre se realizaron dos (2) auditorias para el registro de Proveedores de Firma Electrónica a favor de las empresas GSI INTERNATIONAL INC. Y VIAFIRMA S.L. Además en junio se realizó la auditoria periódica correspondiente a la Entidad de Certificación OGTIC, y en ese mismo mes, se realizó la auditoria requerida para el proceso de renovación de la autorización de la Entidad de Certificación AVANSI S.R.L., culminando dicho proceso con el dictamen favorable del Consejo Directivo a través de la Resolución 070-22
</t>
  </si>
  <si>
    <t>2 solicitudes de inscripcion en el registro de Proveedores de Firma ELectrónica (GSI INTERNATIONAL INC Y VIAFIRMA S.L.)</t>
  </si>
  <si>
    <t> </t>
  </si>
  <si>
    <t>Informe de Evaluación Anual de las Metas Físicas-Financieras</t>
  </si>
  <si>
    <t>Código</t>
  </si>
  <si>
    <t>Documento Relacionado</t>
  </si>
  <si>
    <t>Fecha Versión</t>
  </si>
  <si>
    <t>Versión</t>
  </si>
  <si>
    <t>DEC-FOR013</t>
  </si>
  <si>
    <t>Lineamientos para la Ejecución Presupuestaria 2019 del Gobierno General Nacional</t>
  </si>
  <si>
    <t>28/03/2019</t>
  </si>
  <si>
    <t>I -Información Instituciónal</t>
  </si>
  <si>
    <t>I.I - Completar los datos requeridos sobre la institución</t>
  </si>
  <si>
    <t>Capítulo</t>
  </si>
  <si>
    <t>5131 - Instituto Dominicano de las Telecomunicaciones</t>
  </si>
  <si>
    <t>Subcapítulo</t>
  </si>
  <si>
    <t>01 - Instituto Dominicano de las Telecomunicaciones</t>
  </si>
  <si>
    <t>Unidad Ejecutora</t>
  </si>
  <si>
    <t>0001 - Instituto Dominicano de las Telecomunicaciones</t>
  </si>
  <si>
    <t>Misión</t>
  </si>
  <si>
    <t xml:space="preserve">Garantizar la oferta y acceso universal a los servicios de telecomunicaciones y certificación digital. </t>
  </si>
  <si>
    <t>Visión</t>
  </si>
  <si>
    <t xml:space="preserve">Ser un regulador eficaz, que garantiza la inclusión digital, la calidad de los servicios de telecomunicaciones y certificación digital, siendo modelo de innovación.  </t>
  </si>
  <si>
    <t>II. Contribución a la Estrategia Nacional de Desarrollo</t>
  </si>
  <si>
    <t>Eje estratégico:</t>
  </si>
  <si>
    <t>DESARROLLO PRODUCTIVO</t>
  </si>
  <si>
    <t>Objetivo general:</t>
  </si>
  <si>
    <t xml:space="preserve">Competitividad e innovación en un ambiente favorable a la cooperación y la responsabilidad social </t>
  </si>
  <si>
    <t>Objetivo(s) específico(s):</t>
  </si>
  <si>
    <t>3.3.5</t>
  </si>
  <si>
    <t>Lograr acceso universal y uso productivo de las tecnologías de la información y comunicación (TIC)</t>
  </si>
  <si>
    <t>III. Información del Programa</t>
  </si>
  <si>
    <t>Nombre:</t>
  </si>
  <si>
    <t>REGULACION, SUPERVISION Y PROMOCIÓN DEL DESARROLLO DE LAS COMUNICACIONES</t>
  </si>
  <si>
    <t>Descripción:</t>
  </si>
  <si>
    <t xml:space="preserve">Promover el desarrollo de las telecomunicaciones, garantizando la existencia de una competencia sostenible, leal y efectiva en la prestación de servicios públicos de telecomunicaciones. De la misma forma, defender y hacer efectivos los derechos de los clientes, usuarios y prestadores del sector al velar por el uso eficiente del dominio público del espectro radioeléctrico en la República Dominicana. </t>
  </si>
  <si>
    <t>Clientes, usuarios y prestadores de los servicios de telecomunicaciones.</t>
  </si>
  <si>
    <t>Resultado Asociado:</t>
  </si>
  <si>
    <t>[Mencionar el resultado asociado establecido en el Presupuesto General del Estado y el valor alcanzado al final del periodo]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</si>
  <si>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</si>
  <si>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</si>
  <si>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</si>
  <si>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</si>
  <si>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</si>
  <si>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</si>
  <si>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</si>
  <si>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</si>
  <si>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</si>
  <si>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</si>
  <si>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</si>
  <si>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Física 
(E)</t>
  </si>
  <si>
    <t>Financiera 
 (F)</t>
  </si>
  <si>
    <t>Física 
(%)
 G=E/C</t>
  </si>
  <si>
    <t>Financiero 
(%) 
H=F/D</t>
  </si>
  <si>
    <r>
      <t>6179</t>
    </r>
    <r>
      <rPr>
        <sz val="10"/>
        <color rgb="FF000000"/>
        <rFont val="Calibri"/>
        <family val="2"/>
      </rPr>
      <t xml:space="preserve"> – Acceso universal a los servicios de telecomunicaciones</t>
    </r>
  </si>
  <si>
    <t>V. Análisis de los Logros y Desviaciones</t>
  </si>
  <si>
    <t>V.I - Información de Logros y Desviaciones por Producto</t>
  </si>
  <si>
    <t xml:space="preserve">Producto: </t>
  </si>
  <si>
    <r>
      <t xml:space="preserve">VI. </t>
    </r>
    <r>
      <rPr>
        <b/>
        <sz val="11"/>
        <color rgb="FFFFFFFF"/>
        <rFont val="Century Gothic"/>
        <family val="2"/>
      </rPr>
      <t>Oportunidades de Mejora</t>
    </r>
  </si>
  <si>
    <t xml:space="preserve">VI. I - De acuerdo a los eventos presentados durante la ejecución del producto, ¿qué aspecto puede mejorarse? </t>
  </si>
  <si>
    <t>Programación Abril - Junio 2022</t>
  </si>
  <si>
    <t xml:space="preserve">No Conectados del Plan Bianual 2021-2022. 
Durante el segundo trimestre de 2022, se recibió conforme el Programa de Alfabetización Digital con enfoque de género contratado con el CENTRO DE INVESTIGACIÓN PARA LA ACCION FEMENINA (CIPAF) que será impartido a las beneficiarias de la Canasta Digital Social en el marco del Componente Apropiación y Desarrollo de Habilidades del Proyecto Conectar a los no Conectados, Plan Bianual de Proyectos 2021-2022 y, llevándose a cabo la capacitación a los facilitadores que impartirán dichas capacitaciones a las beneficiarias de la Canasta Digital Social conforme se establece en el cronograma del proceso de comparación de precios INDOTEL-CCC-CP-2021-0016. Se tiene programado el inicio de las capacitaciones de las beneficiarias durante el tercer trimestre de este 2022 igualmente respondiendo a la programación establecida. 
En el marco del Componente de Apropiación y Desarrollo de Habilidades, subcomponente de Becas, se entregaron 175 becas para estudiar cursos en el Centro Extensión ITLA, Tetelo Vargas en San Pedro de Macorís, 25 estudiantes no cumplieron con los requisitos solicitados por el INDOTEL para obtener la beca.
En el marco del Componente Subsidio a la Demanda, se entregaron 175 becas para estudiar cursos en el Centro Extensión ITLA, Tetelo Vargas en San Pedro de Macorís, 25 estudiantes no cumplieron con los requisitos solicitados por el INDOTEL para obtener la beca.
En cuanto al proyecto especial "Acceso a Televisión Digital Terrestre" Radio Santa María, no ha sido posible su ejecución debido a un cambio de dirección de esa institución; la nueva administración no ha respondido a las múltiples solicitudes del INDOTEL para continuar con el calendario de trabajo. 
</t>
  </si>
  <si>
    <r>
      <t>Beneficiarios:</t>
    </r>
    <r>
      <rPr>
        <sz val="10"/>
        <color rgb="FF000000"/>
        <rFont val="Century Gothic"/>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</si>
</sst>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6" formatCode="[$-10409]0.00%"/>
  </numFmts>
  <fonts count="43" x14ac:knownFonts="1">
    <font>
      <sz val="11"/>
      <color theme="1"/>
      <name val="Calibri"/>
      <family val="2"/>
      <scheme val="minor"/>
    </font>
    <font>
      <sz val="11"/>
      <color theme="1"/>
      <name val="Calibri"/>
      <family val="2"/>
      <scheme val="minor"/>
    </font>
    <font>
      <b/>
      <sz val="9"/>
      <color rgb="FF000000"/>
      <name val="Calibri"/>
      <family val="2"/>
      <scheme val="minor"/>
    </font>
    <font>
      <b/>
      <sz val="9"/>
      <name val="Calibri"/>
      <family val="2"/>
      <scheme val="minor"/>
    </font>
    <font>
      <b/>
      <sz val="14"/>
      <color rgb="FF000000"/>
      <name val="Century Gothic"/>
      <family val="2"/>
    </font>
    <font>
      <b/>
      <sz val="14"/>
      <color rgb="FF0070C0"/>
      <name val="Century Gothic"/>
      <family val="2"/>
    </font>
    <font>
      <sz val="10"/>
      <color rgb="FF000000"/>
      <name val="Calibri"/>
      <family val="2"/>
    </font>
    <font>
      <b/>
      <sz val="10"/>
      <color rgb="FF000000"/>
      <name val="Calibri"/>
      <family val="2"/>
    </font>
    <font>
      <sz val="10"/>
      <color rgb="FF000000"/>
      <name val="Calibri"/>
      <family val="2"/>
      <scheme val="minor"/>
    </font>
    <font>
      <b/>
      <sz val="11"/>
      <color rgb="FF000000"/>
      <name val="Calibri"/>
      <family val="2"/>
    </font>
    <font>
      <sz val="11"/>
      <name val="Calibri"/>
      <family val="2"/>
    </font>
    <font>
      <b/>
      <sz val="11"/>
      <color rgb="FF000000"/>
      <name val="Calibri"/>
      <family val="2"/>
      <scheme val="minor"/>
    </font>
    <font>
      <b/>
      <sz val="10"/>
      <color rgb="FF000000"/>
      <name val="Calibri"/>
      <family val="2"/>
      <scheme val="minor"/>
    </font>
    <font>
      <i/>
      <sz val="11"/>
      <color rgb="FFFF0000"/>
      <name val="Calibri"/>
      <family val="2"/>
      <scheme val="minor"/>
    </font>
    <font>
      <b/>
      <sz val="12"/>
      <color rgb="FF0070C0"/>
      <name val="Century Gothic"/>
      <family val="2"/>
    </font>
    <font>
      <b/>
      <sz val="10"/>
      <color rgb="FF0070C0"/>
      <name val="Century Gothic"/>
      <family val="2"/>
    </font>
    <font>
      <b/>
      <sz val="12"/>
      <color rgb="FF000000"/>
      <name val="Century Gothic"/>
      <family val="2"/>
    </font>
    <font>
      <sz val="12"/>
      <color theme="1"/>
      <name val="Calibri"/>
      <family val="2"/>
      <scheme val="minor"/>
    </font>
    <font>
      <i/>
      <sz val="11"/>
      <color rgb="FF000000"/>
      <name val="Calibri"/>
      <family val="2"/>
      <scheme val="minor"/>
    </font>
    <font>
      <i/>
      <sz val="11"/>
      <name val="Calibri"/>
      <family val="2"/>
      <scheme val="minor"/>
    </font>
    <font>
      <sz val="10"/>
      <color theme="1"/>
      <name val="Calibri"/>
      <family val="2"/>
      <scheme val="minor"/>
    </font>
    <font>
      <i/>
      <sz val="10"/>
      <name val="Calibri"/>
      <family val="2"/>
      <scheme val="minor"/>
    </font>
    <font>
      <b/>
      <sz val="10"/>
      <color rgb="FF0070C0"/>
      <name val="Calibri"/>
      <family val="2"/>
      <scheme val="minor"/>
    </font>
    <font>
      <sz val="10"/>
      <name val="Calibri"/>
      <family val="2"/>
      <scheme val="minor"/>
    </font>
    <font>
      <b/>
      <sz val="10"/>
      <name val="Calibri"/>
      <family val="2"/>
      <scheme val="minor"/>
    </font>
    <font>
      <i/>
      <sz val="10"/>
      <color rgb="FF000000"/>
      <name val="Calibri"/>
      <family val="2"/>
      <scheme val="minor"/>
    </font>
    <font>
      <b/>
      <sz val="12"/>
      <color rgb="FF0070C0"/>
      <name val="Calibri"/>
      <family val="2"/>
      <scheme val="minor"/>
    </font>
    <font>
      <sz val="10"/>
      <color rgb="FFFF0000"/>
      <name val="Calibri"/>
      <family val="2"/>
    </font>
    <font>
      <b/>
      <sz val="16"/>
      <color rgb="FF000000"/>
      <name val="Calibri"/>
      <family val="2"/>
    </font>
    <font>
      <b/>
      <sz val="12"/>
      <color rgb="FF000000"/>
      <name val="Calibri"/>
      <family val="2"/>
    </font>
    <font>
      <b/>
      <sz val="9"/>
      <color rgb="FF000000"/>
      <name val="Calibri"/>
      <family val="2"/>
    </font>
    <font>
      <sz val="9"/>
      <color rgb="FF000000"/>
      <name val="Calibri"/>
      <family val="2"/>
    </font>
    <font>
      <sz val="11"/>
      <color rgb="FF000000"/>
      <name val="Calibri"/>
      <family val="2"/>
    </font>
    <font>
      <b/>
      <sz val="12"/>
      <color rgb="FFFFFFFF"/>
      <name val="Calibri"/>
      <family val="2"/>
    </font>
    <font>
      <b/>
      <sz val="12"/>
      <color theme="0"/>
      <name val="Calibri"/>
      <family val="2"/>
      <scheme val="minor"/>
    </font>
    <font>
      <b/>
      <sz val="12"/>
      <color theme="1"/>
      <name val="Calibri"/>
      <family val="2"/>
      <scheme val="minor"/>
    </font>
    <font>
      <b/>
      <sz val="11"/>
      <name val="Calibri"/>
      <family val="2"/>
    </font>
    <font>
      <sz val="10"/>
      <name val="Calibri"/>
      <family val="2"/>
    </font>
    <font>
      <sz val="9"/>
      <name val="Calibri"/>
      <family val="2"/>
    </font>
    <font>
      <b/>
      <sz val="11"/>
      <color rgb="FFFFFFFF"/>
      <name val="Century Gothic"/>
      <family val="2"/>
    </font>
    <font>
      <b/>
      <i/>
      <sz val="10"/>
      <name val="Calibri"/>
      <family val="2"/>
      <scheme val="minor"/>
    </font>
    <font>
      <i/>
      <sz val="10"/>
      <color rgb="FF000000"/>
      <name val="Calibri"/>
      <family val="2"/>
    </font>
    <font>
      <sz val="10"/>
      <color rgb="FF000000"/>
      <name val="Century Gothic"/>
      <family val="2"/>
    </font>
  </fonts>
  <fills count="18">
    <fill>
      <patternFill patternType="none"/>
    </fill>
    <fill>
      <patternFill patternType="gray125"/>
    </fill>
    <fill>
      <patternFill patternType="solid">
        <fgColor rgb="FFDDEBF7"/>
        <bgColor rgb="FFF5F5F5"/>
      </patternFill>
    </fill>
    <fill>
      <patternFill patternType="solid">
        <fgColor rgb="FFDDEBF7"/>
        <bgColor rgb="FF000000"/>
      </patternFill>
    </fill>
    <fill>
      <patternFill patternType="solid">
        <fgColor theme="0" tint="-0.14999847407452621"/>
        <bgColor rgb="FFF5F5F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79998168889431442"/>
        <bgColor rgb="FFF5F5F5"/>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rgb="FF808080"/>
        <bgColor rgb="FF000000"/>
      </patternFill>
    </fill>
    <fill>
      <patternFill patternType="solid">
        <fgColor rgb="FF002060"/>
        <bgColor rgb="FF000000"/>
      </patternFill>
    </fill>
    <fill>
      <patternFill patternType="solid">
        <fgColor rgb="FF8EA9DB"/>
        <bgColor rgb="FF000000"/>
      </patternFill>
    </fill>
    <fill>
      <patternFill patternType="solid">
        <fgColor rgb="FFD9D9D9"/>
        <bgColor rgb="FF000000"/>
      </patternFill>
    </fill>
    <fill>
      <patternFill patternType="solid">
        <fgColor rgb="FF002060"/>
        <bgColor indexed="64"/>
      </patternFill>
    </fill>
    <fill>
      <patternFill patternType="solid">
        <fgColor theme="4" tint="0.39997558519241921"/>
        <bgColor indexed="64"/>
      </patternFill>
    </fill>
    <fill>
      <patternFill patternType="solid">
        <fgColor theme="6" tint="0.79998168889431442"/>
        <bgColor indexed="64"/>
      </patternFill>
    </fill>
  </fills>
  <borders count="83">
    <border>
      <left/>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style="medium">
        <color theme="0" tint="-0.24994659260841701"/>
      </left>
      <right style="thin">
        <color theme="0" tint="-0.34998626667073579"/>
      </right>
      <top style="medium">
        <color theme="0" tint="-0.24994659260841701"/>
      </top>
      <bottom style="medium">
        <color theme="0" tint="-0.24994659260841701"/>
      </bottom>
      <diagonal/>
    </border>
    <border>
      <left style="thin">
        <color theme="0" tint="-0.34998626667073579"/>
      </left>
      <right style="thin">
        <color theme="0" tint="-0.34998626667073579"/>
      </right>
      <top style="medium">
        <color theme="0" tint="-0.24994659260841701"/>
      </top>
      <bottom style="medium">
        <color theme="0" tint="-0.24994659260841701"/>
      </bottom>
      <diagonal/>
    </border>
    <border>
      <left style="thin">
        <color rgb="FFBFBFBF"/>
      </left>
      <right style="thin">
        <color rgb="FFBFBFBF"/>
      </right>
      <top style="medium">
        <color theme="0" tint="-0.24994659260841701"/>
      </top>
      <bottom style="medium">
        <color theme="0" tint="-0.24994659260841701"/>
      </bottom>
      <diagonal/>
    </border>
    <border>
      <left style="thin">
        <color theme="0" tint="-0.34998626667073579"/>
      </left>
      <right/>
      <top style="medium">
        <color theme="0" tint="-0.24994659260841701"/>
      </top>
      <bottom style="medium">
        <color theme="0" tint="-0.24994659260841701"/>
      </bottom>
      <diagonal/>
    </border>
    <border>
      <left style="medium">
        <color theme="0" tint="-0.34998626667073579"/>
      </left>
      <right/>
      <top style="medium">
        <color theme="0" tint="-0.24994659260841701"/>
      </top>
      <bottom style="medium">
        <color theme="0" tint="-0.24994659260841701"/>
      </bottom>
      <diagonal/>
    </border>
    <border>
      <left/>
      <right style="thin">
        <color theme="0" tint="-0.34998626667073579"/>
      </right>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bottom style="thin">
        <color theme="0" tint="-0.34998626667073579"/>
      </bottom>
      <diagonal/>
    </border>
    <border>
      <left style="thin">
        <color theme="0" tint="-0.34998626667073579"/>
      </left>
      <right style="thick">
        <color theme="0" tint="-0.34998626667073579"/>
      </right>
      <top/>
      <bottom style="thin">
        <color theme="0" tint="-0.34998626667073579"/>
      </bottom>
      <diagonal/>
    </border>
    <border>
      <left/>
      <right style="medium">
        <color rgb="FFBFBFBF"/>
      </right>
      <top style="medium">
        <color rgb="FFBFBFBF"/>
      </top>
      <bottom style="medium">
        <color rgb="FFBFBFBF"/>
      </bottom>
      <diagonal/>
    </border>
    <border>
      <left style="thin">
        <color rgb="FFBFBFBF"/>
      </left>
      <right style="thin">
        <color rgb="FFBFBFBF"/>
      </right>
      <top style="medium">
        <color rgb="FFBFBFBF"/>
      </top>
      <bottom style="medium">
        <color rgb="FFBFBFB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medium">
        <color theme="0" tint="-0.24994659260841701"/>
      </left>
      <right style="medium">
        <color rgb="FFBFBFBF"/>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theme="0" tint="-0.34998626667073579"/>
      </left>
      <right/>
      <top style="medium">
        <color indexed="64"/>
      </top>
      <bottom/>
      <diagonal/>
    </border>
    <border>
      <left/>
      <right/>
      <top style="medium">
        <color indexed="64"/>
      </top>
      <bottom/>
      <diagonal/>
    </border>
    <border>
      <left/>
      <right style="medium">
        <color theme="0" tint="-0.34998626667073579"/>
      </right>
      <top style="medium">
        <color indexed="64"/>
      </top>
      <bottom/>
      <diagonal/>
    </border>
    <border>
      <left style="medium">
        <color theme="0" tint="-0.34998626667073579"/>
      </left>
      <right/>
      <top/>
      <bottom/>
      <diagonal/>
    </border>
    <border>
      <left/>
      <right style="medium">
        <color theme="0" tint="-0.34998626667073579"/>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theme="0" tint="-0.34998626667073579"/>
      </right>
      <top style="thin">
        <color rgb="FF000000"/>
      </top>
      <bottom style="thin">
        <color indexed="64"/>
      </bottom>
      <diagonal/>
    </border>
    <border>
      <left style="thin">
        <color rgb="FF000000"/>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medium">
        <color theme="0" tint="-0.34998626667073579"/>
      </right>
      <top style="thin">
        <color indexed="64"/>
      </top>
      <bottom style="thin">
        <color rgb="FF000000"/>
      </bottom>
      <diagonal/>
    </border>
    <border>
      <left style="medium">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rgb="FFA6A6A6"/>
      </right>
      <top/>
      <bottom/>
      <diagonal/>
    </border>
    <border>
      <left style="thin">
        <color rgb="FFBFBFBF"/>
      </left>
      <right style="thin">
        <color rgb="FFBFBFBF"/>
      </right>
      <top style="medium">
        <color theme="0" tint="-0.24994659260841701"/>
      </top>
      <bottom/>
      <diagonal/>
    </border>
    <border>
      <left style="thin">
        <color theme="0" tint="-0.34998626667073579"/>
      </left>
      <right style="thin">
        <color theme="0" tint="-0.34998626667073579"/>
      </right>
      <top style="medium">
        <color theme="0" tint="-0.2499465926084170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2">
    <xf numFmtId="0" fontId="0" fillId="0" borderId="0"/>
    <xf numFmtId="9" fontId="1" fillId="0" borderId="0" applyFont="0" applyFill="0" applyBorder="0" applyAlignment="0" applyProtection="0"/>
  </cellStyleXfs>
  <cellXfs count="268">
    <xf numFmtId="0" fontId="0" fillId="0" borderId="0" xfId="0"/>
    <xf numFmtId="0" fontId="4" fillId="0" borderId="0" xfId="0" applyFont="1" applyAlignment="1">
      <alignment vertical="center" wrapText="1" readingOrder="1"/>
    </xf>
    <xf numFmtId="0" fontId="5" fillId="0" borderId="0" xfId="0" applyFont="1" applyAlignment="1">
      <alignment horizontal="center" vertical="center" wrapText="1" readingOrder="1"/>
    </xf>
    <xf numFmtId="0" fontId="6" fillId="0" borderId="1" xfId="0" applyFont="1" applyBorder="1" applyAlignment="1">
      <alignment horizontal="center" vertical="center" wrapText="1" readingOrder="1"/>
    </xf>
    <xf numFmtId="0" fontId="7" fillId="4" borderId="1" xfId="0" applyFont="1" applyFill="1" applyBorder="1" applyAlignment="1">
      <alignment horizontal="center" vertical="center" wrapText="1" readingOrder="1"/>
    </xf>
    <xf numFmtId="0" fontId="0" fillId="0" borderId="3" xfId="0" applyBorder="1"/>
    <xf numFmtId="4" fontId="6" fillId="0" borderId="1" xfId="0" applyNumberFormat="1" applyFont="1" applyBorder="1" applyAlignment="1">
      <alignment horizontal="center" vertical="center" wrapText="1" readingOrder="1"/>
    </xf>
    <xf numFmtId="0" fontId="12" fillId="0" borderId="6" xfId="0" applyFont="1" applyBorder="1" applyAlignment="1">
      <alignment vertical="center" wrapText="1"/>
    </xf>
    <xf numFmtId="3" fontId="6" fillId="0" borderId="1" xfId="0" applyNumberFormat="1" applyFont="1" applyBorder="1" applyAlignment="1">
      <alignment horizontal="center" vertical="center" wrapText="1" readingOrder="1"/>
    </xf>
    <xf numFmtId="0" fontId="2" fillId="2" borderId="18" xfId="0" applyFont="1" applyFill="1" applyBorder="1" applyAlignment="1">
      <alignment horizontal="center" vertical="center" wrapText="1" readingOrder="1"/>
    </xf>
    <xf numFmtId="0" fontId="2" fillId="2" borderId="19" xfId="0" applyFont="1" applyFill="1" applyBorder="1" applyAlignment="1">
      <alignment horizontal="center" vertical="center" wrapText="1" readingOrder="1"/>
    </xf>
    <xf numFmtId="0" fontId="2" fillId="2" borderId="20" xfId="0" applyFont="1" applyFill="1" applyBorder="1" applyAlignment="1">
      <alignment horizontal="center" vertical="center" wrapText="1" readingOrder="1"/>
    </xf>
    <xf numFmtId="0" fontId="3" fillId="3" borderId="19" xfId="0" applyFont="1" applyFill="1" applyBorder="1" applyAlignment="1">
      <alignment horizontal="center" vertical="center" wrapText="1"/>
    </xf>
    <xf numFmtId="0" fontId="12" fillId="0" borderId="25" xfId="0" applyFont="1" applyBorder="1" applyAlignment="1">
      <alignment horizontal="center" vertical="center" wrapText="1" readingOrder="1"/>
    </xf>
    <xf numFmtId="49" fontId="7" fillId="4" borderId="29" xfId="0" applyNumberFormat="1" applyFont="1" applyFill="1" applyBorder="1" applyAlignment="1">
      <alignment horizontal="center" vertical="center" wrapText="1" readingOrder="1"/>
    </xf>
    <xf numFmtId="0" fontId="7" fillId="4" borderId="30" xfId="0" applyFont="1" applyFill="1" applyBorder="1" applyAlignment="1">
      <alignment horizontal="center" vertical="center" wrapText="1" readingOrder="1"/>
    </xf>
    <xf numFmtId="3" fontId="6" fillId="0" borderId="29" xfId="0" applyNumberFormat="1" applyFont="1" applyBorder="1" applyAlignment="1">
      <alignment horizontal="center" vertical="center" wrapText="1" readingOrder="1"/>
    </xf>
    <xf numFmtId="4" fontId="6" fillId="0" borderId="28" xfId="0" applyNumberFormat="1" applyFont="1" applyBorder="1" applyAlignment="1">
      <alignment horizontal="center" vertical="center" wrapText="1" readingOrder="1"/>
    </xf>
    <xf numFmtId="0" fontId="10" fillId="0" borderId="0" xfId="0" applyFont="1" applyProtection="1">
      <protection locked="0"/>
    </xf>
    <xf numFmtId="0" fontId="7" fillId="4" borderId="26" xfId="0" applyFont="1" applyFill="1" applyBorder="1" applyAlignment="1">
      <alignment horizontal="center" vertical="center" wrapText="1" readingOrder="1"/>
    </xf>
    <xf numFmtId="0" fontId="6" fillId="0" borderId="26" xfId="0" applyFont="1" applyBorder="1" applyAlignment="1">
      <alignment horizontal="center" vertical="center" wrapText="1" readingOrder="1"/>
    </xf>
    <xf numFmtId="0" fontId="14" fillId="0" borderId="0" xfId="0" applyFont="1" applyAlignment="1">
      <alignment horizontal="center" vertical="center" wrapText="1" readingOrder="1"/>
    </xf>
    <xf numFmtId="0" fontId="15" fillId="0" borderId="0" xfId="0" applyFont="1" applyAlignment="1">
      <alignment horizontal="center" vertical="center" wrapText="1" readingOrder="1"/>
    </xf>
    <xf numFmtId="0" fontId="16" fillId="0" borderId="0" xfId="0" applyFont="1" applyAlignment="1">
      <alignment vertical="center" wrapText="1" readingOrder="1"/>
    </xf>
    <xf numFmtId="0" fontId="17" fillId="0" borderId="0" xfId="0" applyFont="1"/>
    <xf numFmtId="0" fontId="15" fillId="0" borderId="0" xfId="0" applyFont="1" applyAlignment="1">
      <alignment horizontal="left" vertical="center" wrapText="1" readingOrder="1"/>
    </xf>
    <xf numFmtId="0" fontId="12" fillId="0" borderId="7" xfId="0" applyFont="1" applyBorder="1" applyAlignment="1">
      <alignment vertical="center" wrapText="1"/>
    </xf>
    <xf numFmtId="0" fontId="0" fillId="0" borderId="35" xfId="0" applyBorder="1"/>
    <xf numFmtId="0" fontId="12" fillId="0" borderId="17" xfId="0" applyFont="1" applyBorder="1" applyAlignment="1">
      <alignment vertical="center" wrapText="1"/>
    </xf>
    <xf numFmtId="0" fontId="12" fillId="8" borderId="23" xfId="0" applyFont="1" applyFill="1" applyBorder="1" applyAlignment="1">
      <alignment horizontal="center" vertical="center"/>
    </xf>
    <xf numFmtId="0" fontId="20" fillId="0" borderId="0" xfId="0" applyFont="1"/>
    <xf numFmtId="0" fontId="12" fillId="0" borderId="0" xfId="0" applyFont="1" applyAlignment="1">
      <alignment vertical="center" wrapText="1" readingOrder="1"/>
    </xf>
    <xf numFmtId="0" fontId="22" fillId="0" borderId="0" xfId="0" applyFont="1" applyAlignment="1">
      <alignment horizontal="center" vertical="center" wrapText="1" readingOrder="1"/>
    </xf>
    <xf numFmtId="0" fontId="12" fillId="2" borderId="19" xfId="0" applyFont="1" applyFill="1" applyBorder="1" applyAlignment="1">
      <alignment horizontal="center" vertical="center" wrapText="1" readingOrder="1"/>
    </xf>
    <xf numFmtId="0" fontId="12" fillId="2" borderId="20" xfId="0" applyFont="1" applyFill="1" applyBorder="1" applyAlignment="1">
      <alignment horizontal="center" vertical="center" wrapText="1" readingOrder="1"/>
    </xf>
    <xf numFmtId="0" fontId="24" fillId="3" borderId="19"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12" fillId="0" borderId="21" xfId="0" applyFont="1" applyBorder="1" applyAlignment="1">
      <alignment horizontal="center" vertical="center" wrapText="1" readingOrder="1"/>
    </xf>
    <xf numFmtId="0" fontId="8" fillId="0" borderId="22" xfId="0" applyFont="1" applyBorder="1" applyAlignment="1">
      <alignment horizontal="center" vertical="center" wrapText="1" readingOrder="1"/>
    </xf>
    <xf numFmtId="3" fontId="12" fillId="0" borderId="22" xfId="0" applyNumberFormat="1" applyFont="1" applyBorder="1" applyAlignment="1">
      <alignment horizontal="center" vertical="center" wrapText="1" readingOrder="1"/>
    </xf>
    <xf numFmtId="4" fontId="8" fillId="0" borderId="24" xfId="0" applyNumberFormat="1" applyFont="1" applyBorder="1" applyAlignment="1">
      <alignment horizontal="center" vertical="center" wrapText="1" readingOrder="1"/>
    </xf>
    <xf numFmtId="4" fontId="8" fillId="0" borderId="22" xfId="0" applyNumberFormat="1" applyFont="1" applyBorder="1" applyAlignment="1">
      <alignment horizontal="center" vertical="center" wrapText="1" readingOrder="1"/>
    </xf>
    <xf numFmtId="10" fontId="8" fillId="0" borderId="32" xfId="1" applyNumberFormat="1" applyFont="1" applyFill="1" applyBorder="1" applyAlignment="1">
      <alignment horizontal="center" vertical="center" wrapText="1" readingOrder="1"/>
    </xf>
    <xf numFmtId="10" fontId="8" fillId="0" borderId="31" xfId="1" applyNumberFormat="1" applyFont="1" applyFill="1" applyBorder="1" applyAlignment="1">
      <alignment horizontal="center" vertical="center" wrapText="1" readingOrder="1"/>
    </xf>
    <xf numFmtId="0" fontId="20" fillId="0" borderId="35" xfId="0" applyFont="1" applyBorder="1"/>
    <xf numFmtId="0" fontId="12" fillId="2" borderId="18" xfId="0" applyFont="1" applyFill="1" applyBorder="1" applyAlignment="1">
      <alignment horizontal="center" vertical="center" wrapText="1" readingOrder="1"/>
    </xf>
    <xf numFmtId="0" fontId="7" fillId="0" borderId="37" xfId="0" applyFont="1" applyBorder="1" applyAlignment="1">
      <alignment horizontal="center" vertical="center" wrapText="1" readingOrder="1"/>
    </xf>
    <xf numFmtId="0" fontId="6" fillId="0" borderId="37" xfId="0" applyFont="1" applyBorder="1" applyAlignment="1">
      <alignment horizontal="center" vertical="center" wrapText="1" readingOrder="1"/>
    </xf>
    <xf numFmtId="3" fontId="7" fillId="0" borderId="37" xfId="0" applyNumberFormat="1" applyFont="1" applyBorder="1" applyAlignment="1">
      <alignment horizontal="center" vertical="center" wrapText="1" readingOrder="1"/>
    </xf>
    <xf numFmtId="4" fontId="6" fillId="0" borderId="37" xfId="0" applyNumberFormat="1" applyFont="1" applyBorder="1" applyAlignment="1">
      <alignment horizontal="center" vertical="center" wrapText="1" readingOrder="1"/>
    </xf>
    <xf numFmtId="10" fontId="6" fillId="0" borderId="37" xfId="1" applyNumberFormat="1" applyFont="1" applyFill="1" applyBorder="1" applyAlignment="1">
      <alignment horizontal="center" vertical="center" wrapText="1" readingOrder="1"/>
    </xf>
    <xf numFmtId="10" fontId="6" fillId="0" borderId="36" xfId="1" applyNumberFormat="1" applyFont="1" applyFill="1" applyBorder="1" applyAlignment="1">
      <alignment horizontal="center" vertical="center" wrapText="1" readingOrder="1"/>
    </xf>
    <xf numFmtId="0" fontId="12" fillId="0" borderId="37" xfId="0" applyFont="1" applyBorder="1" applyAlignment="1">
      <alignment horizontal="center" vertical="center"/>
    </xf>
    <xf numFmtId="0" fontId="12" fillId="0" borderId="15" xfId="0" applyFont="1" applyBorder="1" applyAlignment="1">
      <alignment vertical="center" wrapText="1"/>
    </xf>
    <xf numFmtId="4" fontId="27" fillId="0" borderId="37" xfId="0" applyNumberFormat="1" applyFont="1" applyBorder="1" applyAlignment="1">
      <alignment horizontal="center" vertical="center" wrapText="1" readingOrder="1"/>
    </xf>
    <xf numFmtId="0" fontId="5" fillId="0" borderId="0" xfId="0" applyFont="1" applyAlignment="1">
      <alignment horizontal="center" vertical="center" wrapText="1" readingOrder="1"/>
    </xf>
    <xf numFmtId="0" fontId="9" fillId="4" borderId="2" xfId="0" applyFont="1" applyFill="1" applyBorder="1" applyAlignment="1">
      <alignment horizontal="center" vertical="center" wrapText="1" readingOrder="1"/>
    </xf>
    <xf numFmtId="0" fontId="10" fillId="5" borderId="2" xfId="0" applyFont="1" applyFill="1" applyBorder="1" applyAlignment="1">
      <alignment vertical="top" wrapText="1"/>
    </xf>
    <xf numFmtId="0" fontId="9" fillId="4" borderId="27" xfId="0" applyFont="1" applyFill="1" applyBorder="1" applyAlignment="1">
      <alignment horizontal="center" vertical="center" wrapText="1" readingOrder="1"/>
    </xf>
    <xf numFmtId="0" fontId="9" fillId="4" borderId="28" xfId="0" applyFont="1" applyFill="1" applyBorder="1" applyAlignment="1">
      <alignment horizontal="center" vertical="center" wrapText="1" readingOrder="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Alignment="1">
      <alignment horizontal="left" vertical="center" wrapText="1"/>
    </xf>
    <xf numFmtId="0" fontId="13" fillId="0" borderId="1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14"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6" fillId="0" borderId="0" xfId="0" applyFont="1" applyAlignment="1">
      <alignment horizontal="center" vertical="center" wrapText="1" readingOrder="1"/>
    </xf>
    <xf numFmtId="0" fontId="12" fillId="7" borderId="18" xfId="0" applyFont="1" applyFill="1" applyBorder="1" applyAlignment="1">
      <alignment horizontal="center" vertical="center" wrapText="1" readingOrder="1"/>
    </xf>
    <xf numFmtId="0" fontId="23" fillId="6" borderId="18" xfId="0" applyFont="1" applyFill="1" applyBorder="1" applyAlignment="1">
      <alignment vertical="center" wrapText="1" readingOrder="1"/>
    </xf>
    <xf numFmtId="0" fontId="12" fillId="2" borderId="18" xfId="0" applyFont="1" applyFill="1" applyBorder="1" applyAlignment="1">
      <alignment horizontal="center" vertical="center" wrapText="1" readingOrder="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3"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14" xfId="0" applyFont="1" applyBorder="1" applyAlignment="1">
      <alignment horizontal="left" vertical="center" wrapText="1"/>
    </xf>
    <xf numFmtId="0" fontId="23" fillId="6" borderId="18" xfId="0" applyFont="1" applyFill="1" applyBorder="1" applyAlignment="1">
      <alignment vertical="top" wrapText="1"/>
    </xf>
    <xf numFmtId="0" fontId="21" fillId="0" borderId="9"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25" fillId="0" borderId="3" xfId="0" applyFont="1" applyBorder="1" applyAlignment="1">
      <alignment horizontal="left" vertical="center" wrapText="1"/>
    </xf>
    <xf numFmtId="0" fontId="25" fillId="0" borderId="0" xfId="0" applyFont="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1" fillId="8" borderId="7" xfId="0" applyFont="1" applyFill="1" applyBorder="1" applyAlignment="1">
      <alignment horizontal="left" vertical="center" wrapText="1"/>
    </xf>
    <xf numFmtId="0" fontId="21" fillId="8" borderId="8" xfId="0" applyFont="1" applyFill="1" applyBorder="1" applyAlignment="1">
      <alignment horizontal="left" vertical="center" wrapText="1"/>
    </xf>
    <xf numFmtId="0" fontId="21" fillId="8" borderId="9" xfId="0" applyFont="1" applyFill="1" applyBorder="1" applyAlignment="1">
      <alignment horizontal="left" vertical="center" wrapText="1"/>
    </xf>
    <xf numFmtId="0" fontId="21" fillId="8" borderId="10" xfId="0" applyFont="1" applyFill="1" applyBorder="1" applyAlignment="1">
      <alignment horizontal="left" vertical="center" wrapText="1"/>
    </xf>
    <xf numFmtId="0" fontId="21" fillId="8" borderId="11" xfId="0" applyFont="1" applyFill="1" applyBorder="1" applyAlignment="1">
      <alignment horizontal="left" vertical="center" wrapText="1"/>
    </xf>
    <xf numFmtId="0" fontId="21" fillId="8" borderId="12" xfId="0" applyFont="1" applyFill="1" applyBorder="1" applyAlignment="1">
      <alignment horizontal="left" vertical="center" wrapText="1"/>
    </xf>
    <xf numFmtId="0" fontId="21" fillId="8" borderId="3" xfId="0" applyFont="1" applyFill="1" applyBorder="1" applyAlignment="1">
      <alignment horizontal="left" vertical="center" wrapText="1"/>
    </xf>
    <xf numFmtId="0" fontId="21" fillId="8" borderId="0" xfId="0" applyFont="1" applyFill="1" applyAlignment="1">
      <alignment horizontal="left" vertical="center" wrapText="1"/>
    </xf>
    <xf numFmtId="0" fontId="21" fillId="8" borderId="13" xfId="0" applyFont="1" applyFill="1" applyBorder="1" applyAlignment="1">
      <alignment horizontal="left" vertical="center" wrapText="1"/>
    </xf>
    <xf numFmtId="0" fontId="21" fillId="8" borderId="4" xfId="0" applyFont="1" applyFill="1" applyBorder="1" applyAlignment="1">
      <alignment horizontal="left" vertical="center" wrapText="1"/>
    </xf>
    <xf numFmtId="0" fontId="21" fillId="8" borderId="5" xfId="0" applyFont="1" applyFill="1" applyBorder="1" applyAlignment="1">
      <alignment horizontal="left" vertical="center" wrapText="1"/>
    </xf>
    <xf numFmtId="0" fontId="21" fillId="8" borderId="14" xfId="0" applyFont="1" applyFill="1" applyBorder="1" applyAlignment="1">
      <alignment horizontal="left" vertical="center" wrapText="1"/>
    </xf>
    <xf numFmtId="0" fontId="21" fillId="0" borderId="14" xfId="0" applyFont="1" applyBorder="1" applyAlignment="1">
      <alignment horizontal="left" vertical="center" wrapText="1"/>
    </xf>
    <xf numFmtId="0" fontId="19" fillId="0" borderId="7" xfId="0" applyFont="1" applyBorder="1" applyAlignment="1">
      <alignment horizontal="justify" vertical="center" wrapText="1"/>
    </xf>
    <xf numFmtId="0" fontId="19" fillId="0" borderId="8" xfId="0" applyFont="1" applyBorder="1" applyAlignment="1">
      <alignment horizontal="justify" vertical="center" wrapText="1"/>
    </xf>
    <xf numFmtId="0" fontId="19" fillId="0" borderId="33" xfId="0" applyFont="1" applyBorder="1" applyAlignment="1">
      <alignment horizontal="justify" vertical="center" wrapText="1"/>
    </xf>
    <xf numFmtId="0" fontId="19" fillId="0" borderId="34" xfId="0" applyFont="1" applyBorder="1" applyAlignment="1">
      <alignment horizontal="justify" vertical="center" wrapText="1"/>
    </xf>
    <xf numFmtId="0" fontId="19" fillId="0" borderId="4" xfId="0" applyFont="1" applyBorder="1" applyAlignment="1">
      <alignment horizontal="justify" vertical="center" wrapText="1"/>
    </xf>
    <xf numFmtId="0" fontId="19" fillId="0" borderId="5" xfId="0" applyFont="1" applyBorder="1" applyAlignment="1">
      <alignment horizontal="justify" vertical="center" wrapText="1"/>
    </xf>
    <xf numFmtId="0" fontId="14" fillId="0" borderId="0" xfId="0" applyFont="1" applyAlignment="1">
      <alignment horizontal="center" vertical="center" wrapText="1" readingOrder="1"/>
    </xf>
    <xf numFmtId="0" fontId="9" fillId="7" borderId="18" xfId="0" applyFont="1" applyFill="1" applyBorder="1" applyAlignment="1">
      <alignment horizontal="center" vertical="center" wrapText="1" readingOrder="1"/>
    </xf>
    <xf numFmtId="0" fontId="10" fillId="6" borderId="18" xfId="0" applyFont="1" applyFill="1" applyBorder="1" applyAlignment="1">
      <alignment vertical="center" wrapText="1" readingOrder="1"/>
    </xf>
    <xf numFmtId="0" fontId="11" fillId="2" borderId="18" xfId="0" applyFont="1" applyFill="1" applyBorder="1" applyAlignment="1">
      <alignment horizontal="center" vertical="center" wrapText="1" readingOrder="1"/>
    </xf>
    <xf numFmtId="0" fontId="19" fillId="0" borderId="0" xfId="0" applyFont="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6"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14"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3" xfId="0" applyFont="1" applyBorder="1" applyAlignment="1">
      <alignment horizontal="left" vertical="center" wrapText="1"/>
    </xf>
    <xf numFmtId="0" fontId="19" fillId="0" borderId="13"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3" xfId="0" applyFont="1" applyBorder="1" applyAlignment="1">
      <alignment horizontal="left" vertical="center" wrapText="1"/>
    </xf>
    <xf numFmtId="0" fontId="18" fillId="0" borderId="0" xfId="0" applyFont="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2" fillId="0" borderId="15" xfId="0" applyFont="1" applyBorder="1" applyAlignment="1">
      <alignment horizontal="left" vertical="center" wrapText="1"/>
    </xf>
    <xf numFmtId="0" fontId="12" fillId="0" borderId="17" xfId="0" applyFont="1" applyBorder="1" applyAlignment="1">
      <alignment horizontal="left" vertical="center" wrapText="1"/>
    </xf>
    <xf numFmtId="0" fontId="15" fillId="0" borderId="0" xfId="0" applyFont="1" applyAlignment="1">
      <alignment horizontal="left" vertical="center" wrapText="1" readingOrder="1"/>
    </xf>
    <xf numFmtId="0" fontId="19" fillId="8" borderId="7" xfId="0" applyFont="1" applyFill="1" applyBorder="1" applyAlignment="1">
      <alignment horizontal="left" vertical="center" wrapText="1"/>
    </xf>
    <xf numFmtId="0" fontId="19" fillId="8" borderId="8" xfId="0" applyFont="1" applyFill="1" applyBorder="1" applyAlignment="1">
      <alignment horizontal="left" vertical="center" wrapText="1"/>
    </xf>
    <xf numFmtId="0" fontId="19" fillId="8" borderId="9" xfId="0" applyFont="1" applyFill="1" applyBorder="1" applyAlignment="1">
      <alignment horizontal="left" vertical="center" wrapText="1"/>
    </xf>
    <xf numFmtId="0" fontId="10" fillId="6" borderId="18" xfId="0" applyFont="1" applyFill="1" applyBorder="1" applyAlignment="1">
      <alignment vertical="top" wrapText="1"/>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28" fillId="9" borderId="41" xfId="0" applyFont="1" applyFill="1" applyBorder="1" applyAlignment="1">
      <alignment wrapText="1"/>
    </xf>
    <xf numFmtId="0" fontId="29" fillId="0" borderId="42"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28" fillId="9" borderId="45" xfId="0" applyFont="1" applyFill="1" applyBorder="1" applyAlignment="1">
      <alignment wrapText="1"/>
    </xf>
    <xf numFmtId="0" fontId="30" fillId="10" borderId="45" xfId="0" applyFont="1" applyFill="1" applyBorder="1" applyAlignment="1">
      <alignment horizontal="center" wrapText="1"/>
    </xf>
    <xf numFmtId="0" fontId="30" fillId="10" borderId="0" xfId="0" applyFont="1" applyFill="1" applyBorder="1" applyAlignment="1">
      <alignment horizontal="center" wrapText="1"/>
    </xf>
    <xf numFmtId="0" fontId="30" fillId="10" borderId="46" xfId="0" applyFont="1" applyFill="1" applyBorder="1" applyAlignment="1">
      <alignment horizontal="center" wrapText="1"/>
    </xf>
    <xf numFmtId="0" fontId="30" fillId="10" borderId="47" xfId="0" applyFont="1" applyFill="1" applyBorder="1" applyAlignment="1">
      <alignment horizontal="center" wrapText="1"/>
    </xf>
    <xf numFmtId="0" fontId="28" fillId="9" borderId="48" xfId="0" applyFont="1" applyFill="1" applyBorder="1" applyAlignment="1">
      <alignment wrapText="1"/>
    </xf>
    <xf numFmtId="0" fontId="31" fillId="0" borderId="48" xfId="0" applyFont="1" applyFill="1" applyBorder="1" applyAlignment="1">
      <alignment horizontal="center" wrapText="1"/>
    </xf>
    <xf numFmtId="0" fontId="31" fillId="0" borderId="49" xfId="0" applyFont="1" applyFill="1" applyBorder="1" applyAlignment="1">
      <alignment horizontal="center" wrapText="1"/>
    </xf>
    <xf numFmtId="0" fontId="31" fillId="0" borderId="50" xfId="0" applyFont="1" applyFill="1" applyBorder="1" applyAlignment="1">
      <alignment horizontal="center" wrapText="1"/>
    </xf>
    <xf numFmtId="0" fontId="31" fillId="0" borderId="51" xfId="0" applyFont="1" applyFill="1" applyBorder="1" applyAlignment="1">
      <alignment horizontal="center" wrapText="1"/>
    </xf>
    <xf numFmtId="0" fontId="32" fillId="0" borderId="52" xfId="0" applyFont="1" applyFill="1" applyBorder="1" applyAlignment="1"/>
    <xf numFmtId="0" fontId="32" fillId="0" borderId="53" xfId="0" applyFont="1" applyFill="1" applyBorder="1" applyAlignment="1"/>
    <xf numFmtId="0" fontId="32" fillId="0" borderId="54" xfId="0" applyFont="1" applyFill="1" applyBorder="1" applyAlignment="1"/>
    <xf numFmtId="0" fontId="32" fillId="11" borderId="55" xfId="0" applyFont="1" applyFill="1" applyBorder="1" applyAlignment="1"/>
    <xf numFmtId="0" fontId="32" fillId="11" borderId="0" xfId="0" applyFont="1" applyFill="1" applyBorder="1" applyAlignment="1"/>
    <xf numFmtId="0" fontId="32" fillId="11" borderId="56" xfId="0" applyFont="1" applyFill="1" applyBorder="1" applyAlignment="1"/>
    <xf numFmtId="0" fontId="33" fillId="12" borderId="55" xfId="0" applyFont="1" applyFill="1" applyBorder="1" applyAlignment="1"/>
    <xf numFmtId="0" fontId="33" fillId="12" borderId="0" xfId="0" applyFont="1" applyFill="1" applyBorder="1" applyAlignment="1"/>
    <xf numFmtId="0" fontId="33" fillId="12" borderId="56" xfId="0" applyFont="1" applyFill="1" applyBorder="1" applyAlignment="1"/>
    <xf numFmtId="0" fontId="29" fillId="13" borderId="55" xfId="0" applyFont="1" applyFill="1" applyBorder="1" applyAlignment="1"/>
    <xf numFmtId="0" fontId="29" fillId="13" borderId="0" xfId="0" applyFont="1" applyFill="1" applyBorder="1" applyAlignment="1"/>
    <xf numFmtId="0" fontId="29" fillId="13" borderId="56" xfId="0" applyFont="1" applyFill="1" applyBorder="1" applyAlignment="1"/>
    <xf numFmtId="0" fontId="7" fillId="14" borderId="7" xfId="0" applyFont="1" applyFill="1" applyBorder="1" applyAlignment="1">
      <alignment horizontal="center" vertical="center" wrapText="1"/>
    </xf>
    <xf numFmtId="0" fontId="6" fillId="9" borderId="57" xfId="0" applyFont="1" applyFill="1" applyBorder="1" applyAlignment="1">
      <alignment horizontal="left" vertical="center" wrapText="1"/>
    </xf>
    <xf numFmtId="0" fontId="6" fillId="9" borderId="58" xfId="0" applyFont="1" applyFill="1" applyBorder="1" applyAlignment="1">
      <alignment horizontal="left" vertical="center" wrapText="1"/>
    </xf>
    <xf numFmtId="0" fontId="6" fillId="9" borderId="59" xfId="0" applyFont="1" applyFill="1" applyBorder="1" applyAlignment="1">
      <alignment horizontal="left" vertical="center" wrapText="1"/>
    </xf>
    <xf numFmtId="0" fontId="7" fillId="14" borderId="4" xfId="0" applyFont="1" applyFill="1" applyBorder="1" applyAlignment="1">
      <alignment horizontal="center" vertical="center"/>
    </xf>
    <xf numFmtId="0" fontId="6" fillId="9" borderId="60" xfId="0" applyFont="1" applyFill="1" applyBorder="1" applyAlignment="1">
      <alignment horizontal="left" vertical="center" wrapText="1"/>
    </xf>
    <xf numFmtId="0" fontId="6" fillId="9" borderId="8" xfId="0" applyFont="1" applyFill="1" applyBorder="1" applyAlignment="1">
      <alignment horizontal="left" vertical="center" wrapText="1"/>
    </xf>
    <xf numFmtId="0" fontId="6" fillId="9" borderId="61" xfId="0" applyFont="1" applyFill="1" applyBorder="1" applyAlignment="1">
      <alignment horizontal="left" vertical="center" wrapText="1"/>
    </xf>
    <xf numFmtId="0" fontId="7" fillId="14" borderId="4" xfId="0" applyFont="1" applyFill="1" applyBorder="1" applyAlignment="1">
      <alignment horizontal="center" vertical="center" wrapText="1"/>
    </xf>
    <xf numFmtId="0" fontId="6" fillId="9" borderId="62" xfId="0" applyFont="1" applyFill="1" applyBorder="1" applyAlignment="1">
      <alignment horizontal="left" vertical="center" wrapText="1"/>
    </xf>
    <xf numFmtId="0" fontId="6" fillId="9" borderId="63" xfId="0" applyFont="1" applyFill="1" applyBorder="1" applyAlignment="1">
      <alignment horizontal="left" vertical="center" wrapText="1"/>
    </xf>
    <xf numFmtId="0" fontId="6" fillId="9" borderId="64" xfId="0" applyFont="1" applyFill="1" applyBorder="1" applyAlignment="1">
      <alignment horizontal="left" vertical="center" wrapText="1"/>
    </xf>
    <xf numFmtId="0" fontId="34" fillId="15" borderId="55" xfId="0" applyFont="1" applyFill="1" applyBorder="1" applyAlignment="1">
      <alignment horizontal="left" vertical="center"/>
    </xf>
    <xf numFmtId="0" fontId="34" fillId="15" borderId="0" xfId="0" applyFont="1" applyFill="1" applyBorder="1" applyAlignment="1">
      <alignment horizontal="left" vertical="center"/>
    </xf>
    <xf numFmtId="0" fontId="34" fillId="15" borderId="56" xfId="0" applyFont="1" applyFill="1" applyBorder="1" applyAlignment="1">
      <alignment horizontal="left" vertical="center"/>
    </xf>
    <xf numFmtId="0" fontId="35" fillId="16" borderId="55" xfId="0" applyFont="1" applyFill="1" applyBorder="1" applyAlignment="1">
      <alignment horizontal="left" vertical="center"/>
    </xf>
    <xf numFmtId="0" fontId="35" fillId="16" borderId="0" xfId="0" applyFont="1" applyFill="1" applyBorder="1" applyAlignment="1">
      <alignment horizontal="left" vertical="center"/>
    </xf>
    <xf numFmtId="0" fontId="35" fillId="16" borderId="56" xfId="0" applyFont="1" applyFill="1" applyBorder="1" applyAlignment="1">
      <alignment horizontal="left" vertical="center"/>
    </xf>
    <xf numFmtId="0" fontId="0" fillId="0" borderId="0" xfId="0" applyProtection="1">
      <protection locked="0"/>
    </xf>
    <xf numFmtId="0" fontId="36" fillId="5" borderId="65" xfId="0" applyFont="1" applyFill="1" applyBorder="1" applyAlignment="1">
      <alignment horizontal="center" vertical="center" wrapText="1" readingOrder="1"/>
    </xf>
    <xf numFmtId="0" fontId="36" fillId="5" borderId="66" xfId="0" applyFont="1" applyFill="1" applyBorder="1" applyAlignment="1">
      <alignment horizontal="center" vertical="center" wrapText="1" readingOrder="1"/>
    </xf>
    <xf numFmtId="0" fontId="36" fillId="5" borderId="67" xfId="0" applyFont="1" applyFill="1" applyBorder="1" applyAlignment="1">
      <alignment horizontal="center" vertical="center" wrapText="1" readingOrder="1"/>
    </xf>
    <xf numFmtId="0" fontId="36" fillId="5" borderId="68" xfId="0" applyFont="1" applyFill="1" applyBorder="1" applyAlignment="1">
      <alignment horizontal="center" vertical="center" wrapText="1" readingOrder="1"/>
    </xf>
    <xf numFmtId="0" fontId="36" fillId="5" borderId="69" xfId="0" applyFont="1" applyFill="1" applyBorder="1" applyAlignment="1">
      <alignment horizontal="center" vertical="center" wrapText="1" readingOrder="1"/>
    </xf>
    <xf numFmtId="43" fontId="37" fillId="0" borderId="70" xfId="0" applyNumberFormat="1" applyFont="1" applyFill="1" applyBorder="1" applyAlignment="1">
      <alignment wrapText="1" readingOrder="1"/>
    </xf>
    <xf numFmtId="43" fontId="37" fillId="0" borderId="71" xfId="0" applyNumberFormat="1" applyFont="1" applyFill="1" applyBorder="1" applyAlignment="1">
      <alignment wrapText="1" readingOrder="1"/>
    </xf>
    <xf numFmtId="43" fontId="37" fillId="0" borderId="72" xfId="0" applyNumberFormat="1" applyFont="1" applyFill="1" applyBorder="1" applyAlignment="1">
      <alignment wrapText="1" readingOrder="1"/>
    </xf>
    <xf numFmtId="0" fontId="37" fillId="0" borderId="72" xfId="0" applyFont="1" applyFill="1" applyBorder="1" applyAlignment="1">
      <alignment wrapText="1" readingOrder="1"/>
    </xf>
    <xf numFmtId="0" fontId="37" fillId="0" borderId="71" xfId="0" applyFont="1" applyFill="1" applyBorder="1" applyAlignment="1">
      <alignment wrapText="1" readingOrder="1"/>
    </xf>
    <xf numFmtId="43" fontId="10" fillId="0" borderId="72" xfId="0" applyNumberFormat="1" applyFont="1" applyFill="1" applyBorder="1" applyAlignment="1">
      <alignment wrapText="1" readingOrder="1"/>
    </xf>
    <xf numFmtId="43" fontId="38" fillId="0" borderId="72" xfId="0" applyNumberFormat="1" applyFont="1" applyFill="1" applyBorder="1" applyAlignment="1">
      <alignment wrapText="1" readingOrder="1"/>
    </xf>
    <xf numFmtId="43" fontId="10" fillId="0" borderId="71" xfId="0" applyNumberFormat="1" applyFont="1" applyFill="1" applyBorder="1" applyAlignment="1">
      <alignment wrapText="1" readingOrder="1"/>
    </xf>
    <xf numFmtId="10" fontId="10" fillId="17" borderId="2" xfId="1" applyNumberFormat="1" applyFont="1" applyFill="1" applyBorder="1" applyAlignment="1" applyProtection="1">
      <alignment horizontal="center" vertical="center" wrapText="1" readingOrder="1"/>
    </xf>
    <xf numFmtId="10" fontId="10" fillId="17" borderId="73" xfId="1" applyNumberFormat="1" applyFont="1" applyFill="1" applyBorder="1" applyAlignment="1" applyProtection="1">
      <alignment horizontal="center" vertical="center" wrapText="1" readingOrder="1"/>
    </xf>
    <xf numFmtId="0" fontId="0" fillId="0" borderId="55" xfId="0" applyBorder="1"/>
    <xf numFmtId="0" fontId="0" fillId="0" borderId="0" xfId="0" applyBorder="1"/>
    <xf numFmtId="0" fontId="10" fillId="5" borderId="73" xfId="0" applyFont="1" applyFill="1" applyBorder="1" applyAlignment="1">
      <alignment vertical="top" wrapText="1"/>
    </xf>
    <xf numFmtId="0" fontId="7" fillId="4" borderId="74" xfId="0" applyFont="1" applyFill="1" applyBorder="1" applyAlignment="1">
      <alignment horizontal="center" vertical="center" wrapText="1" readingOrder="1"/>
    </xf>
    <xf numFmtId="0" fontId="7" fillId="0" borderId="75" xfId="0" applyFont="1" applyFill="1" applyBorder="1" applyAlignment="1">
      <alignment vertical="center" wrapText="1" readingOrder="1"/>
    </xf>
    <xf numFmtId="0" fontId="6" fillId="0" borderId="75" xfId="0" applyFont="1" applyFill="1" applyBorder="1" applyAlignment="1">
      <alignment horizontal="center" vertical="center" wrapText="1" readingOrder="1"/>
    </xf>
    <xf numFmtId="3" fontId="6" fillId="0" borderId="75" xfId="0" applyNumberFormat="1" applyFont="1" applyFill="1" applyBorder="1" applyAlignment="1">
      <alignment horizontal="center" vertical="center" wrapText="1" readingOrder="1"/>
    </xf>
    <xf numFmtId="4" fontId="6" fillId="0" borderId="75" xfId="0" applyNumberFormat="1" applyFont="1" applyFill="1" applyBorder="1" applyAlignment="1">
      <alignment vertical="center" wrapText="1" readingOrder="1"/>
    </xf>
    <xf numFmtId="0" fontId="8" fillId="8" borderId="76" xfId="0" applyFont="1" applyFill="1" applyBorder="1" applyAlignment="1">
      <alignment horizontal="center" vertical="center"/>
    </xf>
    <xf numFmtId="4" fontId="6" fillId="0" borderId="77" xfId="0" applyNumberFormat="1" applyFont="1" applyBorder="1" applyAlignment="1">
      <alignment horizontal="center" vertical="center" wrapText="1" readingOrder="1"/>
    </xf>
    <xf numFmtId="10" fontId="38" fillId="17" borderId="78" xfId="1" applyNumberFormat="1" applyFont="1" applyFill="1" applyBorder="1" applyAlignment="1" applyProtection="1">
      <alignment horizontal="center" vertical="center" wrapText="1" readingOrder="1"/>
      <protection locked="0"/>
    </xf>
    <xf numFmtId="166" fontId="38" fillId="17" borderId="79" xfId="0" applyNumberFormat="1" applyFont="1" applyFill="1" applyBorder="1" applyAlignment="1" applyProtection="1">
      <alignment horizontal="center" vertical="center" wrapText="1" readingOrder="1"/>
      <protection locked="0"/>
    </xf>
    <xf numFmtId="0" fontId="0" fillId="0" borderId="0" xfId="0" applyAlignment="1">
      <alignment vertical="center"/>
    </xf>
    <xf numFmtId="0" fontId="29" fillId="13" borderId="55" xfId="0" applyFont="1" applyFill="1" applyBorder="1" applyAlignment="1">
      <alignment wrapText="1"/>
    </xf>
    <xf numFmtId="0" fontId="29" fillId="13" borderId="0" xfId="0" applyFont="1" applyFill="1" applyBorder="1" applyAlignment="1">
      <alignment wrapText="1"/>
    </xf>
    <xf numFmtId="0" fontId="29" fillId="13" borderId="56" xfId="0" applyFont="1" applyFill="1" applyBorder="1" applyAlignment="1">
      <alignment wrapText="1"/>
    </xf>
    <xf numFmtId="0" fontId="19" fillId="0" borderId="80" xfId="0" applyFont="1" applyBorder="1" applyAlignment="1">
      <alignment horizontal="left" vertical="center" wrapText="1"/>
    </xf>
    <xf numFmtId="0" fontId="19" fillId="0" borderId="81" xfId="0" applyFont="1" applyBorder="1" applyAlignment="1">
      <alignment horizontal="left" vertical="center" wrapText="1"/>
    </xf>
    <xf numFmtId="0" fontId="19" fillId="0" borderId="82" xfId="0" applyFont="1" applyBorder="1" applyAlignment="1">
      <alignment horizontal="left" vertical="center" wrapText="1"/>
    </xf>
    <xf numFmtId="0" fontId="7" fillId="4" borderId="2" xfId="0" applyFont="1" applyFill="1" applyBorder="1" applyAlignment="1">
      <alignment horizontal="center" vertical="center" wrapText="1" readingOrder="1"/>
    </xf>
    <xf numFmtId="0" fontId="37" fillId="5" borderId="2" xfId="0" applyFont="1" applyFill="1" applyBorder="1" applyAlignment="1">
      <alignment vertical="top" wrapText="1"/>
    </xf>
    <xf numFmtId="0" fontId="21" fillId="0" borderId="0" xfId="0" applyFont="1" applyBorder="1" applyAlignment="1">
      <alignment horizontal="left" vertical="center" wrapText="1"/>
    </xf>
    <xf numFmtId="0" fontId="21" fillId="0" borderId="56" xfId="0" applyFont="1" applyBorder="1" applyAlignment="1">
      <alignment horizontal="left" vertical="center" wrapText="1"/>
    </xf>
    <xf numFmtId="0" fontId="12" fillId="0" borderId="55" xfId="0" applyFont="1" applyBorder="1" applyAlignment="1" applyProtection="1">
      <alignment vertical="center" wrapText="1"/>
      <protection locked="0"/>
    </xf>
    <xf numFmtId="0" fontId="24" fillId="0" borderId="0" xfId="0" applyFont="1" applyBorder="1" applyAlignment="1">
      <alignment horizontal="left" vertical="center" wrapText="1"/>
    </xf>
    <xf numFmtId="0" fontId="24" fillId="0" borderId="56" xfId="0" applyFont="1" applyBorder="1" applyAlignment="1">
      <alignment horizontal="left" vertical="center" wrapText="1"/>
    </xf>
    <xf numFmtId="0" fontId="40" fillId="0" borderId="0" xfId="0" applyFont="1" applyBorder="1" applyAlignment="1">
      <alignment horizontal="left" vertical="center" wrapText="1"/>
    </xf>
    <xf numFmtId="0" fontId="40" fillId="0" borderId="56" xfId="0" applyFont="1" applyBorder="1" applyAlignment="1">
      <alignment horizontal="left" vertical="center" wrapText="1"/>
    </xf>
    <xf numFmtId="0" fontId="21" fillId="0" borderId="80" xfId="0" applyFont="1" applyBorder="1" applyAlignment="1">
      <alignment horizontal="left" vertical="center" wrapText="1"/>
    </xf>
    <xf numFmtId="0" fontId="21" fillId="0" borderId="81" xfId="0" applyFont="1" applyBorder="1" applyAlignment="1">
      <alignment horizontal="left" vertical="center" wrapText="1"/>
    </xf>
    <xf numFmtId="0" fontId="21" fillId="0" borderId="82" xfId="0" applyFont="1" applyBorder="1" applyAlignment="1">
      <alignment horizontal="left" vertical="center" wrapText="1"/>
    </xf>
    <xf numFmtId="0" fontId="37" fillId="0" borderId="0" xfId="0" applyFont="1" applyProtection="1">
      <protection locked="0"/>
    </xf>
    <xf numFmtId="0" fontId="7" fillId="0" borderId="55" xfId="0" applyFont="1" applyFill="1" applyBorder="1" applyAlignment="1">
      <alignment horizontal="left" vertical="center" wrapText="1"/>
    </xf>
    <xf numFmtId="0" fontId="20" fillId="0" borderId="0" xfId="0" applyFont="1" applyAlignment="1">
      <alignment vertical="center"/>
    </xf>
    <xf numFmtId="0" fontId="7" fillId="0" borderId="55" xfId="0" applyFont="1" applyFill="1" applyBorder="1" applyAlignment="1">
      <alignment horizontal="left" vertical="center" wrapText="1"/>
    </xf>
    <xf numFmtId="0" fontId="7" fillId="0" borderId="55" xfId="0" applyFont="1" applyFill="1" applyBorder="1" applyAlignment="1"/>
    <xf numFmtId="0" fontId="6" fillId="0" borderId="0" xfId="0" applyFont="1" applyBorder="1"/>
    <xf numFmtId="0" fontId="6" fillId="0" borderId="56" xfId="0" applyFont="1" applyBorder="1"/>
    <xf numFmtId="0" fontId="6" fillId="0" borderId="0" xfId="0" applyFont="1" applyBorder="1" applyAlignment="1">
      <alignment horizontal="left" wrapText="1"/>
    </xf>
    <xf numFmtId="0" fontId="6" fillId="0" borderId="56" xfId="0" applyFont="1" applyBorder="1" applyAlignment="1">
      <alignment horizontal="left" wrapText="1"/>
    </xf>
    <xf numFmtId="0" fontId="41" fillId="0" borderId="0" xfId="0" applyFont="1" applyBorder="1" applyAlignment="1">
      <alignment horizontal="left" wrapText="1"/>
    </xf>
    <xf numFmtId="0" fontId="41" fillId="0" borderId="56" xfId="0" applyFont="1" applyBorder="1" applyAlignment="1">
      <alignment horizontal="left" wrapText="1"/>
    </xf>
    <xf numFmtId="0" fontId="7" fillId="0" borderId="55" xfId="0" applyFont="1" applyFill="1" applyBorder="1" applyAlignment="1">
      <alignment wrapText="1"/>
    </xf>
    <xf numFmtId="0" fontId="41" fillId="0" borderId="0" xfId="0" applyFont="1" applyFill="1" applyBorder="1" applyAlignment="1">
      <alignment wrapText="1"/>
    </xf>
    <xf numFmtId="0" fontId="41" fillId="0" borderId="56" xfId="0" applyFont="1" applyFill="1" applyBorder="1" applyAlignment="1">
      <alignment wrapText="1"/>
    </xf>
    <xf numFmtId="0" fontId="7" fillId="0" borderId="55" xfId="0" applyFont="1" applyFill="1" applyBorder="1" applyAlignment="1">
      <alignment vertical="center"/>
    </xf>
  </cellXfs>
  <cellStyles count="2">
    <cellStyle name="Normal" xfId="0" builtinId="0"/>
    <cellStyle name="Porcentaje" xfId="1" builtinId="5"/>
  </cellStyles>
  <dxfs count="102">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outline="0">
        <bottom style="thin">
          <color theme="0" tint="-0.34998626667073579"/>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200025</xdr:rowOff>
    </xdr:to>
    <xdr:pic>
      <xdr:nvPicPr>
        <xdr:cNvPr id="2" name="image1.png"/>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persons/person.xml><?xml version="1.0" encoding="utf-8"?>
<personList xmlns="http://schemas.microsoft.com/office/spreadsheetml/2018/threadedcomments" xmlns:x="http://schemas.openxmlformats.org/spreadsheetml/2006/main">
  <person displayName="Luis Scheker" id="{C83E8286-D62E-4AEF-B463-41F6BC5AB448}" userId="lscheker@indotel.gob.do" providerId="PeoplePicker"/>
  <person displayName="Sara Moreta" id="{68F9B7C2-4158-4ADB-ABEF-ED4FCB3BAE6C}" userId="S::smoreta@indotel.gob.do::7b7db847-40ba-4fae-9f4c-1733ec4ff2d9" providerId="AD"/>
  <person displayName="Luis Scheker" id="{80DA83FF-960A-4773-8D59-4A6EE1F6F095}" userId="S::lscheker@indotel.gob.do::45587566-c967-4e8b-8ecd-faa76cbdb1e8" providerId="AD"/>
</personList>
</file>

<file path=xl/tables/table1.xml><?xml version="1.0" encoding="utf-8"?>
<table xmlns="http://schemas.openxmlformats.org/spreadsheetml/2006/main" id="1" name="Tabla1" displayName="Tabla1" ref="A5:L11" totalsRowShown="0" headerRowDxfId="101" dataDxfId="99" headerRowBorderDxfId="100" tableBorderDxfId="98" totalsRowBorderDxfId="97">
  <tableColumns count="12">
    <tableColumn id="1" name="Producto" dataDxfId="96"/>
    <tableColumn id="2" name="Indicador" dataDxfId="95"/>
    <tableColumn id="9" name="Física_x000a_(C)" dataDxfId="94">
      <calculatedColumnFormula>+Tabla1[[#This Row],[Física (T1)]]+Tabla1[[#This Row],[Física (T2)]]+Tabla1[[#This Row],[Física (T3)]]+Tabla1[[#This Row],[Física (T4)]]</calculatedColumnFormula>
    </tableColumn>
    <tableColumn id="10" name="Financiera_x000a_(D)" dataDxfId="93">
      <calculatedColumnFormula>+Tabla1[[#This Row],[Financiera (T1)]]+Tabla1[[#This Row],[Financiera (T2)]]+Tabla1[[#This Row],[Financiera (T3)]]+Tabla1[[#This Row],[Financiera (T4)]]</calculatedColumnFormula>
    </tableColumn>
    <tableColumn id="11" name="Física (T1)" dataDxfId="92"/>
    <tableColumn id="12" name="Financiera (T1)" dataDxfId="91"/>
    <tableColumn id="17" name="Física (T2)" dataDxfId="90"/>
    <tableColumn id="18" name="Financiera (T2)" dataDxfId="89"/>
    <tableColumn id="13" name="Física (T3)" dataDxfId="88"/>
    <tableColumn id="14" name="Financiera (T3)" dataDxfId="87"/>
    <tableColumn id="15" name="Física (T4)" dataDxfId="86"/>
    <tableColumn id="16" name="Financiera (T4)" dataDxfId="85"/>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28:J29" totalsRowShown="0" headerRowDxfId="84" dataDxfId="83" headerRowBorderDxfId="81" tableBorderDxfId="82" totalsRowBorderDxfId="80">
  <tableColumns count="10">
    <tableColumn id="1" name="Producto" dataDxfId="79"/>
    <tableColumn id="2" name="Indicador" dataDxfId="78"/>
    <tableColumn id="3" name="Física_x000a_(A)" dataDxfId="19"/>
    <tableColumn id="4" name="Financiera_x000a_(B)" dataDxfId="18"/>
    <tableColumn id="9" name="Física_x000a_(C)" dataDxfId="17"/>
    <tableColumn id="10" name="Financiera_x000a_(D)" dataDxfId="16"/>
    <tableColumn id="5" name="Física _x000a_(E)" dataDxfId="15"/>
    <tableColumn id="6" name="Financiera _x000a_ (F)" dataDxfId="14"/>
    <tableColumn id="7" name="Física _x000a_(%)_x000a_ G=E/C" dataDxfId="77" dataCellStyle="Porcentaje">
      <calculatedColumnFormula>IF(G29&gt;0,G29/C29,0)</calculatedColumnFormula>
    </tableColumn>
    <tableColumn id="8" name="Financiero _x000a_(%) _x000a_H=F/D" dataDxfId="76">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34" displayName="Tabla134" ref="A41:J42" totalsRowShown="0" headerRowDxfId="75" headerRowBorderDxfId="73" tableBorderDxfId="74" totalsRowBorderDxfId="72">
  <tableColumns count="10">
    <tableColumn id="1" name="Producto" dataDxfId="71"/>
    <tableColumn id="2" name="Indicador" dataDxfId="70"/>
    <tableColumn id="3" name="Física_x000a_(A)" dataDxfId="69"/>
    <tableColumn id="4" name="Financiera_x000a_(B)" dataDxfId="68"/>
    <tableColumn id="9" name="Física_x000a_(C)" dataDxfId="67"/>
    <tableColumn id="10" name="Financiera_x000a_(D)" dataDxfId="66"/>
    <tableColumn id="5" name="Física _x000a_(E)" dataDxfId="65"/>
    <tableColumn id="6" name="Financiera _x000a_ (F)" dataDxfId="64"/>
    <tableColumn id="7" name="Física _x000a_(%)_x000a_ G=E/C" dataDxfId="63" dataCellStyle="Porcentaje">
      <calculatedColumnFormula>IF(G42&gt;0,G42/C42,0)</calculatedColumnFormula>
    </tableColumn>
    <tableColumn id="8" name="Financiero _x000a_(%) _x000a_H=F/D" dataDxfId="62">
      <calculatedColumnFormula>IF(H42&gt;0,H42/D42,0)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4" name="Tabla1345" displayName="Tabla1345" ref="A54:J55" totalsRowShown="0" headerRowDxfId="61" headerRowBorderDxfId="59" tableBorderDxfId="60" totalsRowBorderDxfId="58">
  <tableColumns count="10">
    <tableColumn id="1" name="Producto" dataDxfId="57"/>
    <tableColumn id="2" name="Indicador" dataDxfId="56"/>
    <tableColumn id="3" name="Física_x000a_(A)" dataDxfId="55"/>
    <tableColumn id="4" name="Financiera_x000a_(B)" dataDxfId="54"/>
    <tableColumn id="9" name="Física_x000a_(C)" dataDxfId="53"/>
    <tableColumn id="10" name="Financiera_x000a_(D)" dataDxfId="52"/>
    <tableColumn id="5" name="Física _x000a_(E)" dataDxfId="51"/>
    <tableColumn id="6" name="Financiera _x000a_ (F)" dataDxfId="50"/>
    <tableColumn id="7" name="Física _x000a_(%)_x000a_ G=E/C" dataDxfId="49" dataCellStyle="Porcentaje">
      <calculatedColumnFormula>IF(G55&gt;0,G55/C55,0)</calculatedColumnFormula>
    </tableColumn>
    <tableColumn id="8" name="Financiero _x000a_(%) _x000a_H=F/D" dataDxfId="48">
      <calculatedColumnFormula>IF(H55&gt;0,H55/D55,0)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5" name="Tabla13456" displayName="Tabla13456" ref="A68:J69" totalsRowShown="0" headerRowDxfId="47" headerRowBorderDxfId="45" tableBorderDxfId="46" totalsRowBorderDxfId="44">
  <tableColumns count="10">
    <tableColumn id="1" name="Producto" dataDxfId="43"/>
    <tableColumn id="2" name="Indicador" dataDxfId="42"/>
    <tableColumn id="3" name="Física_x000a_(A)" dataDxfId="41"/>
    <tableColumn id="4" name="Financiera_x000a_(B)" dataDxfId="40"/>
    <tableColumn id="9" name="Física_x000a_(C)" dataDxfId="39"/>
    <tableColumn id="10" name="Financiera_x000a_(D)" dataDxfId="38"/>
    <tableColumn id="5" name="Física _x000a_(E)" dataDxfId="37"/>
    <tableColumn id="6" name="Financiera _x000a_ (F)" dataDxfId="36"/>
    <tableColumn id="7" name="Física _x000a_(%)_x000a_ G=E/C" dataDxfId="35" dataCellStyle="Porcentaje">
      <calculatedColumnFormula>IF(G69&gt;0,G69/C69,0)</calculatedColumnFormula>
    </tableColumn>
    <tableColumn id="8" name="Financiero _x000a_(%) _x000a_H=F/D" dataDxfId="34">
      <calculatedColumnFormula>IF(H69&gt;0,H69/D69,0)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id="6" name="Tabla134567" displayName="Tabla134567" ref="A82:J83" totalsRowShown="0" headerRowDxfId="33" headerRowBorderDxfId="31" tableBorderDxfId="32" totalsRowBorderDxfId="30">
  <tableColumns count="10">
    <tableColumn id="1" name="Producto" dataDxfId="29"/>
    <tableColumn id="2" name="Indicador" dataDxfId="28"/>
    <tableColumn id="3" name="Física_x000a_(A)" dataDxfId="27"/>
    <tableColumn id="4" name="Financiera_x000a_(B)" dataDxfId="26"/>
    <tableColumn id="9" name="Física_x000a_(C)" dataDxfId="25"/>
    <tableColumn id="10" name="Financiera_x000a_(D)" dataDxfId="24"/>
    <tableColumn id="5" name="Física _x000a_(E)" dataDxfId="23"/>
    <tableColumn id="6" name="Financiera _x000a_ (F)" dataDxfId="22"/>
    <tableColumn id="7" name="Física _x000a_(%)_x000a_ G=E/C" dataDxfId="21" dataCellStyle="Porcentaje">
      <calculatedColumnFormula>IF(G83&gt;0,G83/C83,0)</calculatedColumnFormula>
    </tableColumn>
    <tableColumn id="8" name="Financiero _x000a_(%) _x000a_H=F/D" dataDxfId="20">
      <calculatedColumnFormula>IF(H83&gt;0,H83/D83,0)</calculatedColumnFormula>
    </tableColumn>
  </tableColumns>
  <tableStyleInfo name="Estilo de tabla 1" showFirstColumn="0" showLastColumn="0" showRowStripes="1" showColumnStripes="0"/>
</table>
</file>

<file path=xl/tables/table7.xml><?xml version="1.0" encoding="utf-8"?>
<table xmlns="http://schemas.openxmlformats.org/spreadsheetml/2006/main" id="7" name="Tabla1345678" displayName="Tabla1345678" ref="A96:J97" totalsRowShown="0" headerRowDxfId="13" headerRowBorderDxfId="11" tableBorderDxfId="12"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IF(G97&gt;0,G97/C97,0)</calculatedColumnFormula>
    </tableColumn>
    <tableColumn id="8" name="Financiero _x000a_(%) _x000a_H=F/D" dataDxfId="0">
      <calculatedColumnFormula>IF(H97&gt;0,H97/D97,0)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7" dT="2022-03-29T20:08:37.87" personId="{80DA83FF-960A-4773-8D59-4A6EE1F6F095}" id="{CB8058D9-ACD6-461E-9AC6-AFD3DB9C0FBA}">
    <text>@sara  Sara Moreta ven a ver!!</text>
  </threadedComment>
  <threadedComment ref="B67" dT="2022-03-30T17:02:39.91" personId="{68F9B7C2-4158-4ADB-ABEF-ED4FCB3BAE6C}" id="{C7CC9A2A-745A-4637-88A7-EA98487B7FD4}" parentId="{CB8058D9-ACD6-461E-9AC6-AFD3DB9C0FBA}">
    <text>@Luis Scheker este presupuesto incluye los montos del POA y Gastos Generales y Administrativos inherentes a la Dirección de Regulación</text>
    <mentions>
      <mention mentionpersonId="{C83E8286-D62E-4AEF-B463-41F6BC5AB448}" mentionId="{C0670269-683A-4F1E-8C1C-A0694A8B6AD2}" startIndex="0" length="13"/>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B14" dT="2022-03-29T20:08:37.87" personId="{80DA83FF-960A-4773-8D59-4A6EE1F6F095}" id="{CB8058D9-ACD6-461F-9AC6-AFD3DB9C0FBA}">
    <text>@sara  Sara Moreta ven a ver!!</text>
  </threadedComment>
  <threadedComment ref="B14" dT="2022-03-30T17:02:39.91" personId="{68F9B7C2-4158-4ADB-ABEF-ED4FCB3BAE6C}" id="{C7CC9A2A-745A-4638-88A7-EA98487B7FD4}" parentId="{CB8058D9-ACD6-461F-9AC6-AFD3DB9C0FBA}">
    <text>@Luis Scheker este presupuesto incluye los montos del POA y Gastos Generales y Administrativos inherentes a la Dirección de Regulación</text>
    <mentions>
      <mention mentionpersonId="{C83E8286-D62E-4AEF-B463-41F6BC5AB448}" mentionId="{8184F45B-B474-470A-BACB-AEDE68172DF8}" startIndex="0" length="13"/>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2"/>
  <sheetViews>
    <sheetView workbookViewId="0">
      <selection activeCell="G11" sqref="G11:H11"/>
    </sheetView>
  </sheetViews>
  <sheetFormatPr baseColWidth="10" defaultColWidth="11.42578125" defaultRowHeight="15" x14ac:dyDescent="0.25"/>
  <cols>
    <col min="1" max="1" width="23" customWidth="1"/>
    <col min="2" max="2" width="12.7109375" customWidth="1"/>
    <col min="3" max="3" width="14.28515625" customWidth="1"/>
    <col min="4" max="4" width="13.7109375" customWidth="1"/>
    <col min="5" max="12" width="12.7109375" customWidth="1"/>
  </cols>
  <sheetData>
    <row r="2" spans="1:21" ht="18" customHeight="1" x14ac:dyDescent="0.25">
      <c r="A2" s="55" t="s">
        <v>0</v>
      </c>
      <c r="B2" s="55"/>
      <c r="C2" s="55"/>
      <c r="D2" s="55"/>
      <c r="E2" s="55"/>
      <c r="F2" s="55"/>
      <c r="G2" s="55"/>
      <c r="H2" s="55"/>
      <c r="I2" s="55"/>
      <c r="J2" s="55"/>
      <c r="K2" s="55"/>
      <c r="L2" s="55"/>
      <c r="M2" s="1"/>
      <c r="N2" s="1"/>
      <c r="O2" s="1"/>
      <c r="P2" s="1"/>
      <c r="Q2" s="1"/>
      <c r="R2" s="1"/>
      <c r="S2" s="1"/>
      <c r="T2" s="1"/>
      <c r="U2" s="1"/>
    </row>
    <row r="4" spans="1:21" ht="17.25" customHeight="1" x14ac:dyDescent="0.25">
      <c r="A4" s="5"/>
      <c r="C4" s="56" t="s">
        <v>1</v>
      </c>
      <c r="D4" s="57"/>
      <c r="E4" s="58" t="s">
        <v>2</v>
      </c>
      <c r="F4" s="59"/>
      <c r="G4" s="58" t="s">
        <v>3</v>
      </c>
      <c r="H4" s="59"/>
      <c r="I4" s="58" t="s">
        <v>4</v>
      </c>
      <c r="J4" s="59"/>
      <c r="K4" s="58" t="s">
        <v>5</v>
      </c>
      <c r="L4" s="59"/>
      <c r="M4" s="18"/>
    </row>
    <row r="5" spans="1:21" ht="33.75" customHeight="1" x14ac:dyDescent="0.25">
      <c r="A5" s="19" t="s">
        <v>6</v>
      </c>
      <c r="B5" s="4" t="s">
        <v>7</v>
      </c>
      <c r="C5" s="4" t="s">
        <v>8</v>
      </c>
      <c r="D5" s="4" t="s">
        <v>9</v>
      </c>
      <c r="E5" s="14" t="s">
        <v>10</v>
      </c>
      <c r="F5" s="15" t="s">
        <v>11</v>
      </c>
      <c r="G5" s="14" t="s">
        <v>12</v>
      </c>
      <c r="H5" s="15" t="s">
        <v>13</v>
      </c>
      <c r="I5" s="14" t="s">
        <v>14</v>
      </c>
      <c r="J5" s="15" t="s">
        <v>15</v>
      </c>
      <c r="K5" s="14" t="s">
        <v>16</v>
      </c>
      <c r="L5" s="15" t="s">
        <v>17</v>
      </c>
      <c r="M5" s="18"/>
    </row>
    <row r="6" spans="1:21" ht="38.25" x14ac:dyDescent="0.25">
      <c r="A6" s="20" t="s">
        <v>18</v>
      </c>
      <c r="B6" s="3" t="s">
        <v>19</v>
      </c>
      <c r="C6" s="8">
        <f>+Tabla1[[#This Row],[Física (T1)]]+Tabla1[[#This Row],[Física (T2)]]+Tabla1[[#This Row],[Física (T3)]]+Tabla1[[#This Row],[Física (T4)]]</f>
        <v>9940</v>
      </c>
      <c r="D6" s="6">
        <f>+Tabla1[[#This Row],[Financiera (T1)]]+Tabla1[[#This Row],[Financiera (T2)]]+Tabla1[[#This Row],[Financiera (T3)]]+Tabla1[[#This Row],[Financiera (T4)]]</f>
        <v>170848104</v>
      </c>
      <c r="E6" s="16">
        <v>450</v>
      </c>
      <c r="F6" s="6">
        <v>42712026</v>
      </c>
      <c r="G6" s="16">
        <v>7960</v>
      </c>
      <c r="H6" s="6">
        <v>42712026</v>
      </c>
      <c r="I6" s="16">
        <v>1107</v>
      </c>
      <c r="J6" s="6">
        <v>42712026</v>
      </c>
      <c r="K6" s="16">
        <v>423</v>
      </c>
      <c r="L6" s="17">
        <v>42712026</v>
      </c>
      <c r="M6" s="18"/>
    </row>
    <row r="7" spans="1:21" ht="51" x14ac:dyDescent="0.25">
      <c r="A7" s="20" t="s">
        <v>20</v>
      </c>
      <c r="B7" s="3" t="s">
        <v>21</v>
      </c>
      <c r="C7" s="8">
        <f>+Tabla1[[#This Row],[Física (T1)]]+Tabla1[[#This Row],[Física (T2)]]+Tabla1[[#This Row],[Física (T3)]]+Tabla1[[#This Row],[Física (T4)]]</f>
        <v>10277</v>
      </c>
      <c r="D7" s="6">
        <f>+Tabla1[[#This Row],[Financiera (T1)]]+Tabla1[[#This Row],[Financiera (T2)]]+Tabla1[[#This Row],[Financiera (T3)]]+Tabla1[[#This Row],[Financiera (T4)]]</f>
        <v>46086308</v>
      </c>
      <c r="E7" s="16">
        <v>2563</v>
      </c>
      <c r="F7" s="6">
        <v>11521577</v>
      </c>
      <c r="G7" s="16">
        <v>2919</v>
      </c>
      <c r="H7" s="6">
        <v>11521577</v>
      </c>
      <c r="I7" s="16">
        <v>2030</v>
      </c>
      <c r="J7" s="6">
        <v>11521577</v>
      </c>
      <c r="K7" s="16">
        <v>2765</v>
      </c>
      <c r="L7" s="17">
        <v>11521577</v>
      </c>
      <c r="M7" s="18"/>
    </row>
    <row r="8" spans="1:21" ht="38.25" x14ac:dyDescent="0.25">
      <c r="A8" s="20" t="s">
        <v>22</v>
      </c>
      <c r="B8" s="3" t="s">
        <v>23</v>
      </c>
      <c r="C8" s="8">
        <f>+Tabla1[[#This Row],[Física (T1)]]+Tabla1[[#This Row],[Física (T2)]]+Tabla1[[#This Row],[Física (T3)]]+Tabla1[[#This Row],[Física (T4)]]</f>
        <v>1560</v>
      </c>
      <c r="D8" s="6">
        <f>+Tabla1[[#This Row],[Financiera (T1)]]+Tabla1[[#This Row],[Financiera (T2)]]+Tabla1[[#This Row],[Financiera (T3)]]+Tabla1[[#This Row],[Financiera (T4)]]</f>
        <v>104233344</v>
      </c>
      <c r="E8" s="16">
        <v>390</v>
      </c>
      <c r="F8" s="6">
        <v>26058336</v>
      </c>
      <c r="G8" s="16">
        <v>390</v>
      </c>
      <c r="H8" s="6">
        <v>26058336</v>
      </c>
      <c r="I8" s="16">
        <v>390</v>
      </c>
      <c r="J8" s="6">
        <v>26058336</v>
      </c>
      <c r="K8" s="16">
        <v>390</v>
      </c>
      <c r="L8" s="17">
        <v>26058336</v>
      </c>
      <c r="M8" s="18"/>
    </row>
    <row r="9" spans="1:21" ht="38.25" x14ac:dyDescent="0.25">
      <c r="A9" s="20" t="s">
        <v>24</v>
      </c>
      <c r="B9" s="3" t="s">
        <v>25</v>
      </c>
      <c r="C9" s="8">
        <f>+Tabla1[[#This Row],[Física (T1)]]+Tabla1[[#This Row],[Física (T2)]]+Tabla1[[#This Row],[Física (T3)]]+Tabla1[[#This Row],[Física (T4)]]</f>
        <v>22500</v>
      </c>
      <c r="D9" s="6">
        <f>+Tabla1[[#This Row],[Financiera (T1)]]+Tabla1[[#This Row],[Financiera (T2)]]+Tabla1[[#This Row],[Financiera (T3)]]+Tabla1[[#This Row],[Financiera (T4)]]</f>
        <v>55592040</v>
      </c>
      <c r="E9" s="16">
        <v>5625</v>
      </c>
      <c r="F9" s="6">
        <v>13898010</v>
      </c>
      <c r="G9" s="16">
        <v>5625</v>
      </c>
      <c r="H9" s="6">
        <v>13898010</v>
      </c>
      <c r="I9" s="16">
        <v>5625</v>
      </c>
      <c r="J9" s="6">
        <v>13898010</v>
      </c>
      <c r="K9" s="16">
        <v>5625</v>
      </c>
      <c r="L9" s="17">
        <v>13898010</v>
      </c>
      <c r="M9" s="18"/>
    </row>
    <row r="10" spans="1:21" ht="51" x14ac:dyDescent="0.25">
      <c r="A10" s="20" t="s">
        <v>26</v>
      </c>
      <c r="B10" s="3" t="s">
        <v>27</v>
      </c>
      <c r="C10" s="8">
        <f>+Tabla1[[#This Row],[Física (T1)]]+Tabla1[[#This Row],[Física (T2)]]+Tabla1[[#This Row],[Física (T3)]]+Tabla1[[#This Row],[Física (T4)]]</f>
        <v>6</v>
      </c>
      <c r="D10" s="6">
        <f>+Tabla1[[#This Row],[Financiera (T1)]]+Tabla1[[#This Row],[Financiera (T2)]]+Tabla1[[#This Row],[Financiera (T3)]]+Tabla1[[#This Row],[Financiera (T4)]]</f>
        <v>56711544</v>
      </c>
      <c r="E10" s="16">
        <v>1</v>
      </c>
      <c r="F10" s="6">
        <v>14177886</v>
      </c>
      <c r="G10" s="16">
        <v>2</v>
      </c>
      <c r="H10" s="6">
        <v>14177886</v>
      </c>
      <c r="I10" s="16">
        <v>1</v>
      </c>
      <c r="J10" s="6">
        <v>14177886</v>
      </c>
      <c r="K10" s="16">
        <v>2</v>
      </c>
      <c r="L10" s="17">
        <v>14177886</v>
      </c>
      <c r="M10" s="18"/>
    </row>
    <row r="11" spans="1:21" ht="63.75" x14ac:dyDescent="0.25">
      <c r="A11" s="20" t="s">
        <v>28</v>
      </c>
      <c r="B11" s="3" t="s">
        <v>29</v>
      </c>
      <c r="C11" s="8">
        <f>+Tabla1[[#This Row],[Física (T1)]]+Tabla1[[#This Row],[Física (T2)]]+Tabla1[[#This Row],[Física (T3)]]+Tabla1[[#This Row],[Física (T4)]]</f>
        <v>2</v>
      </c>
      <c r="D11" s="6">
        <f>+Tabla1[[#This Row],[Financiera (T1)]]+Tabla1[[#This Row],[Financiera (T2)]]+Tabla1[[#This Row],[Financiera (T3)]]+Tabla1[[#This Row],[Financiera (T4)]]</f>
        <v>23233216</v>
      </c>
      <c r="E11" s="16">
        <v>1</v>
      </c>
      <c r="F11" s="6">
        <v>5808304</v>
      </c>
      <c r="G11" s="16">
        <v>1</v>
      </c>
      <c r="H11" s="6">
        <v>5808304</v>
      </c>
      <c r="I11" s="16">
        <v>0</v>
      </c>
      <c r="J11" s="6">
        <v>5808304</v>
      </c>
      <c r="K11" s="16">
        <v>0</v>
      </c>
      <c r="L11" s="17">
        <v>5808304</v>
      </c>
      <c r="M11" s="18"/>
    </row>
    <row r="16" spans="1:21" x14ac:dyDescent="0.25">
      <c r="A16" s="7" t="s">
        <v>30</v>
      </c>
      <c r="B16" s="60" t="s">
        <v>31</v>
      </c>
      <c r="C16" s="61"/>
      <c r="D16" s="61"/>
      <c r="E16" s="61"/>
      <c r="F16" s="61"/>
      <c r="G16" s="61"/>
      <c r="H16" s="61"/>
      <c r="I16" s="61"/>
      <c r="J16" s="62"/>
    </row>
    <row r="17" spans="1:10" ht="21" customHeight="1" x14ac:dyDescent="0.25">
      <c r="A17" s="7" t="s">
        <v>32</v>
      </c>
      <c r="B17" s="63"/>
      <c r="C17" s="64"/>
      <c r="D17" s="64"/>
      <c r="E17" s="64"/>
      <c r="F17" s="64"/>
      <c r="G17" s="64"/>
      <c r="H17" s="64"/>
      <c r="I17" s="64"/>
      <c r="J17" s="65"/>
    </row>
    <row r="18" spans="1:10" x14ac:dyDescent="0.25">
      <c r="A18" s="66" t="s">
        <v>33</v>
      </c>
      <c r="B18" s="69" t="s">
        <v>34</v>
      </c>
      <c r="C18" s="70"/>
      <c r="D18" s="70"/>
      <c r="E18" s="70"/>
      <c r="F18" s="70"/>
      <c r="G18" s="70"/>
      <c r="H18" s="70"/>
      <c r="I18" s="70"/>
      <c r="J18" s="71"/>
    </row>
    <row r="19" spans="1:10" ht="26.25" customHeight="1" x14ac:dyDescent="0.25">
      <c r="A19" s="67"/>
      <c r="B19" s="72" t="s">
        <v>35</v>
      </c>
      <c r="C19" s="73"/>
      <c r="D19" s="73"/>
      <c r="E19" s="73"/>
      <c r="F19" s="73"/>
      <c r="G19" s="73"/>
      <c r="H19" s="73"/>
      <c r="I19" s="73"/>
      <c r="J19" s="74"/>
    </row>
    <row r="20" spans="1:10" ht="33.75" customHeight="1" x14ac:dyDescent="0.25">
      <c r="A20" s="68"/>
      <c r="B20" s="75" t="s">
        <v>36</v>
      </c>
      <c r="C20" s="76"/>
      <c r="D20" s="76"/>
      <c r="E20" s="76"/>
      <c r="F20" s="76"/>
      <c r="G20" s="76"/>
      <c r="H20" s="76"/>
      <c r="I20" s="76"/>
      <c r="J20" s="77"/>
    </row>
    <row r="21" spans="1:10" ht="25.5" x14ac:dyDescent="0.25">
      <c r="A21" s="7" t="s">
        <v>37</v>
      </c>
      <c r="B21" s="60" t="s">
        <v>38</v>
      </c>
      <c r="C21" s="61"/>
      <c r="D21" s="61"/>
      <c r="E21" s="61"/>
      <c r="F21" s="61"/>
      <c r="G21" s="61"/>
      <c r="H21" s="61"/>
      <c r="I21" s="61"/>
      <c r="J21" s="62"/>
    </row>
    <row r="22" spans="1:10" ht="21.75" customHeight="1" x14ac:dyDescent="0.25">
      <c r="A22" s="7" t="s">
        <v>39</v>
      </c>
      <c r="B22" s="60" t="s">
        <v>40</v>
      </c>
      <c r="C22" s="61"/>
      <c r="D22" s="61"/>
      <c r="E22" s="61"/>
      <c r="F22" s="61"/>
      <c r="G22" s="61"/>
      <c r="H22" s="61"/>
      <c r="I22" s="61"/>
      <c r="J22" s="62"/>
    </row>
  </sheetData>
  <mergeCells count="14">
    <mergeCell ref="B21:J21"/>
    <mergeCell ref="B22:J22"/>
    <mergeCell ref="B16:J16"/>
    <mergeCell ref="B17:J17"/>
    <mergeCell ref="A18:A20"/>
    <mergeCell ref="B18:J18"/>
    <mergeCell ref="B19:J19"/>
    <mergeCell ref="B20:J20"/>
    <mergeCell ref="A2:L2"/>
    <mergeCell ref="C4:D4"/>
    <mergeCell ref="E4:F4"/>
    <mergeCell ref="G4:H4"/>
    <mergeCell ref="I4:J4"/>
    <mergeCell ref="K4:L4"/>
  </mergeCells>
  <dataValidations count="6">
    <dataValidation allowBlank="1" showInputMessage="1" showErrorMessage="1" prompt="Meta alcanzada en el trimestre" sqref="E5 G5 I5 K5"/>
    <dataValidation allowBlank="1" showInputMessage="1" showErrorMessage="1" prompt="Monto ejecutado en el trimestre" sqref="E6:E11 F5:F11 G6:G11 I6:I11 H5:H11 J5:J11 K6:K11 L5:L11"/>
    <dataValidation allowBlank="1" showInputMessage="1" showErrorMessage="1" prompt="Meta anual del indicador" sqref="C5:C11"/>
    <dataValidation allowBlank="1" showInputMessage="1" showErrorMessage="1" prompt="Monto presupuestado para el producto" sqref="D5:D11"/>
    <dataValidation allowBlank="1" showInputMessage="1" showErrorMessage="1" prompt="Nombre de cada producto" sqref="A5"/>
    <dataValidation allowBlank="1" showInputMessage="1" showErrorMessage="1" prompt="Nombre del indicador" sqref="B5"/>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2"/>
  <sheetViews>
    <sheetView zoomScaleNormal="100" workbookViewId="0">
      <selection activeCell="M8" sqref="M8"/>
    </sheetView>
  </sheetViews>
  <sheetFormatPr baseColWidth="10" defaultColWidth="11.42578125" defaultRowHeight="12.75" x14ac:dyDescent="0.2"/>
  <cols>
    <col min="1" max="1" width="16.85546875" style="30" customWidth="1"/>
    <col min="2" max="2" width="15.7109375" style="30" customWidth="1"/>
    <col min="3" max="3" width="11.85546875" style="30" customWidth="1"/>
    <col min="4" max="4" width="14" style="30" customWidth="1"/>
    <col min="5" max="5" width="13.28515625" style="30" bestFit="1" customWidth="1"/>
    <col min="6" max="6" width="13.140625" style="30" customWidth="1"/>
    <col min="7" max="7" width="11.5703125" style="30" bestFit="1" customWidth="1"/>
    <col min="8" max="8" width="12.7109375" style="30" bestFit="1" customWidth="1"/>
    <col min="9" max="9" width="11.5703125" style="30" bestFit="1" customWidth="1"/>
    <col min="10" max="10" width="11.42578125" style="30" customWidth="1"/>
    <col min="11" max="16384" width="11.42578125" style="30"/>
  </cols>
  <sheetData>
    <row r="1" spans="1:21" ht="18" customHeight="1" x14ac:dyDescent="0.2">
      <c r="A1" s="80" t="s">
        <v>41</v>
      </c>
      <c r="B1" s="80"/>
      <c r="C1" s="80"/>
      <c r="D1" s="80"/>
      <c r="E1" s="80"/>
      <c r="F1" s="80"/>
      <c r="G1" s="80"/>
      <c r="H1" s="80"/>
      <c r="I1" s="80"/>
      <c r="J1" s="80"/>
      <c r="K1" s="31"/>
      <c r="L1" s="31"/>
      <c r="M1" s="31"/>
      <c r="N1" s="31"/>
      <c r="O1" s="31"/>
      <c r="P1" s="31"/>
      <c r="Q1" s="31"/>
      <c r="R1" s="31"/>
      <c r="S1" s="31"/>
      <c r="T1" s="31"/>
      <c r="U1" s="31"/>
    </row>
    <row r="2" spans="1:21" ht="18" customHeight="1" x14ac:dyDescent="0.2">
      <c r="A2" s="80" t="s">
        <v>42</v>
      </c>
      <c r="B2" s="80"/>
      <c r="C2" s="80"/>
      <c r="D2" s="80"/>
      <c r="E2" s="80"/>
      <c r="F2" s="80"/>
      <c r="G2" s="80"/>
      <c r="H2" s="80"/>
      <c r="I2" s="80"/>
      <c r="J2" s="80"/>
      <c r="K2" s="31"/>
      <c r="L2" s="31"/>
      <c r="M2" s="31"/>
      <c r="N2" s="31"/>
      <c r="O2" s="31"/>
      <c r="P2" s="31"/>
      <c r="Q2" s="31"/>
      <c r="R2" s="31"/>
      <c r="S2" s="31"/>
      <c r="T2" s="31"/>
      <c r="U2" s="31"/>
    </row>
    <row r="3" spans="1:21" ht="18" customHeight="1" thickBot="1" x14ac:dyDescent="0.25">
      <c r="C3" s="32"/>
      <c r="D3" s="32"/>
      <c r="E3" s="32"/>
      <c r="F3" s="32"/>
      <c r="G3" s="32"/>
      <c r="H3" s="32"/>
      <c r="I3" s="32"/>
      <c r="J3" s="32"/>
      <c r="K3" s="31"/>
      <c r="L3" s="31"/>
      <c r="M3" s="31"/>
      <c r="N3" s="31"/>
      <c r="O3" s="31"/>
      <c r="P3" s="31"/>
      <c r="Q3" s="31"/>
      <c r="R3" s="31"/>
      <c r="S3" s="31"/>
      <c r="T3" s="31"/>
      <c r="U3" s="31"/>
    </row>
    <row r="4" spans="1:21" ht="18.75" customHeight="1" thickBot="1" x14ac:dyDescent="0.25">
      <c r="C4" s="81" t="s">
        <v>43</v>
      </c>
      <c r="D4" s="82"/>
      <c r="E4" s="83" t="s">
        <v>44</v>
      </c>
      <c r="F4" s="83"/>
      <c r="G4" s="83"/>
      <c r="H4" s="83"/>
      <c r="I4" s="83"/>
      <c r="J4" s="83"/>
    </row>
    <row r="5" spans="1:21" ht="39" thickBot="1" x14ac:dyDescent="0.25">
      <c r="A5" s="33" t="s">
        <v>45</v>
      </c>
      <c r="B5" s="33" t="s">
        <v>46</v>
      </c>
      <c r="C5" s="34" t="s">
        <v>47</v>
      </c>
      <c r="D5" s="33" t="s">
        <v>48</v>
      </c>
      <c r="E5" s="33" t="s">
        <v>49</v>
      </c>
      <c r="F5" s="33" t="s">
        <v>50</v>
      </c>
      <c r="G5" s="35" t="s">
        <v>51</v>
      </c>
      <c r="H5" s="35" t="s">
        <v>52</v>
      </c>
      <c r="I5" s="36" t="s">
        <v>53</v>
      </c>
      <c r="J5" s="36" t="s">
        <v>54</v>
      </c>
    </row>
    <row r="6" spans="1:21" ht="67.5" customHeight="1" thickBot="1" x14ac:dyDescent="0.25">
      <c r="A6" s="37" t="s">
        <v>55</v>
      </c>
      <c r="B6" s="38" t="s">
        <v>19</v>
      </c>
      <c r="C6" s="39">
        <v>9940</v>
      </c>
      <c r="D6" s="40">
        <v>170848103</v>
      </c>
      <c r="E6" s="13">
        <v>450</v>
      </c>
      <c r="F6" s="41">
        <v>427120.26</v>
      </c>
      <c r="G6" s="29">
        <v>104</v>
      </c>
      <c r="H6" s="41">
        <v>10719575.48</v>
      </c>
      <c r="I6" s="42">
        <f>IF(G6&gt;0,G6/E6,0)</f>
        <v>0.2311111111111111</v>
      </c>
      <c r="J6" s="43">
        <f>IF(H6&gt;0,H6/D6,0)</f>
        <v>6.2743309944740797E-2</v>
      </c>
    </row>
    <row r="8" spans="1:21" ht="69" customHeight="1" x14ac:dyDescent="0.2">
      <c r="A8" s="26" t="s">
        <v>30</v>
      </c>
      <c r="B8" s="84" t="s">
        <v>56</v>
      </c>
      <c r="C8" s="85"/>
      <c r="D8" s="85"/>
      <c r="E8" s="85"/>
      <c r="F8" s="85"/>
      <c r="G8" s="85"/>
      <c r="H8" s="85"/>
      <c r="I8" s="85"/>
      <c r="J8" s="85"/>
      <c r="K8" s="44"/>
    </row>
    <row r="9" spans="1:21" ht="51.75" customHeight="1" x14ac:dyDescent="0.2">
      <c r="A9" s="7" t="s">
        <v>32</v>
      </c>
      <c r="B9" s="84" t="s">
        <v>57</v>
      </c>
      <c r="C9" s="85"/>
      <c r="D9" s="85"/>
      <c r="E9" s="85"/>
      <c r="F9" s="85"/>
      <c r="G9" s="85"/>
      <c r="H9" s="85"/>
      <c r="I9" s="85"/>
      <c r="J9" s="85"/>
      <c r="K9" s="44"/>
    </row>
    <row r="10" spans="1:21" ht="20.25" hidden="1" customHeight="1" x14ac:dyDescent="0.2">
      <c r="A10" s="66" t="s">
        <v>33</v>
      </c>
      <c r="B10" s="86"/>
      <c r="C10" s="87"/>
      <c r="D10" s="87"/>
      <c r="E10" s="87"/>
      <c r="F10" s="87"/>
      <c r="G10" s="87"/>
      <c r="H10" s="87"/>
      <c r="I10" s="87"/>
      <c r="J10" s="87"/>
      <c r="K10" s="44"/>
    </row>
    <row r="11" spans="1:21" ht="39" customHeight="1" x14ac:dyDescent="0.2">
      <c r="A11" s="67"/>
      <c r="B11" s="88" t="s">
        <v>58</v>
      </c>
      <c r="C11" s="89"/>
      <c r="D11" s="89"/>
      <c r="E11" s="89"/>
      <c r="F11" s="89"/>
      <c r="G11" s="89"/>
      <c r="H11" s="89"/>
      <c r="I11" s="89"/>
      <c r="J11" s="89"/>
      <c r="K11" s="44"/>
    </row>
    <row r="12" spans="1:21" ht="76.5" customHeight="1" x14ac:dyDescent="0.2">
      <c r="A12" s="68"/>
      <c r="B12" s="90" t="s">
        <v>59</v>
      </c>
      <c r="C12" s="91"/>
      <c r="D12" s="91"/>
      <c r="E12" s="91"/>
      <c r="F12" s="91"/>
      <c r="G12" s="91"/>
      <c r="H12" s="91"/>
      <c r="I12" s="91"/>
      <c r="J12" s="91"/>
      <c r="K12" s="44"/>
    </row>
    <row r="13" spans="1:21" ht="123" customHeight="1" x14ac:dyDescent="0.2">
      <c r="A13" s="7" t="s">
        <v>37</v>
      </c>
      <c r="B13" s="78" t="s">
        <v>60</v>
      </c>
      <c r="C13" s="79"/>
      <c r="D13" s="79"/>
      <c r="E13" s="79"/>
      <c r="F13" s="79"/>
      <c r="G13" s="79"/>
      <c r="H13" s="79"/>
      <c r="I13" s="79"/>
      <c r="J13" s="79"/>
      <c r="K13" s="44"/>
    </row>
    <row r="14" spans="1:21" ht="39.75" customHeight="1" x14ac:dyDescent="0.2">
      <c r="A14" s="7" t="s">
        <v>39</v>
      </c>
      <c r="B14" s="78" t="s">
        <v>61</v>
      </c>
      <c r="C14" s="79"/>
      <c r="D14" s="79"/>
      <c r="E14" s="79"/>
      <c r="F14" s="79"/>
      <c r="G14" s="79"/>
      <c r="H14" s="79"/>
      <c r="I14" s="79"/>
      <c r="J14" s="79"/>
      <c r="K14" s="44"/>
    </row>
    <row r="16" spans="1:21" ht="13.5" thickBot="1" x14ac:dyDescent="0.25"/>
    <row r="17" spans="1:10" ht="18" customHeight="1" thickBot="1" x14ac:dyDescent="0.25">
      <c r="C17" s="81" t="s">
        <v>43</v>
      </c>
      <c r="D17" s="82"/>
      <c r="E17" s="83" t="s">
        <v>44</v>
      </c>
      <c r="F17" s="83"/>
      <c r="G17" s="83"/>
      <c r="H17" s="83"/>
      <c r="I17" s="83"/>
      <c r="J17" s="83"/>
    </row>
    <row r="18" spans="1:10" ht="39" customHeight="1" thickBot="1" x14ac:dyDescent="0.25">
      <c r="A18" s="45" t="s">
        <v>45</v>
      </c>
      <c r="B18" s="45" t="s">
        <v>46</v>
      </c>
      <c r="C18" s="45" t="s">
        <v>47</v>
      </c>
      <c r="D18" s="45" t="s">
        <v>48</v>
      </c>
      <c r="E18" s="45" t="s">
        <v>49</v>
      </c>
      <c r="F18" s="45" t="s">
        <v>50</v>
      </c>
      <c r="G18" s="45" t="s">
        <v>51</v>
      </c>
      <c r="H18" s="45" t="s">
        <v>52</v>
      </c>
      <c r="I18" s="45" t="s">
        <v>53</v>
      </c>
      <c r="J18" s="45" t="s">
        <v>54</v>
      </c>
    </row>
    <row r="19" spans="1:10" ht="77.25" customHeight="1" thickBot="1" x14ac:dyDescent="0.25">
      <c r="A19" s="37" t="s">
        <v>62</v>
      </c>
      <c r="B19" s="38" t="s">
        <v>21</v>
      </c>
      <c r="C19" s="39">
        <v>10277</v>
      </c>
      <c r="D19" s="40">
        <v>46086308</v>
      </c>
      <c r="E19" s="39">
        <v>2563</v>
      </c>
      <c r="F19" s="41">
        <v>11521577</v>
      </c>
      <c r="G19" s="39">
        <v>2906</v>
      </c>
      <c r="H19" s="41">
        <v>9769474.9100000001</v>
      </c>
      <c r="I19" s="42">
        <f>IF(G19&gt;0,G19/E19,0)-1</f>
        <v>0.13382754584471312</v>
      </c>
      <c r="J19" s="43">
        <f>IF(H19&gt;0,H19/D19,0)</f>
        <v>0.21198215552436964</v>
      </c>
    </row>
    <row r="21" spans="1:10" ht="30" customHeight="1" x14ac:dyDescent="0.2">
      <c r="A21" s="7" t="s">
        <v>30</v>
      </c>
      <c r="B21" s="92" t="s">
        <v>63</v>
      </c>
      <c r="C21" s="93"/>
      <c r="D21" s="93"/>
      <c r="E21" s="93"/>
      <c r="F21" s="93"/>
      <c r="G21" s="93"/>
      <c r="H21" s="93"/>
      <c r="I21" s="93"/>
      <c r="J21" s="94"/>
    </row>
    <row r="22" spans="1:10" ht="24.75" customHeight="1" x14ac:dyDescent="0.2">
      <c r="A22" s="7" t="s">
        <v>32</v>
      </c>
      <c r="B22" s="92" t="s">
        <v>64</v>
      </c>
      <c r="C22" s="93"/>
      <c r="D22" s="93"/>
      <c r="E22" s="93"/>
      <c r="F22" s="93"/>
      <c r="G22" s="93"/>
      <c r="H22" s="93"/>
      <c r="I22" s="93"/>
      <c r="J22" s="94"/>
    </row>
    <row r="23" spans="1:10" ht="20.25" hidden="1" customHeight="1" x14ac:dyDescent="0.2">
      <c r="A23" s="66" t="s">
        <v>33</v>
      </c>
      <c r="B23" s="86" t="s">
        <v>34</v>
      </c>
      <c r="C23" s="87"/>
      <c r="D23" s="87"/>
      <c r="E23" s="87"/>
      <c r="F23" s="87"/>
      <c r="G23" s="87"/>
      <c r="H23" s="87"/>
      <c r="I23" s="87"/>
      <c r="J23" s="95"/>
    </row>
    <row r="24" spans="1:10" ht="34.5" hidden="1" customHeight="1" x14ac:dyDescent="0.2">
      <c r="A24" s="67"/>
      <c r="B24" s="88" t="s">
        <v>35</v>
      </c>
      <c r="C24" s="89"/>
      <c r="D24" s="89"/>
      <c r="E24" s="89"/>
      <c r="F24" s="89"/>
      <c r="G24" s="89"/>
      <c r="H24" s="89"/>
      <c r="I24" s="89"/>
      <c r="J24" s="96"/>
    </row>
    <row r="25" spans="1:10" ht="29.25" customHeight="1" x14ac:dyDescent="0.2">
      <c r="A25" s="68"/>
      <c r="B25" s="97" t="s">
        <v>65</v>
      </c>
      <c r="C25" s="98"/>
      <c r="D25" s="98"/>
      <c r="E25" s="98"/>
      <c r="F25" s="98"/>
      <c r="G25" s="98"/>
      <c r="H25" s="98"/>
      <c r="I25" s="98"/>
      <c r="J25" s="99"/>
    </row>
    <row r="26" spans="1:10" ht="39.75" customHeight="1" x14ac:dyDescent="0.2">
      <c r="A26" s="7" t="s">
        <v>37</v>
      </c>
      <c r="B26" s="92" t="s">
        <v>66</v>
      </c>
      <c r="C26" s="93"/>
      <c r="D26" s="93"/>
      <c r="E26" s="93"/>
      <c r="F26" s="93"/>
      <c r="G26" s="93"/>
      <c r="H26" s="93"/>
      <c r="I26" s="93"/>
      <c r="J26" s="94"/>
    </row>
    <row r="27" spans="1:10" ht="30.75" customHeight="1" x14ac:dyDescent="0.2">
      <c r="A27" s="7" t="s">
        <v>39</v>
      </c>
      <c r="B27" s="78" t="s">
        <v>40</v>
      </c>
      <c r="C27" s="79"/>
      <c r="D27" s="79"/>
      <c r="E27" s="79"/>
      <c r="F27" s="79"/>
      <c r="G27" s="79"/>
      <c r="H27" s="79"/>
      <c r="I27" s="79"/>
      <c r="J27" s="101"/>
    </row>
    <row r="29" spans="1:10" ht="13.5" thickBot="1" x14ac:dyDescent="0.25"/>
    <row r="30" spans="1:10" ht="24" customHeight="1" thickBot="1" x14ac:dyDescent="0.25">
      <c r="C30" s="81" t="s">
        <v>43</v>
      </c>
      <c r="D30" s="82"/>
      <c r="E30" s="83" t="s">
        <v>44</v>
      </c>
      <c r="F30" s="83"/>
      <c r="G30" s="83"/>
      <c r="H30" s="83"/>
      <c r="I30" s="83"/>
      <c r="J30" s="83"/>
    </row>
    <row r="31" spans="1:10" ht="39" customHeight="1" thickBot="1" x14ac:dyDescent="0.25">
      <c r="A31" s="45" t="s">
        <v>45</v>
      </c>
      <c r="B31" s="45" t="s">
        <v>46</v>
      </c>
      <c r="C31" s="45" t="s">
        <v>47</v>
      </c>
      <c r="D31" s="45" t="s">
        <v>48</v>
      </c>
      <c r="E31" s="45" t="s">
        <v>49</v>
      </c>
      <c r="F31" s="45" t="s">
        <v>50</v>
      </c>
      <c r="G31" s="45" t="s">
        <v>51</v>
      </c>
      <c r="H31" s="45" t="s">
        <v>52</v>
      </c>
      <c r="I31" s="45" t="s">
        <v>53</v>
      </c>
      <c r="J31" s="45" t="s">
        <v>54</v>
      </c>
    </row>
    <row r="32" spans="1:10" ht="67.5" customHeight="1" thickBot="1" x14ac:dyDescent="0.25">
      <c r="A32" s="37" t="s">
        <v>67</v>
      </c>
      <c r="B32" s="38" t="s">
        <v>23</v>
      </c>
      <c r="C32" s="39">
        <v>1560</v>
      </c>
      <c r="D32" s="40">
        <v>104233344</v>
      </c>
      <c r="E32" s="13">
        <v>390</v>
      </c>
      <c r="F32" s="41">
        <v>26058336</v>
      </c>
      <c r="G32" s="29">
        <f>518+396</f>
        <v>914</v>
      </c>
      <c r="H32" s="41">
        <v>16232262.009999998</v>
      </c>
      <c r="I32" s="42">
        <f>IF(G32&gt;0,G32/E32,0)</f>
        <v>2.3435897435897437</v>
      </c>
      <c r="J32" s="43">
        <f>IF(H32&gt;0,H32/D32,0)</f>
        <v>0.15573003212868233</v>
      </c>
    </row>
    <row r="35" spans="1:11" ht="30" customHeight="1" x14ac:dyDescent="0.2">
      <c r="A35" s="7" t="s">
        <v>30</v>
      </c>
      <c r="B35" s="78" t="s">
        <v>68</v>
      </c>
      <c r="C35" s="79"/>
      <c r="D35" s="79"/>
      <c r="E35" s="79"/>
      <c r="F35" s="79"/>
      <c r="G35" s="79"/>
      <c r="H35" s="79"/>
      <c r="I35" s="79"/>
      <c r="J35" s="79"/>
      <c r="K35" s="44"/>
    </row>
    <row r="36" spans="1:11" ht="19.5" customHeight="1" x14ac:dyDescent="0.2">
      <c r="A36" s="7" t="s">
        <v>32</v>
      </c>
      <c r="B36" s="78" t="s">
        <v>69</v>
      </c>
      <c r="C36" s="79"/>
      <c r="D36" s="79"/>
      <c r="E36" s="79"/>
      <c r="F36" s="79"/>
      <c r="G36" s="79"/>
      <c r="H36" s="79"/>
      <c r="I36" s="79"/>
      <c r="J36" s="79"/>
      <c r="K36" s="44"/>
    </row>
    <row r="37" spans="1:11" ht="27.75" customHeight="1" x14ac:dyDescent="0.2">
      <c r="A37" s="102" t="s">
        <v>33</v>
      </c>
      <c r="B37" s="104" t="s">
        <v>70</v>
      </c>
      <c r="C37" s="105"/>
      <c r="D37" s="105"/>
      <c r="E37" s="105"/>
      <c r="F37" s="105"/>
      <c r="G37" s="105"/>
      <c r="H37" s="105"/>
      <c r="I37" s="105"/>
      <c r="J37" s="105"/>
      <c r="K37" s="44"/>
    </row>
    <row r="38" spans="1:11" ht="20.25" customHeight="1" x14ac:dyDescent="0.2">
      <c r="A38" s="103"/>
      <c r="B38" s="106" t="s">
        <v>71</v>
      </c>
      <c r="C38" s="107"/>
      <c r="D38" s="107"/>
      <c r="E38" s="107"/>
      <c r="F38" s="107"/>
      <c r="G38" s="107"/>
      <c r="H38" s="107"/>
      <c r="I38" s="107"/>
      <c r="J38" s="107"/>
      <c r="K38" s="44"/>
    </row>
    <row r="39" spans="1:11" ht="39" customHeight="1" x14ac:dyDescent="0.2">
      <c r="A39" s="7" t="s">
        <v>37</v>
      </c>
      <c r="B39" s="108" t="s">
        <v>72</v>
      </c>
      <c r="C39" s="109"/>
      <c r="D39" s="109"/>
      <c r="E39" s="109"/>
      <c r="F39" s="109"/>
      <c r="G39" s="109"/>
      <c r="H39" s="109"/>
      <c r="I39" s="109"/>
      <c r="J39" s="109"/>
      <c r="K39" s="44"/>
    </row>
    <row r="40" spans="1:11" ht="30" customHeight="1" x14ac:dyDescent="0.2">
      <c r="A40" s="7" t="s">
        <v>39</v>
      </c>
      <c r="B40" s="78" t="s">
        <v>40</v>
      </c>
      <c r="C40" s="79"/>
      <c r="D40" s="79"/>
      <c r="E40" s="79"/>
      <c r="F40" s="79"/>
      <c r="G40" s="79"/>
      <c r="H40" s="79"/>
      <c r="I40" s="79"/>
      <c r="J40" s="101"/>
      <c r="K40" s="44"/>
    </row>
    <row r="42" spans="1:11" ht="13.5" thickBot="1" x14ac:dyDescent="0.25"/>
    <row r="43" spans="1:11" ht="30" customHeight="1" thickBot="1" x14ac:dyDescent="0.25">
      <c r="C43" s="81" t="s">
        <v>43</v>
      </c>
      <c r="D43" s="100"/>
      <c r="E43" s="83" t="s">
        <v>44</v>
      </c>
      <c r="F43" s="83"/>
      <c r="G43" s="83"/>
      <c r="H43" s="83"/>
      <c r="I43" s="83"/>
      <c r="J43" s="83"/>
    </row>
    <row r="44" spans="1:11" ht="39" customHeight="1" thickBot="1" x14ac:dyDescent="0.25">
      <c r="A44" s="45" t="s">
        <v>45</v>
      </c>
      <c r="B44" s="45" t="s">
        <v>46</v>
      </c>
      <c r="C44" s="45" t="s">
        <v>47</v>
      </c>
      <c r="D44" s="45" t="s">
        <v>48</v>
      </c>
      <c r="E44" s="45" t="s">
        <v>49</v>
      </c>
      <c r="F44" s="45" t="s">
        <v>50</v>
      </c>
      <c r="G44" s="45" t="s">
        <v>51</v>
      </c>
      <c r="H44" s="45" t="s">
        <v>52</v>
      </c>
      <c r="I44" s="33" t="s">
        <v>53</v>
      </c>
      <c r="J44" s="33" t="s">
        <v>54</v>
      </c>
    </row>
    <row r="45" spans="1:11" ht="67.5" customHeight="1" thickBot="1" x14ac:dyDescent="0.25">
      <c r="A45" s="37" t="s">
        <v>73</v>
      </c>
      <c r="B45" s="38" t="s">
        <v>25</v>
      </c>
      <c r="C45" s="39">
        <v>22500</v>
      </c>
      <c r="D45" s="40">
        <v>55592040</v>
      </c>
      <c r="E45" s="39">
        <v>5625</v>
      </c>
      <c r="F45" s="41">
        <v>13898010</v>
      </c>
      <c r="G45" s="29">
        <v>2235</v>
      </c>
      <c r="H45" s="41">
        <v>11391717.379999999</v>
      </c>
      <c r="I45" s="42">
        <f>IF(G45&gt;0,G45/E45,0)</f>
        <v>0.39733333333333332</v>
      </c>
      <c r="J45" s="43">
        <f>IF(H45&gt;0,H45/D45,0)</f>
        <v>0.20491634018107627</v>
      </c>
    </row>
    <row r="48" spans="1:11" ht="30" customHeight="1" x14ac:dyDescent="0.2">
      <c r="A48" s="7" t="s">
        <v>30</v>
      </c>
      <c r="B48" s="110" t="s">
        <v>74</v>
      </c>
      <c r="C48" s="111"/>
      <c r="D48" s="111"/>
      <c r="E48" s="111"/>
      <c r="F48" s="111"/>
      <c r="G48" s="111"/>
      <c r="H48" s="111"/>
      <c r="I48" s="111"/>
      <c r="J48" s="112"/>
    </row>
    <row r="49" spans="1:10" ht="25.5" customHeight="1" x14ac:dyDescent="0.2">
      <c r="A49" s="7" t="s">
        <v>32</v>
      </c>
      <c r="B49" s="110" t="s">
        <v>75</v>
      </c>
      <c r="C49" s="111"/>
      <c r="D49" s="111"/>
      <c r="E49" s="111"/>
      <c r="F49" s="111"/>
      <c r="G49" s="111"/>
      <c r="H49" s="111"/>
      <c r="I49" s="111"/>
      <c r="J49" s="112"/>
    </row>
    <row r="50" spans="1:10" ht="20.25" hidden="1" customHeight="1" x14ac:dyDescent="0.2">
      <c r="A50" s="66" t="s">
        <v>33</v>
      </c>
      <c r="B50" s="113" t="s">
        <v>34</v>
      </c>
      <c r="C50" s="114"/>
      <c r="D50" s="114"/>
      <c r="E50" s="114"/>
      <c r="F50" s="114"/>
      <c r="G50" s="114"/>
      <c r="H50" s="114"/>
      <c r="I50" s="114"/>
      <c r="J50" s="115"/>
    </row>
    <row r="51" spans="1:10" ht="25.5" customHeight="1" x14ac:dyDescent="0.2">
      <c r="A51" s="67"/>
      <c r="B51" s="116" t="s">
        <v>35</v>
      </c>
      <c r="C51" s="117"/>
      <c r="D51" s="117"/>
      <c r="E51" s="117"/>
      <c r="F51" s="117"/>
      <c r="G51" s="117"/>
      <c r="H51" s="117"/>
      <c r="I51" s="117"/>
      <c r="J51" s="118"/>
    </row>
    <row r="52" spans="1:10" ht="35.25" customHeight="1" x14ac:dyDescent="0.2">
      <c r="A52" s="68"/>
      <c r="B52" s="119" t="s">
        <v>36</v>
      </c>
      <c r="C52" s="120"/>
      <c r="D52" s="120"/>
      <c r="E52" s="120"/>
      <c r="F52" s="120"/>
      <c r="G52" s="120"/>
      <c r="H52" s="120"/>
      <c r="I52" s="120"/>
      <c r="J52" s="121"/>
    </row>
    <row r="53" spans="1:10" ht="42" customHeight="1" x14ac:dyDescent="0.2">
      <c r="A53" s="7" t="s">
        <v>37</v>
      </c>
      <c r="B53" s="110" t="s">
        <v>76</v>
      </c>
      <c r="C53" s="111"/>
      <c r="D53" s="111"/>
      <c r="E53" s="111"/>
      <c r="F53" s="111"/>
      <c r="G53" s="111"/>
      <c r="H53" s="111"/>
      <c r="I53" s="111"/>
      <c r="J53" s="112"/>
    </row>
    <row r="54" spans="1:10" ht="28.5" customHeight="1" x14ac:dyDescent="0.2">
      <c r="A54" s="7" t="s">
        <v>39</v>
      </c>
      <c r="B54" s="110" t="s">
        <v>77</v>
      </c>
      <c r="C54" s="111"/>
      <c r="D54" s="111"/>
      <c r="E54" s="111"/>
      <c r="F54" s="111"/>
      <c r="G54" s="111"/>
      <c r="H54" s="111"/>
      <c r="I54" s="111"/>
      <c r="J54" s="112"/>
    </row>
    <row r="56" spans="1:10" ht="13.5" thickBot="1" x14ac:dyDescent="0.25"/>
    <row r="57" spans="1:10" ht="24.75" customHeight="1" thickBot="1" x14ac:dyDescent="0.25">
      <c r="C57" s="81" t="s">
        <v>43</v>
      </c>
      <c r="D57" s="100"/>
      <c r="E57" s="83" t="s">
        <v>44</v>
      </c>
      <c r="F57" s="83"/>
      <c r="G57" s="83"/>
      <c r="H57" s="83"/>
      <c r="I57" s="83"/>
      <c r="J57" s="83"/>
    </row>
    <row r="58" spans="1:10" ht="39" customHeight="1" thickBot="1" x14ac:dyDescent="0.25">
      <c r="A58" s="45" t="s">
        <v>45</v>
      </c>
      <c r="B58" s="45" t="s">
        <v>46</v>
      </c>
      <c r="C58" s="45" t="s">
        <v>47</v>
      </c>
      <c r="D58" s="45" t="s">
        <v>48</v>
      </c>
      <c r="E58" s="45" t="s">
        <v>49</v>
      </c>
      <c r="F58" s="45" t="s">
        <v>50</v>
      </c>
      <c r="G58" s="45" t="s">
        <v>51</v>
      </c>
      <c r="H58" s="45" t="s">
        <v>52</v>
      </c>
      <c r="I58" s="45" t="s">
        <v>53</v>
      </c>
      <c r="J58" s="45" t="s">
        <v>54</v>
      </c>
    </row>
    <row r="59" spans="1:10" ht="67.5" customHeight="1" thickBot="1" x14ac:dyDescent="0.25">
      <c r="A59" s="37" t="s">
        <v>78</v>
      </c>
      <c r="B59" s="38" t="s">
        <v>27</v>
      </c>
      <c r="C59" s="39">
        <v>6</v>
      </c>
      <c r="D59" s="40">
        <v>56711544</v>
      </c>
      <c r="E59" s="13">
        <v>1</v>
      </c>
      <c r="F59" s="41">
        <v>14177886</v>
      </c>
      <c r="G59" s="29">
        <v>1</v>
      </c>
      <c r="H59" s="41">
        <v>7233868.8100000005</v>
      </c>
      <c r="I59" s="42">
        <f>IF(G59&gt;0,G59/E59,0)</f>
        <v>1</v>
      </c>
      <c r="J59" s="43">
        <f>IF(H59&gt;0,H59/D59,0)</f>
        <v>0.12755549046592701</v>
      </c>
    </row>
    <row r="62" spans="1:10" ht="30" customHeight="1" x14ac:dyDescent="0.2">
      <c r="A62" s="7" t="s">
        <v>30</v>
      </c>
      <c r="B62" s="78" t="s">
        <v>79</v>
      </c>
      <c r="C62" s="79"/>
      <c r="D62" s="79"/>
      <c r="E62" s="79"/>
      <c r="F62" s="79"/>
      <c r="G62" s="79"/>
      <c r="H62" s="79"/>
      <c r="I62" s="79"/>
      <c r="J62" s="101"/>
    </row>
    <row r="63" spans="1:10" ht="24.75" customHeight="1" x14ac:dyDescent="0.2">
      <c r="A63" s="7" t="s">
        <v>32</v>
      </c>
      <c r="B63" s="78" t="s">
        <v>80</v>
      </c>
      <c r="C63" s="79"/>
      <c r="D63" s="79"/>
      <c r="E63" s="79"/>
      <c r="F63" s="79"/>
      <c r="G63" s="79"/>
      <c r="H63" s="79"/>
      <c r="I63" s="79"/>
      <c r="J63" s="101"/>
    </row>
    <row r="64" spans="1:10" ht="19.5" customHeight="1" x14ac:dyDescent="0.2">
      <c r="A64" s="66" t="s">
        <v>33</v>
      </c>
      <c r="B64" s="86" t="s">
        <v>81</v>
      </c>
      <c r="C64" s="87"/>
      <c r="D64" s="87"/>
      <c r="E64" s="87"/>
      <c r="F64" s="87"/>
      <c r="G64" s="87"/>
      <c r="H64" s="87"/>
      <c r="I64" s="87"/>
      <c r="J64" s="95"/>
    </row>
    <row r="65" spans="1:11" ht="17.25" customHeight="1" x14ac:dyDescent="0.2">
      <c r="A65" s="67"/>
      <c r="B65" s="88" t="s">
        <v>82</v>
      </c>
      <c r="C65" s="89"/>
      <c r="D65" s="89"/>
      <c r="E65" s="89"/>
      <c r="F65" s="89"/>
      <c r="G65" s="89"/>
      <c r="H65" s="89"/>
      <c r="I65" s="89"/>
      <c r="J65" s="96"/>
    </row>
    <row r="66" spans="1:11" ht="18" hidden="1" customHeight="1" x14ac:dyDescent="0.2">
      <c r="A66" s="68"/>
      <c r="B66" s="90"/>
      <c r="C66" s="91"/>
      <c r="D66" s="91"/>
      <c r="E66" s="91"/>
      <c r="F66" s="91"/>
      <c r="G66" s="91"/>
      <c r="H66" s="91"/>
      <c r="I66" s="91"/>
      <c r="J66" s="122"/>
    </row>
    <row r="67" spans="1:11" ht="42.75" customHeight="1" x14ac:dyDescent="0.2">
      <c r="A67" s="7" t="s">
        <v>37</v>
      </c>
      <c r="B67" s="78" t="s">
        <v>83</v>
      </c>
      <c r="C67" s="79"/>
      <c r="D67" s="79"/>
      <c r="E67" s="79"/>
      <c r="F67" s="79"/>
      <c r="G67" s="79"/>
      <c r="H67" s="79"/>
      <c r="I67" s="79"/>
      <c r="J67" s="101"/>
    </row>
    <row r="68" spans="1:11" ht="34.5" customHeight="1" x14ac:dyDescent="0.2">
      <c r="A68" s="7" t="s">
        <v>39</v>
      </c>
      <c r="B68" s="78" t="s">
        <v>40</v>
      </c>
      <c r="C68" s="79"/>
      <c r="D68" s="79"/>
      <c r="E68" s="79"/>
      <c r="F68" s="79"/>
      <c r="G68" s="79"/>
      <c r="H68" s="79"/>
      <c r="I68" s="79"/>
      <c r="J68" s="101"/>
    </row>
    <row r="70" spans="1:11" ht="13.5" thickBot="1" x14ac:dyDescent="0.25"/>
    <row r="71" spans="1:11" ht="27.75" customHeight="1" thickBot="1" x14ac:dyDescent="0.25">
      <c r="C71" s="81" t="s">
        <v>43</v>
      </c>
      <c r="D71" s="100"/>
      <c r="E71" s="83" t="s">
        <v>44</v>
      </c>
      <c r="F71" s="83"/>
      <c r="G71" s="83"/>
      <c r="H71" s="83"/>
      <c r="I71" s="83"/>
      <c r="J71" s="83"/>
    </row>
    <row r="72" spans="1:11" ht="39" customHeight="1" thickBot="1" x14ac:dyDescent="0.25">
      <c r="A72" s="45" t="s">
        <v>45</v>
      </c>
      <c r="B72" s="45" t="s">
        <v>46</v>
      </c>
      <c r="C72" s="45" t="s">
        <v>47</v>
      </c>
      <c r="D72" s="45" t="s">
        <v>48</v>
      </c>
      <c r="E72" s="45" t="s">
        <v>49</v>
      </c>
      <c r="F72" s="45" t="s">
        <v>50</v>
      </c>
      <c r="G72" s="45" t="s">
        <v>51</v>
      </c>
      <c r="H72" s="45" t="s">
        <v>52</v>
      </c>
      <c r="I72" s="45" t="s">
        <v>53</v>
      </c>
      <c r="J72" s="45" t="s">
        <v>54</v>
      </c>
    </row>
    <row r="73" spans="1:11" ht="74.25" customHeight="1" thickBot="1" x14ac:dyDescent="0.25">
      <c r="A73" s="37" t="s">
        <v>84</v>
      </c>
      <c r="B73" s="38" t="s">
        <v>29</v>
      </c>
      <c r="C73" s="39">
        <v>2</v>
      </c>
      <c r="D73" s="40">
        <v>23233217</v>
      </c>
      <c r="E73" s="13">
        <v>1</v>
      </c>
      <c r="F73" s="41">
        <v>5808304</v>
      </c>
      <c r="G73" s="29">
        <v>1</v>
      </c>
      <c r="H73" s="41">
        <v>3935652.08</v>
      </c>
      <c r="I73" s="42">
        <f>IF(G73&gt;0,G73/E73,0)</f>
        <v>1</v>
      </c>
      <c r="J73" s="43">
        <f>IF(H73&gt;0,H73/D73,0)</f>
        <v>0.16939763787339482</v>
      </c>
    </row>
    <row r="76" spans="1:11" ht="60" customHeight="1" x14ac:dyDescent="0.2">
      <c r="A76" s="7" t="s">
        <v>30</v>
      </c>
      <c r="B76" s="78" t="s">
        <v>85</v>
      </c>
      <c r="C76" s="79"/>
      <c r="D76" s="79"/>
      <c r="E76" s="79"/>
      <c r="F76" s="79"/>
      <c r="G76" s="79"/>
      <c r="H76" s="79"/>
      <c r="I76" s="79"/>
      <c r="J76" s="79"/>
      <c r="K76" s="44"/>
    </row>
    <row r="77" spans="1:11" ht="34.5" customHeight="1" x14ac:dyDescent="0.2">
      <c r="A77" s="7" t="s">
        <v>32</v>
      </c>
      <c r="B77" s="78" t="s">
        <v>86</v>
      </c>
      <c r="C77" s="79"/>
      <c r="D77" s="79"/>
      <c r="E77" s="79"/>
      <c r="F77" s="79"/>
      <c r="G77" s="79"/>
      <c r="H77" s="79"/>
      <c r="I77" s="79"/>
      <c r="J77" s="79"/>
      <c r="K77" s="44"/>
    </row>
    <row r="78" spans="1:11" ht="15.75" hidden="1" customHeight="1" x14ac:dyDescent="0.2">
      <c r="A78" s="66" t="s">
        <v>33</v>
      </c>
      <c r="B78" s="86" t="s">
        <v>87</v>
      </c>
      <c r="C78" s="87"/>
      <c r="D78" s="87"/>
      <c r="E78" s="87"/>
      <c r="F78" s="87"/>
      <c r="G78" s="87"/>
      <c r="H78" s="87"/>
      <c r="I78" s="87"/>
      <c r="J78" s="87"/>
      <c r="K78" s="44"/>
    </row>
    <row r="79" spans="1:11" ht="18.75" customHeight="1" x14ac:dyDescent="0.2">
      <c r="A79" s="67"/>
      <c r="B79" s="88"/>
      <c r="C79" s="89"/>
      <c r="D79" s="89"/>
      <c r="E79" s="89"/>
      <c r="F79" s="89"/>
      <c r="G79" s="89"/>
      <c r="H79" s="89"/>
      <c r="I79" s="89"/>
      <c r="J79" s="89"/>
      <c r="K79" s="44"/>
    </row>
    <row r="80" spans="1:11" ht="29.25" customHeight="1" x14ac:dyDescent="0.2">
      <c r="A80" s="68"/>
      <c r="B80" s="90"/>
      <c r="C80" s="91"/>
      <c r="D80" s="91"/>
      <c r="E80" s="91"/>
      <c r="F80" s="91"/>
      <c r="G80" s="91"/>
      <c r="H80" s="91"/>
      <c r="I80" s="91"/>
      <c r="J80" s="91"/>
      <c r="K80" s="44"/>
    </row>
    <row r="81" spans="1:11" ht="38.25" customHeight="1" x14ac:dyDescent="0.2">
      <c r="A81" s="7" t="s">
        <v>37</v>
      </c>
      <c r="B81" s="78" t="s">
        <v>83</v>
      </c>
      <c r="C81" s="79"/>
      <c r="D81" s="79"/>
      <c r="E81" s="79"/>
      <c r="F81" s="79"/>
      <c r="G81" s="79"/>
      <c r="H81" s="79"/>
      <c r="I81" s="79"/>
      <c r="J81" s="79"/>
      <c r="K81" s="44"/>
    </row>
    <row r="82" spans="1:11" ht="33.75" customHeight="1" x14ac:dyDescent="0.2">
      <c r="A82" s="7" t="s">
        <v>39</v>
      </c>
      <c r="B82" s="78" t="s">
        <v>88</v>
      </c>
      <c r="C82" s="79"/>
      <c r="D82" s="79"/>
      <c r="E82" s="79"/>
      <c r="F82" s="79"/>
      <c r="G82" s="79"/>
      <c r="H82" s="79"/>
      <c r="I82" s="79"/>
      <c r="J82" s="79"/>
      <c r="K82" s="44"/>
    </row>
  </sheetData>
  <mergeCells count="59">
    <mergeCell ref="B81:J81"/>
    <mergeCell ref="B82:J82"/>
    <mergeCell ref="C71:D71"/>
    <mergeCell ref="E71:J71"/>
    <mergeCell ref="B76:J76"/>
    <mergeCell ref="B77:J77"/>
    <mergeCell ref="A78:A80"/>
    <mergeCell ref="B78:J80"/>
    <mergeCell ref="A64:A66"/>
    <mergeCell ref="B64:J64"/>
    <mergeCell ref="B65:J65"/>
    <mergeCell ref="B66:J66"/>
    <mergeCell ref="B67:J67"/>
    <mergeCell ref="B68:J68"/>
    <mergeCell ref="B63:J63"/>
    <mergeCell ref="B48:J48"/>
    <mergeCell ref="B49:J49"/>
    <mergeCell ref="A50:A52"/>
    <mergeCell ref="B50:J50"/>
    <mergeCell ref="B51:J51"/>
    <mergeCell ref="B52:J52"/>
    <mergeCell ref="B53:J53"/>
    <mergeCell ref="B54:J54"/>
    <mergeCell ref="C57:D57"/>
    <mergeCell ref="E57:J57"/>
    <mergeCell ref="B62:J62"/>
    <mergeCell ref="A37:A38"/>
    <mergeCell ref="B37:J37"/>
    <mergeCell ref="B38:J38"/>
    <mergeCell ref="B39:J39"/>
    <mergeCell ref="B40:J40"/>
    <mergeCell ref="C43:D43"/>
    <mergeCell ref="E43:J43"/>
    <mergeCell ref="B26:J26"/>
    <mergeCell ref="B27:J27"/>
    <mergeCell ref="C30:D30"/>
    <mergeCell ref="E30:J30"/>
    <mergeCell ref="B35:J35"/>
    <mergeCell ref="B36:J36"/>
    <mergeCell ref="C17:D17"/>
    <mergeCell ref="E17:J17"/>
    <mergeCell ref="B21:J21"/>
    <mergeCell ref="B22:J22"/>
    <mergeCell ref="A23:A25"/>
    <mergeCell ref="B23:J23"/>
    <mergeCell ref="B24:J24"/>
    <mergeCell ref="B25:J25"/>
    <mergeCell ref="B14:J14"/>
    <mergeCell ref="A2:J2"/>
    <mergeCell ref="A1:J1"/>
    <mergeCell ref="C4:D4"/>
    <mergeCell ref="E4:J4"/>
    <mergeCell ref="B8:J8"/>
    <mergeCell ref="B9:J9"/>
    <mergeCell ref="A10:A12"/>
    <mergeCell ref="B10:J10"/>
    <mergeCell ref="B11:J11"/>
    <mergeCell ref="B12:J12"/>
    <mergeCell ref="B13:J13"/>
  </mergeCells>
  <dataValidations count="2">
    <dataValidation allowBlank="1" showInputMessage="1" showErrorMessage="1" prompt="Monto presupuestado para el producto" sqref="D5 D18 D31:D32 D44:D45 D58:D59 D72:D73"/>
    <dataValidation allowBlank="1" showInputMessage="1" showErrorMessage="1" prompt="Meta anual del indicador" sqref="C5:C6 C18:C19 C31:C32 C44:C45 C58:C59 C72:C73"/>
  </dataValidations>
  <printOptions horizontalCentered="1"/>
  <pageMargins left="0.19685039370078741" right="0.19685039370078741" top="0.59055118110236227" bottom="0.59055118110236227" header="0.31496062992125984" footer="0.19685039370078741"/>
  <pageSetup scale="78" fitToHeight="0" orientation="portrait" r:id="rId1"/>
  <headerFooter>
    <oddFooter>&amp;C&amp;10&amp;P de &amp;N</oddFooter>
  </headerFooter>
  <rowBreaks count="2" manualBreakCount="2">
    <brk id="27" max="9" man="1"/>
    <brk id="55"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6"/>
  <sheetViews>
    <sheetView tabSelected="1" zoomScaleNormal="100" workbookViewId="0">
      <selection activeCell="L7" sqref="L7"/>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1.75" thickBot="1" x14ac:dyDescent="0.4">
      <c r="A1" s="162" t="s">
        <v>119</v>
      </c>
      <c r="B1" s="163" t="s">
        <v>120</v>
      </c>
      <c r="C1" s="164"/>
      <c r="D1" s="164"/>
      <c r="E1" s="164"/>
      <c r="F1" s="164"/>
      <c r="G1" s="164"/>
      <c r="H1" s="164"/>
      <c r="I1" s="164"/>
      <c r="J1" s="165"/>
    </row>
    <row r="2" spans="1:10" ht="19.5" customHeight="1" thickBot="1" x14ac:dyDescent="0.4">
      <c r="A2" s="166" t="s">
        <v>119</v>
      </c>
      <c r="B2" s="167" t="s">
        <v>121</v>
      </c>
      <c r="C2" s="168"/>
      <c r="D2" s="167" t="s">
        <v>122</v>
      </c>
      <c r="E2" s="168"/>
      <c r="F2" s="168"/>
      <c r="G2" s="168"/>
      <c r="H2" s="169"/>
      <c r="I2" s="170" t="s">
        <v>123</v>
      </c>
      <c r="J2" s="170" t="s">
        <v>124</v>
      </c>
    </row>
    <row r="3" spans="1:10" ht="29.25" customHeight="1" thickBot="1" x14ac:dyDescent="0.4">
      <c r="A3" s="171" t="s">
        <v>119</v>
      </c>
      <c r="B3" s="172" t="s">
        <v>125</v>
      </c>
      <c r="C3" s="173"/>
      <c r="D3" s="172" t="s">
        <v>126</v>
      </c>
      <c r="E3" s="173"/>
      <c r="F3" s="173"/>
      <c r="G3" s="173"/>
      <c r="H3" s="174"/>
      <c r="I3" s="175" t="s">
        <v>127</v>
      </c>
      <c r="J3" s="175">
        <v>0</v>
      </c>
    </row>
    <row r="4" spans="1:10" x14ac:dyDescent="0.25">
      <c r="A4" s="176" t="s">
        <v>119</v>
      </c>
      <c r="B4" s="177"/>
      <c r="C4" s="177"/>
      <c r="D4" s="177"/>
      <c r="E4" s="177"/>
      <c r="F4" s="177"/>
      <c r="G4" s="177"/>
      <c r="H4" s="177"/>
      <c r="I4" s="177"/>
      <c r="J4" s="178"/>
    </row>
    <row r="5" spans="1:10" x14ac:dyDescent="0.25">
      <c r="A5" s="179" t="s">
        <v>119</v>
      </c>
      <c r="B5" s="180"/>
      <c r="C5" s="180"/>
      <c r="D5" s="180"/>
      <c r="E5" s="180"/>
      <c r="F5" s="180"/>
      <c r="G5" s="180"/>
      <c r="H5" s="180"/>
      <c r="I5" s="180"/>
      <c r="J5" s="181"/>
    </row>
    <row r="6" spans="1:10" ht="15.75" x14ac:dyDescent="0.25">
      <c r="A6" s="182" t="s">
        <v>128</v>
      </c>
      <c r="B6" s="183"/>
      <c r="C6" s="183"/>
      <c r="D6" s="183"/>
      <c r="E6" s="183"/>
      <c r="F6" s="183"/>
      <c r="G6" s="183"/>
      <c r="H6" s="183"/>
      <c r="I6" s="183"/>
      <c r="J6" s="184"/>
    </row>
    <row r="7" spans="1:10" ht="15.75" x14ac:dyDescent="0.25">
      <c r="A7" s="185" t="s">
        <v>129</v>
      </c>
      <c r="B7" s="186"/>
      <c r="C7" s="186"/>
      <c r="D7" s="186"/>
      <c r="E7" s="186"/>
      <c r="F7" s="186"/>
      <c r="G7" s="186"/>
      <c r="H7" s="186"/>
      <c r="I7" s="186"/>
      <c r="J7" s="187"/>
    </row>
    <row r="8" spans="1:10" s="30" customFormat="1" ht="12.75" x14ac:dyDescent="0.2">
      <c r="A8" s="257" t="s">
        <v>130</v>
      </c>
      <c r="B8" s="258" t="s">
        <v>131</v>
      </c>
      <c r="C8" s="258"/>
      <c r="D8" s="258"/>
      <c r="E8" s="258"/>
      <c r="F8" s="258"/>
      <c r="G8" s="258"/>
      <c r="H8" s="258"/>
      <c r="I8" s="258"/>
      <c r="J8" s="259"/>
    </row>
    <row r="9" spans="1:10" s="30" customFormat="1" ht="12.75" x14ac:dyDescent="0.2">
      <c r="A9" s="257" t="s">
        <v>132</v>
      </c>
      <c r="B9" s="258" t="s">
        <v>133</v>
      </c>
      <c r="C9" s="258"/>
      <c r="D9" s="258"/>
      <c r="E9" s="258"/>
      <c r="F9" s="258"/>
      <c r="G9" s="258"/>
      <c r="H9" s="258"/>
      <c r="I9" s="258"/>
      <c r="J9" s="259"/>
    </row>
    <row r="10" spans="1:10" s="30" customFormat="1" ht="12.75" x14ac:dyDescent="0.2">
      <c r="A10" s="257" t="s">
        <v>134</v>
      </c>
      <c r="B10" s="258" t="s">
        <v>135</v>
      </c>
      <c r="C10" s="258"/>
      <c r="D10" s="258"/>
      <c r="E10" s="258"/>
      <c r="F10" s="258"/>
      <c r="G10" s="258"/>
      <c r="H10" s="258"/>
      <c r="I10" s="258"/>
      <c r="J10" s="259"/>
    </row>
    <row r="11" spans="1:10" s="30" customFormat="1" ht="12.75" x14ac:dyDescent="0.2">
      <c r="A11" s="257" t="s">
        <v>136</v>
      </c>
      <c r="B11" s="258" t="s">
        <v>137</v>
      </c>
      <c r="C11" s="258"/>
      <c r="D11" s="258"/>
      <c r="E11" s="258"/>
      <c r="F11" s="258"/>
      <c r="G11" s="258"/>
      <c r="H11" s="258"/>
      <c r="I11" s="258"/>
      <c r="J11" s="259"/>
    </row>
    <row r="12" spans="1:10" s="30" customFormat="1" ht="26.25" customHeight="1" x14ac:dyDescent="0.2">
      <c r="A12" s="267" t="s">
        <v>138</v>
      </c>
      <c r="B12" s="260" t="s">
        <v>139</v>
      </c>
      <c r="C12" s="260"/>
      <c r="D12" s="260"/>
      <c r="E12" s="260"/>
      <c r="F12" s="260"/>
      <c r="G12" s="260"/>
      <c r="H12" s="260"/>
      <c r="I12" s="260"/>
      <c r="J12" s="261"/>
    </row>
    <row r="13" spans="1:10" ht="15.75" x14ac:dyDescent="0.25">
      <c r="A13" s="182" t="s">
        <v>140</v>
      </c>
      <c r="B13" s="183"/>
      <c r="C13" s="183"/>
      <c r="D13" s="183"/>
      <c r="E13" s="183"/>
      <c r="F13" s="183"/>
      <c r="G13" s="183"/>
      <c r="H13" s="183"/>
      <c r="I13" s="183"/>
      <c r="J13" s="184"/>
    </row>
    <row r="14" spans="1:10" s="30" customFormat="1" ht="12.75" x14ac:dyDescent="0.2">
      <c r="A14" s="257" t="s">
        <v>141</v>
      </c>
      <c r="B14" s="188">
        <v>3</v>
      </c>
      <c r="C14" s="189" t="s">
        <v>142</v>
      </c>
      <c r="D14" s="190"/>
      <c r="E14" s="190"/>
      <c r="F14" s="190"/>
      <c r="G14" s="190"/>
      <c r="H14" s="190"/>
      <c r="I14" s="190"/>
      <c r="J14" s="191"/>
    </row>
    <row r="15" spans="1:10" s="30" customFormat="1" ht="12.75" x14ac:dyDescent="0.2">
      <c r="A15" s="257" t="s">
        <v>143</v>
      </c>
      <c r="B15" s="192">
        <v>3.3</v>
      </c>
      <c r="C15" s="193" t="s">
        <v>144</v>
      </c>
      <c r="D15" s="194"/>
      <c r="E15" s="194"/>
      <c r="F15" s="194"/>
      <c r="G15" s="194"/>
      <c r="H15" s="194"/>
      <c r="I15" s="194"/>
      <c r="J15" s="195"/>
    </row>
    <row r="16" spans="1:10" s="30" customFormat="1" ht="12.75" x14ac:dyDescent="0.2">
      <c r="A16" s="257" t="s">
        <v>145</v>
      </c>
      <c r="B16" s="196" t="s">
        <v>146</v>
      </c>
      <c r="C16" s="197" t="s">
        <v>147</v>
      </c>
      <c r="D16" s="198"/>
      <c r="E16" s="198"/>
      <c r="F16" s="198"/>
      <c r="G16" s="198"/>
      <c r="H16" s="198"/>
      <c r="I16" s="198"/>
      <c r="J16" s="199"/>
    </row>
    <row r="17" spans="1:11" ht="15.75" x14ac:dyDescent="0.25">
      <c r="A17" s="182" t="s">
        <v>148</v>
      </c>
      <c r="B17" s="183"/>
      <c r="C17" s="183"/>
      <c r="D17" s="183"/>
      <c r="E17" s="183"/>
      <c r="F17" s="183"/>
      <c r="G17" s="183"/>
      <c r="H17" s="183"/>
      <c r="I17" s="183"/>
      <c r="J17" s="184"/>
    </row>
    <row r="18" spans="1:11" s="30" customFormat="1" ht="12.75" x14ac:dyDescent="0.2">
      <c r="A18" s="257" t="s">
        <v>149</v>
      </c>
      <c r="B18" s="262" t="s">
        <v>150</v>
      </c>
      <c r="C18" s="262"/>
      <c r="D18" s="262"/>
      <c r="E18" s="262"/>
      <c r="F18" s="262"/>
      <c r="G18" s="262"/>
      <c r="H18" s="262"/>
      <c r="I18" s="262"/>
      <c r="J18" s="263"/>
    </row>
    <row r="19" spans="1:11" s="30" customFormat="1" ht="12.75" x14ac:dyDescent="0.2">
      <c r="A19" s="264" t="s">
        <v>151</v>
      </c>
      <c r="B19" s="262" t="s">
        <v>152</v>
      </c>
      <c r="C19" s="262"/>
      <c r="D19" s="262"/>
      <c r="E19" s="262"/>
      <c r="F19" s="262"/>
      <c r="G19" s="262"/>
      <c r="H19" s="262"/>
      <c r="I19" s="262"/>
      <c r="J19" s="263"/>
    </row>
    <row r="20" spans="1:11" s="30" customFormat="1" ht="12.75" x14ac:dyDescent="0.2">
      <c r="A20" s="264" t="s">
        <v>179</v>
      </c>
      <c r="B20" s="262" t="s">
        <v>153</v>
      </c>
      <c r="C20" s="262"/>
      <c r="D20" s="262"/>
      <c r="E20" s="262"/>
      <c r="F20" s="262"/>
      <c r="G20" s="262"/>
      <c r="H20" s="262"/>
      <c r="I20" s="262"/>
      <c r="J20" s="263"/>
    </row>
    <row r="21" spans="1:11" s="30" customFormat="1" ht="12.75" x14ac:dyDescent="0.2">
      <c r="A21" s="264" t="s">
        <v>154</v>
      </c>
      <c r="B21" s="265" t="s">
        <v>155</v>
      </c>
      <c r="C21" s="265"/>
      <c r="D21" s="265"/>
      <c r="E21" s="265"/>
      <c r="F21" s="265"/>
      <c r="G21" s="265"/>
      <c r="H21" s="265"/>
      <c r="I21" s="265"/>
      <c r="J21" s="266"/>
    </row>
    <row r="22" spans="1:11" ht="15.75" x14ac:dyDescent="0.25">
      <c r="A22" s="200" t="s">
        <v>156</v>
      </c>
      <c r="B22" s="201"/>
      <c r="C22" s="201"/>
      <c r="D22" s="201"/>
      <c r="E22" s="201"/>
      <c r="F22" s="201"/>
      <c r="G22" s="201"/>
      <c r="H22" s="201"/>
      <c r="I22" s="201"/>
      <c r="J22" s="202"/>
      <c r="K22" s="18"/>
    </row>
    <row r="23" spans="1:11" ht="15.75" x14ac:dyDescent="0.25">
      <c r="A23" s="203" t="s">
        <v>157</v>
      </c>
      <c r="B23" s="204"/>
      <c r="C23" s="204"/>
      <c r="D23" s="204"/>
      <c r="E23" s="204"/>
      <c r="F23" s="204"/>
      <c r="G23" s="204"/>
      <c r="H23" s="204"/>
      <c r="I23" s="204"/>
      <c r="J23" s="205"/>
      <c r="K23" s="206"/>
    </row>
    <row r="24" spans="1:11" x14ac:dyDescent="0.25">
      <c r="A24" s="207" t="s">
        <v>158</v>
      </c>
      <c r="B24" s="208"/>
      <c r="C24" s="209" t="s">
        <v>159</v>
      </c>
      <c r="D24" s="210"/>
      <c r="E24" s="210"/>
      <c r="F24" s="210" t="s">
        <v>160</v>
      </c>
      <c r="G24" s="210"/>
      <c r="H24" s="208"/>
      <c r="I24" s="209" t="s">
        <v>161</v>
      </c>
      <c r="J24" s="211"/>
      <c r="K24" s="18"/>
    </row>
    <row r="25" spans="1:11" x14ac:dyDescent="0.25">
      <c r="A25" s="212">
        <v>1957071981.3299999</v>
      </c>
      <c r="B25" s="213"/>
      <c r="C25" s="214">
        <f>+A25-G25</f>
        <v>1921763864.8799999</v>
      </c>
      <c r="D25" s="215"/>
      <c r="E25" s="216"/>
      <c r="F25" s="217"/>
      <c r="G25" s="218">
        <f>Tabla13[Financiera 
 (F)]+Tabla134[Financiera 
 (F)]+Tabla1345[Financiera 
 (F)]+Tabla13456[Financiera 
 (F)]+Tabla134567[Financiera 
 (F)]+Tabla1345678[Financiera 
 (F)]</f>
        <v>35308116.450000003</v>
      </c>
      <c r="H25" s="219"/>
      <c r="I25" s="220">
        <f>IF(G25&gt;0,G25/C25,0)</f>
        <v>1.8372765299239684E-2</v>
      </c>
      <c r="J25" s="221"/>
      <c r="K25" s="18"/>
    </row>
    <row r="26" spans="1:11" ht="15.75" x14ac:dyDescent="0.25">
      <c r="A26" s="203" t="s">
        <v>162</v>
      </c>
      <c r="B26" s="204"/>
      <c r="C26" s="204"/>
      <c r="D26" s="204"/>
      <c r="E26" s="204"/>
      <c r="F26" s="204"/>
      <c r="G26" s="204"/>
      <c r="H26" s="204"/>
      <c r="I26" s="204"/>
      <c r="J26" s="205"/>
      <c r="K26" s="206"/>
    </row>
    <row r="27" spans="1:11" ht="22.5" customHeight="1" x14ac:dyDescent="0.25">
      <c r="A27" s="222"/>
      <c r="B27" s="223"/>
      <c r="C27" s="56" t="s">
        <v>163</v>
      </c>
      <c r="D27" s="57"/>
      <c r="E27" s="241" t="s">
        <v>177</v>
      </c>
      <c r="F27" s="242"/>
      <c r="G27" s="56" t="s">
        <v>165</v>
      </c>
      <c r="H27" s="56"/>
      <c r="I27" s="56" t="s">
        <v>166</v>
      </c>
      <c r="J27" s="224"/>
      <c r="K27" s="18"/>
    </row>
    <row r="28" spans="1:11" ht="39" thickBot="1" x14ac:dyDescent="0.3">
      <c r="A28" s="19" t="s">
        <v>6</v>
      </c>
      <c r="B28" s="4" t="s">
        <v>7</v>
      </c>
      <c r="C28" s="4" t="s">
        <v>47</v>
      </c>
      <c r="D28" s="4" t="s">
        <v>48</v>
      </c>
      <c r="E28" s="4" t="s">
        <v>8</v>
      </c>
      <c r="F28" s="4" t="s">
        <v>9</v>
      </c>
      <c r="G28" s="4" t="s">
        <v>167</v>
      </c>
      <c r="H28" s="4" t="s">
        <v>168</v>
      </c>
      <c r="I28" s="4" t="s">
        <v>169</v>
      </c>
      <c r="J28" s="225" t="s">
        <v>170</v>
      </c>
      <c r="K28" s="18"/>
    </row>
    <row r="29" spans="1:11" ht="38.25" x14ac:dyDescent="0.25">
      <c r="A29" s="226" t="s">
        <v>171</v>
      </c>
      <c r="B29" s="227" t="s">
        <v>19</v>
      </c>
      <c r="C29" s="228">
        <v>9940</v>
      </c>
      <c r="D29" s="229">
        <v>170848103</v>
      </c>
      <c r="E29" s="228">
        <v>7960</v>
      </c>
      <c r="F29" s="229">
        <v>42712026</v>
      </c>
      <c r="G29" s="230">
        <v>2140</v>
      </c>
      <c r="H29" s="231">
        <v>6233183.0899999999</v>
      </c>
      <c r="I29" s="232">
        <f>IF(G29&gt;0,G29/C29,0)</f>
        <v>0.2152917505030181</v>
      </c>
      <c r="J29" s="233">
        <f>IF(H29&gt;0,H29/D29,0)</f>
        <v>3.6483771142603788E-2</v>
      </c>
      <c r="K29" s="18"/>
    </row>
    <row r="30" spans="1:11" ht="15.75" x14ac:dyDescent="0.25">
      <c r="A30" s="182" t="s">
        <v>172</v>
      </c>
      <c r="B30" s="183"/>
      <c r="C30" s="183"/>
      <c r="D30" s="183"/>
      <c r="E30" s="183"/>
      <c r="F30" s="183"/>
      <c r="G30" s="183"/>
      <c r="H30" s="183"/>
      <c r="I30" s="183"/>
      <c r="J30" s="184"/>
    </row>
    <row r="31" spans="1:11" ht="15.75" x14ac:dyDescent="0.25">
      <c r="A31" s="185" t="s">
        <v>173</v>
      </c>
      <c r="B31" s="186"/>
      <c r="C31" s="186"/>
      <c r="D31" s="186"/>
      <c r="E31" s="186"/>
      <c r="F31" s="186"/>
      <c r="G31" s="186"/>
      <c r="H31" s="186"/>
      <c r="I31" s="186"/>
      <c r="J31" s="187"/>
    </row>
    <row r="32" spans="1:11" x14ac:dyDescent="0.25">
      <c r="A32" s="245" t="s">
        <v>174</v>
      </c>
      <c r="B32" s="248" t="s">
        <v>55</v>
      </c>
      <c r="C32" s="248"/>
      <c r="D32" s="248"/>
      <c r="E32" s="248"/>
      <c r="F32" s="248"/>
      <c r="G32" s="248"/>
      <c r="H32" s="248"/>
      <c r="I32" s="248"/>
      <c r="J32" s="249"/>
      <c r="K32" s="18"/>
    </row>
    <row r="33" spans="1:11" ht="64.5" customHeight="1" x14ac:dyDescent="0.25">
      <c r="A33" s="245" t="s">
        <v>30</v>
      </c>
      <c r="B33" s="243" t="s">
        <v>56</v>
      </c>
      <c r="C33" s="243"/>
      <c r="D33" s="243"/>
      <c r="E33" s="243"/>
      <c r="F33" s="243"/>
      <c r="G33" s="243"/>
      <c r="H33" s="243"/>
      <c r="I33" s="243"/>
      <c r="J33" s="244"/>
      <c r="K33" s="18"/>
    </row>
    <row r="34" spans="1:11" ht="71.25" customHeight="1" x14ac:dyDescent="0.25">
      <c r="A34" s="245" t="s">
        <v>33</v>
      </c>
      <c r="B34" s="243" t="s">
        <v>95</v>
      </c>
      <c r="C34" s="243"/>
      <c r="D34" s="243"/>
      <c r="E34" s="243"/>
      <c r="F34" s="243"/>
      <c r="G34" s="243"/>
      <c r="H34" s="243"/>
      <c r="I34" s="243"/>
      <c r="J34" s="244"/>
      <c r="K34" s="18"/>
    </row>
    <row r="35" spans="1:11" ht="205.5" customHeight="1" x14ac:dyDescent="0.25">
      <c r="A35" s="245" t="s">
        <v>37</v>
      </c>
      <c r="B35" s="243" t="s">
        <v>178</v>
      </c>
      <c r="C35" s="243"/>
      <c r="D35" s="243"/>
      <c r="E35" s="243"/>
      <c r="F35" s="243"/>
      <c r="G35" s="243"/>
      <c r="H35" s="243"/>
      <c r="I35" s="243"/>
      <c r="J35" s="244"/>
      <c r="K35" s="18"/>
    </row>
    <row r="36" spans="1:11" ht="15.75" x14ac:dyDescent="0.25">
      <c r="A36" s="182" t="s">
        <v>175</v>
      </c>
      <c r="B36" s="183"/>
      <c r="C36" s="183"/>
      <c r="D36" s="183"/>
      <c r="E36" s="183"/>
      <c r="F36" s="183"/>
      <c r="G36" s="183"/>
      <c r="H36" s="183"/>
      <c r="I36" s="183"/>
      <c r="J36" s="184"/>
    </row>
    <row r="37" spans="1:11" ht="15.75" x14ac:dyDescent="0.25">
      <c r="A37" s="235" t="s">
        <v>176</v>
      </c>
      <c r="B37" s="236"/>
      <c r="C37" s="236"/>
      <c r="D37" s="236"/>
      <c r="E37" s="236"/>
      <c r="F37" s="236"/>
      <c r="G37" s="236"/>
      <c r="H37" s="236"/>
      <c r="I37" s="236"/>
      <c r="J37" s="237"/>
    </row>
    <row r="38" spans="1:11" ht="44.25" customHeight="1" thickBot="1" x14ac:dyDescent="0.3">
      <c r="A38" s="250" t="s">
        <v>61</v>
      </c>
      <c r="B38" s="251"/>
      <c r="C38" s="251"/>
      <c r="D38" s="251"/>
      <c r="E38" s="251"/>
      <c r="F38" s="251"/>
      <c r="G38" s="251"/>
      <c r="H38" s="251"/>
      <c r="I38" s="251"/>
      <c r="J38" s="252"/>
    </row>
    <row r="39" spans="1:11" ht="15.75" x14ac:dyDescent="0.25">
      <c r="A39" s="203" t="s">
        <v>162</v>
      </c>
      <c r="B39" s="204"/>
      <c r="C39" s="204"/>
      <c r="D39" s="204"/>
      <c r="E39" s="204"/>
      <c r="F39" s="204"/>
      <c r="G39" s="204"/>
      <c r="H39" s="204"/>
      <c r="I39" s="204"/>
      <c r="J39" s="205"/>
      <c r="K39" s="206"/>
    </row>
    <row r="40" spans="1:11" x14ac:dyDescent="0.25">
      <c r="A40" s="222"/>
      <c r="B40" s="223"/>
      <c r="C40" s="56" t="s">
        <v>163</v>
      </c>
      <c r="D40" s="57"/>
      <c r="E40" s="56" t="s">
        <v>164</v>
      </c>
      <c r="F40" s="57"/>
      <c r="G40" s="56" t="s">
        <v>165</v>
      </c>
      <c r="H40" s="56"/>
      <c r="I40" s="56" t="s">
        <v>166</v>
      </c>
      <c r="J40" s="224"/>
      <c r="K40" s="18"/>
    </row>
    <row r="41" spans="1:11" ht="39" thickBot="1" x14ac:dyDescent="0.3">
      <c r="A41" s="19" t="s">
        <v>6</v>
      </c>
      <c r="B41" s="4" t="s">
        <v>7</v>
      </c>
      <c r="C41" s="4" t="s">
        <v>47</v>
      </c>
      <c r="D41" s="4" t="s">
        <v>48</v>
      </c>
      <c r="E41" s="4" t="s">
        <v>8</v>
      </c>
      <c r="F41" s="4" t="s">
        <v>9</v>
      </c>
      <c r="G41" s="4" t="s">
        <v>167</v>
      </c>
      <c r="H41" s="4" t="s">
        <v>168</v>
      </c>
      <c r="I41" s="4" t="s">
        <v>169</v>
      </c>
      <c r="J41" s="225" t="s">
        <v>170</v>
      </c>
      <c r="K41" s="18"/>
    </row>
    <row r="42" spans="1:11" ht="51" x14ac:dyDescent="0.25">
      <c r="A42" s="226" t="s">
        <v>98</v>
      </c>
      <c r="B42" s="227" t="s">
        <v>21</v>
      </c>
      <c r="C42" s="228">
        <v>10277</v>
      </c>
      <c r="D42" s="229">
        <v>46086308</v>
      </c>
      <c r="E42" s="228">
        <v>2919</v>
      </c>
      <c r="F42" s="229">
        <v>11521577</v>
      </c>
      <c r="G42" s="230">
        <v>2700</v>
      </c>
      <c r="H42" s="231">
        <v>3190977.1</v>
      </c>
      <c r="I42" s="232">
        <f>IF(G42&gt;0,G42/C42,0)</f>
        <v>0.2627225844117933</v>
      </c>
      <c r="J42" s="233">
        <f>IF(H42&gt;0,H42/D42,0)</f>
        <v>6.9239156671000862E-2</v>
      </c>
      <c r="K42" s="18"/>
    </row>
    <row r="43" spans="1:11" ht="15.75" x14ac:dyDescent="0.25">
      <c r="A43" s="182" t="s">
        <v>172</v>
      </c>
      <c r="B43" s="183"/>
      <c r="C43" s="183"/>
      <c r="D43" s="183"/>
      <c r="E43" s="183"/>
      <c r="F43" s="183"/>
      <c r="G43" s="183"/>
      <c r="H43" s="183"/>
      <c r="I43" s="183"/>
      <c r="J43" s="184"/>
    </row>
    <row r="44" spans="1:11" ht="15.75" x14ac:dyDescent="0.25">
      <c r="A44" s="185" t="s">
        <v>173</v>
      </c>
      <c r="B44" s="186"/>
      <c r="C44" s="186"/>
      <c r="D44" s="186"/>
      <c r="E44" s="186"/>
      <c r="F44" s="186"/>
      <c r="G44" s="186"/>
      <c r="H44" s="186"/>
      <c r="I44" s="186"/>
      <c r="J44" s="187"/>
    </row>
    <row r="45" spans="1:11" ht="27.75" customHeight="1" x14ac:dyDescent="0.25">
      <c r="A45" s="245" t="s">
        <v>174</v>
      </c>
      <c r="B45" s="246" t="s">
        <v>62</v>
      </c>
      <c r="C45" s="246"/>
      <c r="D45" s="246"/>
      <c r="E45" s="246"/>
      <c r="F45" s="246"/>
      <c r="G45" s="246"/>
      <c r="H45" s="246"/>
      <c r="I45" s="246"/>
      <c r="J45" s="247"/>
      <c r="K45" s="18"/>
    </row>
    <row r="46" spans="1:11" ht="24" customHeight="1" x14ac:dyDescent="0.25">
      <c r="A46" s="245" t="s">
        <v>30</v>
      </c>
      <c r="B46" s="243" t="s">
        <v>99</v>
      </c>
      <c r="C46" s="243"/>
      <c r="D46" s="243"/>
      <c r="E46" s="243"/>
      <c r="F46" s="243"/>
      <c r="G46" s="243"/>
      <c r="H46" s="243"/>
      <c r="I46" s="243"/>
      <c r="J46" s="244"/>
      <c r="K46" s="18"/>
    </row>
    <row r="47" spans="1:11" ht="27" customHeight="1" x14ac:dyDescent="0.25">
      <c r="A47" s="245" t="s">
        <v>33</v>
      </c>
      <c r="B47" s="243" t="s">
        <v>100</v>
      </c>
      <c r="C47" s="243"/>
      <c r="D47" s="243"/>
      <c r="E47" s="243"/>
      <c r="F47" s="243"/>
      <c r="G47" s="243"/>
      <c r="H47" s="243"/>
      <c r="I47" s="243"/>
      <c r="J47" s="244"/>
      <c r="K47" s="18"/>
    </row>
    <row r="48" spans="1:11" ht="30.75" customHeight="1" x14ac:dyDescent="0.25">
      <c r="A48" s="245" t="s">
        <v>37</v>
      </c>
      <c r="B48" s="243" t="s">
        <v>101</v>
      </c>
      <c r="C48" s="243"/>
      <c r="D48" s="243"/>
      <c r="E48" s="243"/>
      <c r="F48" s="243"/>
      <c r="G48" s="243"/>
      <c r="H48" s="243"/>
      <c r="I48" s="243"/>
      <c r="J48" s="244"/>
      <c r="K48" s="18"/>
    </row>
    <row r="49" spans="1:11" ht="15.75" x14ac:dyDescent="0.25">
      <c r="A49" s="182" t="s">
        <v>175</v>
      </c>
      <c r="B49" s="183"/>
      <c r="C49" s="183"/>
      <c r="D49" s="183"/>
      <c r="E49" s="183"/>
      <c r="F49" s="183"/>
      <c r="G49" s="183"/>
      <c r="H49" s="183"/>
      <c r="I49" s="183"/>
      <c r="J49" s="184"/>
    </row>
    <row r="50" spans="1:11" ht="15.75" x14ac:dyDescent="0.25">
      <c r="A50" s="235" t="s">
        <v>176</v>
      </c>
      <c r="B50" s="236"/>
      <c r="C50" s="236"/>
      <c r="D50" s="236"/>
      <c r="E50" s="236"/>
      <c r="F50" s="236"/>
      <c r="G50" s="236"/>
      <c r="H50" s="236"/>
      <c r="I50" s="236"/>
      <c r="J50" s="237"/>
    </row>
    <row r="51" spans="1:11" ht="15.75" thickBot="1" x14ac:dyDescent="0.3">
      <c r="A51" s="238" t="s">
        <v>83</v>
      </c>
      <c r="B51" s="239"/>
      <c r="C51" s="239"/>
      <c r="D51" s="239"/>
      <c r="E51" s="239"/>
      <c r="F51" s="239"/>
      <c r="G51" s="239"/>
      <c r="H51" s="239"/>
      <c r="I51" s="239"/>
      <c r="J51" s="240"/>
    </row>
    <row r="52" spans="1:11" ht="15.75" x14ac:dyDescent="0.25">
      <c r="A52" s="203" t="s">
        <v>162</v>
      </c>
      <c r="B52" s="204"/>
      <c r="C52" s="204"/>
      <c r="D52" s="204"/>
      <c r="E52" s="204"/>
      <c r="F52" s="204"/>
      <c r="G52" s="204"/>
      <c r="H52" s="204"/>
      <c r="I52" s="204"/>
      <c r="J52" s="205"/>
      <c r="K52" s="206"/>
    </row>
    <row r="53" spans="1:11" x14ac:dyDescent="0.25">
      <c r="A53" s="222"/>
      <c r="B53" s="223"/>
      <c r="C53" s="56" t="s">
        <v>163</v>
      </c>
      <c r="D53" s="57"/>
      <c r="E53" s="56" t="s">
        <v>164</v>
      </c>
      <c r="F53" s="57"/>
      <c r="G53" s="56" t="s">
        <v>165</v>
      </c>
      <c r="H53" s="56"/>
      <c r="I53" s="56" t="s">
        <v>166</v>
      </c>
      <c r="J53" s="224"/>
      <c r="K53" s="18"/>
    </row>
    <row r="54" spans="1:11" ht="39" thickBot="1" x14ac:dyDescent="0.3">
      <c r="A54" s="19" t="s">
        <v>6</v>
      </c>
      <c r="B54" s="4" t="s">
        <v>7</v>
      </c>
      <c r="C54" s="4" t="s">
        <v>47</v>
      </c>
      <c r="D54" s="4" t="s">
        <v>48</v>
      </c>
      <c r="E54" s="4" t="s">
        <v>8</v>
      </c>
      <c r="F54" s="4" t="s">
        <v>9</v>
      </c>
      <c r="G54" s="4" t="s">
        <v>167</v>
      </c>
      <c r="H54" s="4" t="s">
        <v>168</v>
      </c>
      <c r="I54" s="4" t="s">
        <v>169</v>
      </c>
      <c r="J54" s="225" t="s">
        <v>170</v>
      </c>
      <c r="K54" s="18"/>
    </row>
    <row r="55" spans="1:11" ht="38.25" x14ac:dyDescent="0.25">
      <c r="A55" s="226" t="s">
        <v>105</v>
      </c>
      <c r="B55" s="227" t="s">
        <v>23</v>
      </c>
      <c r="C55" s="228">
        <v>1560</v>
      </c>
      <c r="D55" s="229">
        <v>104233344</v>
      </c>
      <c r="E55" s="228">
        <v>390</v>
      </c>
      <c r="F55" s="229">
        <v>26058336</v>
      </c>
      <c r="G55" s="230">
        <v>987</v>
      </c>
      <c r="H55" s="231">
        <v>12235337.09</v>
      </c>
      <c r="I55" s="232">
        <f>IF(G55&gt;0,G55/C55,0)</f>
        <v>0.63269230769230766</v>
      </c>
      <c r="J55" s="233">
        <f>IF(H55&gt;0,H55/D55,0)</f>
        <v>0.1173840982210069</v>
      </c>
      <c r="K55" s="18"/>
    </row>
    <row r="56" spans="1:11" ht="15.75" x14ac:dyDescent="0.25">
      <c r="A56" s="182" t="s">
        <v>172</v>
      </c>
      <c r="B56" s="183"/>
      <c r="C56" s="183"/>
      <c r="D56" s="183"/>
      <c r="E56" s="183"/>
      <c r="F56" s="183"/>
      <c r="G56" s="183"/>
      <c r="H56" s="183"/>
      <c r="I56" s="183"/>
      <c r="J56" s="184"/>
    </row>
    <row r="57" spans="1:11" ht="15.75" x14ac:dyDescent="0.25">
      <c r="A57" s="185" t="s">
        <v>173</v>
      </c>
      <c r="B57" s="186"/>
      <c r="C57" s="186"/>
      <c r="D57" s="186"/>
      <c r="E57" s="186"/>
      <c r="F57" s="186"/>
      <c r="G57" s="186"/>
      <c r="H57" s="186"/>
      <c r="I57" s="186"/>
      <c r="J57" s="187"/>
    </row>
    <row r="58" spans="1:11" s="30" customFormat="1" ht="17.25" customHeight="1" x14ac:dyDescent="0.2">
      <c r="A58" s="245" t="s">
        <v>174</v>
      </c>
      <c r="B58" s="246" t="s">
        <v>67</v>
      </c>
      <c r="C58" s="246"/>
      <c r="D58" s="246"/>
      <c r="E58" s="246"/>
      <c r="F58" s="246"/>
      <c r="G58" s="246"/>
      <c r="H58" s="246"/>
      <c r="I58" s="246"/>
      <c r="J58" s="247"/>
      <c r="K58" s="253"/>
    </row>
    <row r="59" spans="1:11" s="30" customFormat="1" ht="30" customHeight="1" x14ac:dyDescent="0.2">
      <c r="A59" s="245" t="s">
        <v>30</v>
      </c>
      <c r="B59" s="243" t="s">
        <v>68</v>
      </c>
      <c r="C59" s="243"/>
      <c r="D59" s="243"/>
      <c r="E59" s="243"/>
      <c r="F59" s="243"/>
      <c r="G59" s="243"/>
      <c r="H59" s="243"/>
      <c r="I59" s="243"/>
      <c r="J59" s="244"/>
      <c r="K59" s="253"/>
    </row>
    <row r="60" spans="1:11" s="255" customFormat="1" ht="24.75" customHeight="1" x14ac:dyDescent="0.25">
      <c r="A60" s="254" t="s">
        <v>33</v>
      </c>
      <c r="B60" s="243" t="s">
        <v>106</v>
      </c>
      <c r="C60" s="243"/>
      <c r="D60" s="243"/>
      <c r="E60" s="243"/>
      <c r="F60" s="243"/>
      <c r="G60" s="243"/>
      <c r="H60" s="243"/>
      <c r="I60" s="243"/>
      <c r="J60" s="244"/>
    </row>
    <row r="61" spans="1:11" s="255" customFormat="1" ht="21" customHeight="1" x14ac:dyDescent="0.25">
      <c r="A61" s="254"/>
      <c r="B61" s="243" t="s">
        <v>71</v>
      </c>
      <c r="C61" s="243"/>
      <c r="D61" s="243"/>
      <c r="E61" s="243"/>
      <c r="F61" s="243"/>
      <c r="G61" s="243"/>
      <c r="H61" s="243"/>
      <c r="I61" s="243"/>
      <c r="J61" s="244"/>
    </row>
    <row r="62" spans="1:11" s="30" customFormat="1" ht="32.25" customHeight="1" x14ac:dyDescent="0.2">
      <c r="A62" s="245" t="s">
        <v>37</v>
      </c>
      <c r="B62" s="243" t="s">
        <v>72</v>
      </c>
      <c r="C62" s="243"/>
      <c r="D62" s="243"/>
      <c r="E62" s="243"/>
      <c r="F62" s="243"/>
      <c r="G62" s="243"/>
      <c r="H62" s="243"/>
      <c r="I62" s="243"/>
      <c r="J62" s="244"/>
      <c r="K62" s="253"/>
    </row>
    <row r="63" spans="1:11" ht="15.75" x14ac:dyDescent="0.25">
      <c r="A63" s="182" t="s">
        <v>175</v>
      </c>
      <c r="B63" s="183"/>
      <c r="C63" s="183"/>
      <c r="D63" s="183"/>
      <c r="E63" s="183"/>
      <c r="F63" s="183"/>
      <c r="G63" s="183"/>
      <c r="H63" s="183"/>
      <c r="I63" s="183"/>
      <c r="J63" s="184"/>
    </row>
    <row r="64" spans="1:11" ht="15.75" x14ac:dyDescent="0.25">
      <c r="A64" s="235" t="s">
        <v>176</v>
      </c>
      <c r="B64" s="236"/>
      <c r="C64" s="236"/>
      <c r="D64" s="236"/>
      <c r="E64" s="236"/>
      <c r="F64" s="236"/>
      <c r="G64" s="236"/>
      <c r="H64" s="236"/>
      <c r="I64" s="236"/>
      <c r="J64" s="237"/>
    </row>
    <row r="65" spans="1:11" ht="15.75" thickBot="1" x14ac:dyDescent="0.3">
      <c r="A65" s="238" t="s">
        <v>83</v>
      </c>
      <c r="B65" s="239"/>
      <c r="C65" s="239"/>
      <c r="D65" s="239"/>
      <c r="E65" s="239"/>
      <c r="F65" s="239"/>
      <c r="G65" s="239"/>
      <c r="H65" s="239"/>
      <c r="I65" s="239"/>
      <c r="J65" s="240"/>
    </row>
    <row r="66" spans="1:11" ht="15.75" x14ac:dyDescent="0.25">
      <c r="A66" s="203" t="s">
        <v>162</v>
      </c>
      <c r="B66" s="204"/>
      <c r="C66" s="204"/>
      <c r="D66" s="204"/>
      <c r="E66" s="204"/>
      <c r="F66" s="204"/>
      <c r="G66" s="204"/>
      <c r="H66" s="204"/>
      <c r="I66" s="204"/>
      <c r="J66" s="205"/>
      <c r="K66" s="206"/>
    </row>
    <row r="67" spans="1:11" x14ac:dyDescent="0.25">
      <c r="A67" s="222"/>
      <c r="B67" s="223"/>
      <c r="C67" s="56" t="s">
        <v>163</v>
      </c>
      <c r="D67" s="57"/>
      <c r="E67" s="56" t="s">
        <v>164</v>
      </c>
      <c r="F67" s="57"/>
      <c r="G67" s="56" t="s">
        <v>165</v>
      </c>
      <c r="H67" s="56"/>
      <c r="I67" s="56" t="s">
        <v>166</v>
      </c>
      <c r="J67" s="224"/>
      <c r="K67" s="18"/>
    </row>
    <row r="68" spans="1:11" ht="39" thickBot="1" x14ac:dyDescent="0.3">
      <c r="A68" s="19" t="s">
        <v>6</v>
      </c>
      <c r="B68" s="4" t="s">
        <v>7</v>
      </c>
      <c r="C68" s="4" t="s">
        <v>47</v>
      </c>
      <c r="D68" s="4" t="s">
        <v>48</v>
      </c>
      <c r="E68" s="4" t="s">
        <v>8</v>
      </c>
      <c r="F68" s="4" t="s">
        <v>9</v>
      </c>
      <c r="G68" s="4" t="s">
        <v>167</v>
      </c>
      <c r="H68" s="4" t="s">
        <v>168</v>
      </c>
      <c r="I68" s="4" t="s">
        <v>169</v>
      </c>
      <c r="J68" s="225" t="s">
        <v>170</v>
      </c>
      <c r="K68" s="18"/>
    </row>
    <row r="69" spans="1:11" ht="38.25" x14ac:dyDescent="0.25">
      <c r="A69" s="226" t="s">
        <v>109</v>
      </c>
      <c r="B69" s="227" t="s">
        <v>25</v>
      </c>
      <c r="C69" s="228">
        <v>22500</v>
      </c>
      <c r="D69" s="229">
        <v>55592040</v>
      </c>
      <c r="E69" s="228">
        <v>5625</v>
      </c>
      <c r="F69" s="229">
        <v>13898010</v>
      </c>
      <c r="G69" s="230">
        <v>1830</v>
      </c>
      <c r="H69" s="231">
        <v>6995486.6399999997</v>
      </c>
      <c r="I69" s="232">
        <f>IF(G69&gt;0,G69/C69,0)</f>
        <v>8.1333333333333327E-2</v>
      </c>
      <c r="J69" s="233">
        <f>IF(H69&gt;0,H69/D69,0)</f>
        <v>0.1258361204229958</v>
      </c>
      <c r="K69" s="18"/>
    </row>
    <row r="70" spans="1:11" ht="15.75" x14ac:dyDescent="0.25">
      <c r="A70" s="182" t="s">
        <v>172</v>
      </c>
      <c r="B70" s="183"/>
      <c r="C70" s="183"/>
      <c r="D70" s="183"/>
      <c r="E70" s="183"/>
      <c r="F70" s="183"/>
      <c r="G70" s="183"/>
      <c r="H70" s="183"/>
      <c r="I70" s="183"/>
      <c r="J70" s="184"/>
    </row>
    <row r="71" spans="1:11" ht="15.75" x14ac:dyDescent="0.25">
      <c r="A71" s="185" t="s">
        <v>173</v>
      </c>
      <c r="B71" s="186"/>
      <c r="C71" s="186"/>
      <c r="D71" s="186"/>
      <c r="E71" s="186"/>
      <c r="F71" s="186"/>
      <c r="G71" s="186"/>
      <c r="H71" s="186"/>
      <c r="I71" s="186"/>
      <c r="J71" s="187"/>
    </row>
    <row r="72" spans="1:11" s="30" customFormat="1" ht="12.75" x14ac:dyDescent="0.2">
      <c r="A72" s="245" t="s">
        <v>174</v>
      </c>
      <c r="B72" s="246" t="s">
        <v>73</v>
      </c>
      <c r="C72" s="246"/>
      <c r="D72" s="246"/>
      <c r="E72" s="246"/>
      <c r="F72" s="246"/>
      <c r="G72" s="246"/>
      <c r="H72" s="246"/>
      <c r="I72" s="246"/>
      <c r="J72" s="247"/>
      <c r="K72" s="253"/>
    </row>
    <row r="73" spans="1:11" s="30" customFormat="1" ht="12.75" x14ac:dyDescent="0.2">
      <c r="A73" s="245" t="s">
        <v>30</v>
      </c>
      <c r="B73" s="243" t="s">
        <v>74</v>
      </c>
      <c r="C73" s="243"/>
      <c r="D73" s="243"/>
      <c r="E73" s="243"/>
      <c r="F73" s="243"/>
      <c r="G73" s="243"/>
      <c r="H73" s="243"/>
      <c r="I73" s="243"/>
      <c r="J73" s="244"/>
      <c r="K73" s="253"/>
    </row>
    <row r="74" spans="1:11" s="255" customFormat="1" ht="12.75" x14ac:dyDescent="0.25">
      <c r="A74" s="254" t="s">
        <v>33</v>
      </c>
      <c r="B74" s="243" t="s">
        <v>35</v>
      </c>
      <c r="C74" s="243"/>
      <c r="D74" s="243"/>
      <c r="E74" s="243"/>
      <c r="F74" s="243"/>
      <c r="G74" s="243"/>
      <c r="H74" s="243"/>
      <c r="I74" s="243"/>
      <c r="J74" s="244"/>
    </row>
    <row r="75" spans="1:11" s="255" customFormat="1" ht="12.75" x14ac:dyDescent="0.25">
      <c r="A75" s="254"/>
      <c r="B75" s="243" t="s">
        <v>36</v>
      </c>
      <c r="C75" s="243"/>
      <c r="D75" s="243"/>
      <c r="E75" s="243"/>
      <c r="F75" s="243"/>
      <c r="G75" s="243"/>
      <c r="H75" s="243"/>
      <c r="I75" s="243"/>
      <c r="J75" s="244"/>
    </row>
    <row r="76" spans="1:11" s="30" customFormat="1" ht="25.5" x14ac:dyDescent="0.2">
      <c r="A76" s="245" t="s">
        <v>37</v>
      </c>
      <c r="B76" s="243" t="s">
        <v>76</v>
      </c>
      <c r="C76" s="243"/>
      <c r="D76" s="243"/>
      <c r="E76" s="243"/>
      <c r="F76" s="243"/>
      <c r="G76" s="243"/>
      <c r="H76" s="243"/>
      <c r="I76" s="243"/>
      <c r="J76" s="244"/>
      <c r="K76" s="253"/>
    </row>
    <row r="77" spans="1:11" ht="15.75" x14ac:dyDescent="0.25">
      <c r="A77" s="182" t="s">
        <v>175</v>
      </c>
      <c r="B77" s="183"/>
      <c r="C77" s="183"/>
      <c r="D77" s="183"/>
      <c r="E77" s="183"/>
      <c r="F77" s="183"/>
      <c r="G77" s="183"/>
      <c r="H77" s="183"/>
      <c r="I77" s="183"/>
      <c r="J77" s="184"/>
    </row>
    <row r="78" spans="1:11" ht="15.75" x14ac:dyDescent="0.25">
      <c r="A78" s="235" t="s">
        <v>176</v>
      </c>
      <c r="B78" s="236"/>
      <c r="C78" s="236"/>
      <c r="D78" s="236"/>
      <c r="E78" s="236"/>
      <c r="F78" s="236"/>
      <c r="G78" s="236"/>
      <c r="H78" s="236"/>
      <c r="I78" s="236"/>
      <c r="J78" s="237"/>
    </row>
    <row r="79" spans="1:11" ht="15.75" thickBot="1" x14ac:dyDescent="0.3">
      <c r="A79" s="250" t="s">
        <v>77</v>
      </c>
      <c r="B79" s="251"/>
      <c r="C79" s="251"/>
      <c r="D79" s="251"/>
      <c r="E79" s="251"/>
      <c r="F79" s="251"/>
      <c r="G79" s="251"/>
      <c r="H79" s="251"/>
      <c r="I79" s="251"/>
      <c r="J79" s="252"/>
    </row>
    <row r="80" spans="1:11" ht="15.75" x14ac:dyDescent="0.25">
      <c r="A80" s="203" t="s">
        <v>162</v>
      </c>
      <c r="B80" s="204"/>
      <c r="C80" s="204"/>
      <c r="D80" s="204"/>
      <c r="E80" s="204"/>
      <c r="F80" s="204"/>
      <c r="G80" s="204"/>
      <c r="H80" s="204"/>
      <c r="I80" s="204"/>
      <c r="J80" s="205"/>
      <c r="K80" s="206"/>
    </row>
    <row r="81" spans="1:11" x14ac:dyDescent="0.25">
      <c r="A81" s="222"/>
      <c r="B81" s="223"/>
      <c r="C81" s="56" t="s">
        <v>163</v>
      </c>
      <c r="D81" s="57"/>
      <c r="E81" s="56" t="s">
        <v>164</v>
      </c>
      <c r="F81" s="57"/>
      <c r="G81" s="56" t="s">
        <v>165</v>
      </c>
      <c r="H81" s="56"/>
      <c r="I81" s="56" t="s">
        <v>166</v>
      </c>
      <c r="J81" s="224"/>
      <c r="K81" s="18"/>
    </row>
    <row r="82" spans="1:11" ht="39" thickBot="1" x14ac:dyDescent="0.3">
      <c r="A82" s="19" t="s">
        <v>6</v>
      </c>
      <c r="B82" s="4" t="s">
        <v>7</v>
      </c>
      <c r="C82" s="4" t="s">
        <v>47</v>
      </c>
      <c r="D82" s="4" t="s">
        <v>48</v>
      </c>
      <c r="E82" s="4" t="s">
        <v>8</v>
      </c>
      <c r="F82" s="4" t="s">
        <v>9</v>
      </c>
      <c r="G82" s="4" t="s">
        <v>167</v>
      </c>
      <c r="H82" s="4" t="s">
        <v>168</v>
      </c>
      <c r="I82" s="4" t="s">
        <v>169</v>
      </c>
      <c r="J82" s="225" t="s">
        <v>170</v>
      </c>
      <c r="K82" s="18"/>
    </row>
    <row r="83" spans="1:11" ht="38.25" x14ac:dyDescent="0.25">
      <c r="A83" s="226" t="s">
        <v>78</v>
      </c>
      <c r="B83" s="227" t="s">
        <v>27</v>
      </c>
      <c r="C83" s="228">
        <v>6</v>
      </c>
      <c r="D83" s="229">
        <v>56711544</v>
      </c>
      <c r="E83" s="228">
        <v>2</v>
      </c>
      <c r="F83" s="229">
        <v>14177886</v>
      </c>
      <c r="G83" s="230">
        <v>0</v>
      </c>
      <c r="H83" s="231">
        <v>4194341.43</v>
      </c>
      <c r="I83" s="232">
        <f>IF(G83&gt;0,G83/C83,0)</f>
        <v>0</v>
      </c>
      <c r="J83" s="233">
        <f>IF(H83&gt;0,H83/D83,0)</f>
        <v>7.3959217721175072E-2</v>
      </c>
      <c r="K83" s="18"/>
    </row>
    <row r="84" spans="1:11" ht="15.75" x14ac:dyDescent="0.25">
      <c r="A84" s="182" t="s">
        <v>172</v>
      </c>
      <c r="B84" s="183"/>
      <c r="C84" s="183"/>
      <c r="D84" s="183"/>
      <c r="E84" s="183"/>
      <c r="F84" s="183"/>
      <c r="G84" s="183"/>
      <c r="H84" s="183"/>
      <c r="I84" s="183"/>
      <c r="J84" s="184"/>
    </row>
    <row r="85" spans="1:11" ht="15.75" x14ac:dyDescent="0.25">
      <c r="A85" s="185" t="s">
        <v>173</v>
      </c>
      <c r="B85" s="186"/>
      <c r="C85" s="186"/>
      <c r="D85" s="186"/>
      <c r="E85" s="186"/>
      <c r="F85" s="186"/>
      <c r="G85" s="186"/>
      <c r="H85" s="186"/>
      <c r="I85" s="186"/>
      <c r="J85" s="187"/>
    </row>
    <row r="86" spans="1:11" s="30" customFormat="1" ht="12.75" x14ac:dyDescent="0.2">
      <c r="A86" s="245" t="s">
        <v>174</v>
      </c>
      <c r="B86" s="246" t="s">
        <v>78</v>
      </c>
      <c r="C86" s="246"/>
      <c r="D86" s="246"/>
      <c r="E86" s="246"/>
      <c r="F86" s="246"/>
      <c r="G86" s="246"/>
      <c r="H86" s="246"/>
      <c r="I86" s="246"/>
      <c r="J86" s="247"/>
      <c r="K86" s="253"/>
    </row>
    <row r="87" spans="1:11" s="30" customFormat="1" ht="42" customHeight="1" x14ac:dyDescent="0.2">
      <c r="A87" s="245" t="s">
        <v>30</v>
      </c>
      <c r="B87" s="243" t="s">
        <v>112</v>
      </c>
      <c r="C87" s="243"/>
      <c r="D87" s="243"/>
      <c r="E87" s="243"/>
      <c r="F87" s="243"/>
      <c r="G87" s="243"/>
      <c r="H87" s="243"/>
      <c r="I87" s="243"/>
      <c r="J87" s="244"/>
      <c r="K87" s="253"/>
    </row>
    <row r="88" spans="1:11" s="255" customFormat="1" ht="12.75" x14ac:dyDescent="0.25">
      <c r="A88" s="254" t="s">
        <v>33</v>
      </c>
      <c r="B88" s="243" t="s">
        <v>81</v>
      </c>
      <c r="C88" s="243"/>
      <c r="D88" s="243"/>
      <c r="E88" s="243"/>
      <c r="F88" s="243"/>
      <c r="G88" s="243"/>
      <c r="H88" s="243"/>
      <c r="I88" s="243"/>
      <c r="J88" s="244"/>
    </row>
    <row r="89" spans="1:11" s="255" customFormat="1" ht="12.75" x14ac:dyDescent="0.25">
      <c r="A89" s="254"/>
      <c r="B89" s="243" t="s">
        <v>82</v>
      </c>
      <c r="C89" s="243"/>
      <c r="D89" s="243"/>
      <c r="E89" s="243"/>
      <c r="F89" s="243"/>
      <c r="G89" s="243"/>
      <c r="H89" s="243"/>
      <c r="I89" s="243"/>
      <c r="J89" s="244"/>
    </row>
    <row r="90" spans="1:11" s="30" customFormat="1" ht="25.5" x14ac:dyDescent="0.2">
      <c r="A90" s="245" t="s">
        <v>37</v>
      </c>
      <c r="B90" s="243" t="s">
        <v>83</v>
      </c>
      <c r="C90" s="243"/>
      <c r="D90" s="243"/>
      <c r="E90" s="243"/>
      <c r="F90" s="243"/>
      <c r="G90" s="243"/>
      <c r="H90" s="243"/>
      <c r="I90" s="243"/>
      <c r="J90" s="244"/>
      <c r="K90" s="253"/>
    </row>
    <row r="91" spans="1:11" ht="15.75" x14ac:dyDescent="0.25">
      <c r="A91" s="182" t="s">
        <v>175</v>
      </c>
      <c r="B91" s="183"/>
      <c r="C91" s="183"/>
      <c r="D91" s="183"/>
      <c r="E91" s="183"/>
      <c r="F91" s="183"/>
      <c r="G91" s="183"/>
      <c r="H91" s="183"/>
      <c r="I91" s="183"/>
      <c r="J91" s="184"/>
    </row>
    <row r="92" spans="1:11" ht="15.75" x14ac:dyDescent="0.25">
      <c r="A92" s="235" t="s">
        <v>176</v>
      </c>
      <c r="B92" s="236"/>
      <c r="C92" s="236"/>
      <c r="D92" s="236"/>
      <c r="E92" s="236"/>
      <c r="F92" s="236"/>
      <c r="G92" s="236"/>
      <c r="H92" s="236"/>
      <c r="I92" s="236"/>
      <c r="J92" s="237"/>
    </row>
    <row r="93" spans="1:11" ht="15.75" thickBot="1" x14ac:dyDescent="0.3">
      <c r="A93" s="238" t="s">
        <v>83</v>
      </c>
      <c r="B93" s="239"/>
      <c r="C93" s="239"/>
      <c r="D93" s="239"/>
      <c r="E93" s="239"/>
      <c r="F93" s="239"/>
      <c r="G93" s="239"/>
      <c r="H93" s="239"/>
      <c r="I93" s="239"/>
      <c r="J93" s="240"/>
    </row>
    <row r="94" spans="1:11" ht="15.75" x14ac:dyDescent="0.25">
      <c r="A94" s="203" t="s">
        <v>162</v>
      </c>
      <c r="B94" s="204"/>
      <c r="C94" s="204"/>
      <c r="D94" s="204"/>
      <c r="E94" s="204"/>
      <c r="F94" s="204"/>
      <c r="G94" s="204"/>
      <c r="H94" s="204"/>
      <c r="I94" s="204"/>
      <c r="J94" s="205"/>
      <c r="K94" s="206"/>
    </row>
    <row r="95" spans="1:11" x14ac:dyDescent="0.25">
      <c r="A95" s="222"/>
      <c r="B95" s="223"/>
      <c r="C95" s="56" t="s">
        <v>163</v>
      </c>
      <c r="D95" s="57"/>
      <c r="E95" s="56" t="s">
        <v>164</v>
      </c>
      <c r="F95" s="57"/>
      <c r="G95" s="56" t="s">
        <v>165</v>
      </c>
      <c r="H95" s="56"/>
      <c r="I95" s="56" t="s">
        <v>166</v>
      </c>
      <c r="J95" s="224"/>
      <c r="K95" s="18"/>
    </row>
    <row r="96" spans="1:11" ht="39" thickBot="1" x14ac:dyDescent="0.3">
      <c r="A96" s="19" t="s">
        <v>6</v>
      </c>
      <c r="B96" s="4" t="s">
        <v>7</v>
      </c>
      <c r="C96" s="4" t="s">
        <v>47</v>
      </c>
      <c r="D96" s="4" t="s">
        <v>48</v>
      </c>
      <c r="E96" s="4" t="s">
        <v>8</v>
      </c>
      <c r="F96" s="4" t="s">
        <v>9</v>
      </c>
      <c r="G96" s="4" t="s">
        <v>167</v>
      </c>
      <c r="H96" s="4" t="s">
        <v>168</v>
      </c>
      <c r="I96" s="4" t="s">
        <v>169</v>
      </c>
      <c r="J96" s="225" t="s">
        <v>170</v>
      </c>
      <c r="K96" s="18"/>
    </row>
    <row r="97" spans="1:11" ht="63.75" x14ac:dyDescent="0.25">
      <c r="A97" s="226" t="s">
        <v>84</v>
      </c>
      <c r="B97" s="227" t="s">
        <v>29</v>
      </c>
      <c r="C97" s="228">
        <v>2</v>
      </c>
      <c r="D97" s="229">
        <v>23233217</v>
      </c>
      <c r="E97" s="228">
        <v>1</v>
      </c>
      <c r="F97" s="229">
        <v>5808304</v>
      </c>
      <c r="G97" s="230">
        <v>4</v>
      </c>
      <c r="H97" s="231">
        <v>2458791.1</v>
      </c>
      <c r="I97" s="232">
        <f>IF(G97&gt;0,G97/C97,0)</f>
        <v>2</v>
      </c>
      <c r="J97" s="233">
        <f>IF(H97&gt;0,H97/D97,0)</f>
        <v>0.10583084985604878</v>
      </c>
      <c r="K97" s="18"/>
    </row>
    <row r="98" spans="1:11" ht="15.75" x14ac:dyDescent="0.25">
      <c r="A98" s="182" t="s">
        <v>172</v>
      </c>
      <c r="B98" s="183"/>
      <c r="C98" s="183"/>
      <c r="D98" s="183"/>
      <c r="E98" s="183"/>
      <c r="F98" s="183"/>
      <c r="G98" s="183"/>
      <c r="H98" s="183"/>
      <c r="I98" s="183"/>
      <c r="J98" s="184"/>
    </row>
    <row r="99" spans="1:11" ht="15.75" x14ac:dyDescent="0.25">
      <c r="A99" s="185" t="s">
        <v>173</v>
      </c>
      <c r="B99" s="186"/>
      <c r="C99" s="186"/>
      <c r="D99" s="186"/>
      <c r="E99" s="186"/>
      <c r="F99" s="186"/>
      <c r="G99" s="186"/>
      <c r="H99" s="186"/>
      <c r="I99" s="186"/>
      <c r="J99" s="187"/>
    </row>
    <row r="100" spans="1:11" ht="30.75" customHeight="1" x14ac:dyDescent="0.25">
      <c r="A100" s="245" t="s">
        <v>174</v>
      </c>
      <c r="B100" s="246" t="s">
        <v>84</v>
      </c>
      <c r="C100" s="246"/>
      <c r="D100" s="246"/>
      <c r="E100" s="246"/>
      <c r="F100" s="246"/>
      <c r="G100" s="246"/>
      <c r="H100" s="246"/>
      <c r="I100" s="246"/>
      <c r="J100" s="247"/>
      <c r="K100" s="18"/>
    </row>
    <row r="101" spans="1:11" ht="50.25" customHeight="1" x14ac:dyDescent="0.25">
      <c r="A101" s="245" t="s">
        <v>30</v>
      </c>
      <c r="B101" s="243" t="s">
        <v>85</v>
      </c>
      <c r="C101" s="243"/>
      <c r="D101" s="243"/>
      <c r="E101" s="243"/>
      <c r="F101" s="243"/>
      <c r="G101" s="243"/>
      <c r="H101" s="243"/>
      <c r="I101" s="243"/>
      <c r="J101" s="244"/>
      <c r="K101" s="18"/>
    </row>
    <row r="102" spans="1:11" s="234" customFormat="1" ht="41.25" customHeight="1" x14ac:dyDescent="0.25">
      <c r="A102" s="256" t="s">
        <v>33</v>
      </c>
      <c r="B102" s="243" t="s">
        <v>87</v>
      </c>
      <c r="C102" s="243"/>
      <c r="D102" s="243"/>
      <c r="E102" s="243"/>
      <c r="F102" s="243"/>
      <c r="G102" s="243"/>
      <c r="H102" s="243"/>
      <c r="I102" s="243"/>
      <c r="J102" s="244"/>
    </row>
    <row r="103" spans="1:11" ht="37.5" customHeight="1" x14ac:dyDescent="0.25">
      <c r="A103" s="245" t="s">
        <v>37</v>
      </c>
      <c r="B103" s="243" t="s">
        <v>118</v>
      </c>
      <c r="C103" s="243"/>
      <c r="D103" s="243"/>
      <c r="E103" s="243"/>
      <c r="F103" s="243"/>
      <c r="G103" s="243"/>
      <c r="H103" s="243"/>
      <c r="I103" s="243"/>
      <c r="J103" s="244"/>
      <c r="K103" s="18"/>
    </row>
    <row r="104" spans="1:11" ht="15.75" x14ac:dyDescent="0.25">
      <c r="A104" s="182" t="s">
        <v>175</v>
      </c>
      <c r="B104" s="183"/>
      <c r="C104" s="183"/>
      <c r="D104" s="183"/>
      <c r="E104" s="183"/>
      <c r="F104" s="183"/>
      <c r="G104" s="183"/>
      <c r="H104" s="183"/>
      <c r="I104" s="183"/>
      <c r="J104" s="184"/>
    </row>
    <row r="105" spans="1:11" ht="15.75" x14ac:dyDescent="0.25">
      <c r="A105" s="235" t="s">
        <v>176</v>
      </c>
      <c r="B105" s="236"/>
      <c r="C105" s="236"/>
      <c r="D105" s="236"/>
      <c r="E105" s="236"/>
      <c r="F105" s="236"/>
      <c r="G105" s="236"/>
      <c r="H105" s="236"/>
      <c r="I105" s="236"/>
      <c r="J105" s="237"/>
    </row>
    <row r="106" spans="1:11" ht="37.5" customHeight="1" thickBot="1" x14ac:dyDescent="0.3">
      <c r="A106" s="250" t="s">
        <v>88</v>
      </c>
      <c r="B106" s="251"/>
      <c r="C106" s="251"/>
      <c r="D106" s="251"/>
      <c r="E106" s="251"/>
      <c r="F106" s="251"/>
      <c r="G106" s="251"/>
      <c r="H106" s="251"/>
      <c r="I106" s="251"/>
      <c r="J106" s="252"/>
    </row>
  </sheetData>
  <mergeCells count="118">
    <mergeCell ref="A104:J104"/>
    <mergeCell ref="A105:J105"/>
    <mergeCell ref="A106:J106"/>
    <mergeCell ref="A98:J98"/>
    <mergeCell ref="A99:J99"/>
    <mergeCell ref="B100:J100"/>
    <mergeCell ref="B101:J101"/>
    <mergeCell ref="B102:J102"/>
    <mergeCell ref="B103:J103"/>
    <mergeCell ref="B90:J90"/>
    <mergeCell ref="A91:J91"/>
    <mergeCell ref="A92:J92"/>
    <mergeCell ref="A93:J93"/>
    <mergeCell ref="A94:J94"/>
    <mergeCell ref="C95:D95"/>
    <mergeCell ref="E95:F95"/>
    <mergeCell ref="G95:H95"/>
    <mergeCell ref="I95:J95"/>
    <mergeCell ref="A84:J84"/>
    <mergeCell ref="A85:J85"/>
    <mergeCell ref="B86:J86"/>
    <mergeCell ref="B87:J87"/>
    <mergeCell ref="A88:A89"/>
    <mergeCell ref="B88:J88"/>
    <mergeCell ref="B89:J89"/>
    <mergeCell ref="B76:J76"/>
    <mergeCell ref="A77:J77"/>
    <mergeCell ref="A78:J78"/>
    <mergeCell ref="A79:J79"/>
    <mergeCell ref="A80:J80"/>
    <mergeCell ref="C81:D81"/>
    <mergeCell ref="E81:F81"/>
    <mergeCell ref="G81:H81"/>
    <mergeCell ref="I81:J81"/>
    <mergeCell ref="A70:J70"/>
    <mergeCell ref="A71:J71"/>
    <mergeCell ref="B72:J72"/>
    <mergeCell ref="B73:J73"/>
    <mergeCell ref="A74:A75"/>
    <mergeCell ref="B74:J74"/>
    <mergeCell ref="B75:J75"/>
    <mergeCell ref="B62:J62"/>
    <mergeCell ref="A63:J63"/>
    <mergeCell ref="A64:J64"/>
    <mergeCell ref="A65:J65"/>
    <mergeCell ref="A66:J66"/>
    <mergeCell ref="C67:D67"/>
    <mergeCell ref="E67:F67"/>
    <mergeCell ref="G67:H67"/>
    <mergeCell ref="I67:J67"/>
    <mergeCell ref="A56:J56"/>
    <mergeCell ref="A57:J57"/>
    <mergeCell ref="B58:J58"/>
    <mergeCell ref="B59:J59"/>
    <mergeCell ref="A60:A61"/>
    <mergeCell ref="B60:J60"/>
    <mergeCell ref="B61:J61"/>
    <mergeCell ref="A49:J49"/>
    <mergeCell ref="A50:J50"/>
    <mergeCell ref="A51:J51"/>
    <mergeCell ref="A52:J52"/>
    <mergeCell ref="C53:D53"/>
    <mergeCell ref="E53:F53"/>
    <mergeCell ref="G53:H53"/>
    <mergeCell ref="I53:J53"/>
    <mergeCell ref="A43:J43"/>
    <mergeCell ref="A44:J44"/>
    <mergeCell ref="B45:J45"/>
    <mergeCell ref="B46:J46"/>
    <mergeCell ref="B47:J47"/>
    <mergeCell ref="B48:J48"/>
    <mergeCell ref="B35:J35"/>
    <mergeCell ref="A36:J36"/>
    <mergeCell ref="A37:J37"/>
    <mergeCell ref="A38:J38"/>
    <mergeCell ref="A39:J39"/>
    <mergeCell ref="C40:D40"/>
    <mergeCell ref="E40:F40"/>
    <mergeCell ref="G40:H40"/>
    <mergeCell ref="I40:J40"/>
    <mergeCell ref="A30:J30"/>
    <mergeCell ref="A31:J31"/>
    <mergeCell ref="B32:J32"/>
    <mergeCell ref="B33:J33"/>
    <mergeCell ref="B34:J34"/>
    <mergeCell ref="A25:B25"/>
    <mergeCell ref="C25:E25"/>
    <mergeCell ref="I25:J25"/>
    <mergeCell ref="A26:J26"/>
    <mergeCell ref="C27:D27"/>
    <mergeCell ref="E27:F27"/>
    <mergeCell ref="G27:H27"/>
    <mergeCell ref="I27:J27"/>
    <mergeCell ref="B21:J21"/>
    <mergeCell ref="A22:J22"/>
    <mergeCell ref="A23:J23"/>
    <mergeCell ref="A24:B24"/>
    <mergeCell ref="C24:E24"/>
    <mergeCell ref="F24:H24"/>
    <mergeCell ref="I24:J24"/>
    <mergeCell ref="C15:J15"/>
    <mergeCell ref="C16:J16"/>
    <mergeCell ref="A17:J17"/>
    <mergeCell ref="B18:J18"/>
    <mergeCell ref="B19:J19"/>
    <mergeCell ref="B20:J20"/>
    <mergeCell ref="A5:J5"/>
    <mergeCell ref="A6:J6"/>
    <mergeCell ref="A7:J7"/>
    <mergeCell ref="B12:J12"/>
    <mergeCell ref="A13:J13"/>
    <mergeCell ref="C14:J14"/>
    <mergeCell ref="B1:J1"/>
    <mergeCell ref="B2:C2"/>
    <mergeCell ref="D2:H2"/>
    <mergeCell ref="B3:C3"/>
    <mergeCell ref="D3:H3"/>
    <mergeCell ref="A4:J4"/>
  </mergeCells>
  <dataValidations count="6">
    <dataValidation allowBlank="1" showInputMessage="1" showErrorMessage="1" prompt="Monto ejecutado en el trimestre" sqref="H28 H41 H54 H68 H82 H96"/>
    <dataValidation allowBlank="1" showInputMessage="1" showErrorMessage="1" prompt="Meta alcanzada en el trimestre" sqref="G28 G41 G54 G68 G82 G96"/>
    <dataValidation allowBlank="1" showInputMessage="1" showErrorMessage="1" prompt="Monto presupuestado para el producto" sqref="F28 D28 F41 D41 F54 D54:D55 F68 D68:D69 F82 D82:D83 F96 D96:D97"/>
    <dataValidation allowBlank="1" showInputMessage="1" showErrorMessage="1" prompt="Meta anual del indicador" sqref="E28 C28 E41 C41:C42 E54 C54:C55 E68 C68:C69 E82 C82:C83 E96 C96:C97"/>
    <dataValidation allowBlank="1" showInputMessage="1" showErrorMessage="1" prompt="Nombre del indicador" sqref="B28 B41 B54 B68 B82 B96"/>
    <dataValidation allowBlank="1" showInputMessage="1" showErrorMessage="1" prompt="Nombre de cada producto" sqref="A28 A41 A54 A68 A82 A96"/>
  </dataValidations>
  <pageMargins left="0.39370078740157483" right="0.39370078740157483" top="0.59055118110236227" bottom="0.59055118110236227" header="0.31496062992125984" footer="0.31496062992125984"/>
  <pageSetup scale="70" fitToHeight="0" orientation="portrait" r:id="rId1"/>
  <headerFooter>
    <oddFooter>&amp;C&amp;10&amp;P de &amp;N</oddFooter>
  </headerFooter>
  <drawing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5"/>
  <sheetViews>
    <sheetView topLeftCell="A14" workbookViewId="0">
      <selection activeCell="B15" sqref="B15:J15"/>
    </sheetView>
  </sheetViews>
  <sheetFormatPr baseColWidth="10" defaultColWidth="11.42578125" defaultRowHeight="15" x14ac:dyDescent="0.25"/>
  <cols>
    <col min="1" max="1" width="16.85546875" customWidth="1"/>
    <col min="2" max="2" width="15.7109375" customWidth="1"/>
    <col min="3" max="3" width="11.85546875" customWidth="1"/>
    <col min="4" max="4" width="14" customWidth="1"/>
    <col min="5" max="5" width="13.140625" bestFit="1" customWidth="1"/>
    <col min="6" max="6" width="13.140625" customWidth="1"/>
    <col min="8" max="8" width="12.28515625" bestFit="1" customWidth="1"/>
    <col min="10" max="10" width="11.42578125" customWidth="1"/>
  </cols>
  <sheetData>
    <row r="2" spans="1:21" ht="18" customHeight="1" x14ac:dyDescent="0.25">
      <c r="A2" s="129" t="s">
        <v>89</v>
      </c>
      <c r="B2" s="129"/>
      <c r="C2" s="129"/>
      <c r="D2" s="129"/>
      <c r="E2" s="129"/>
      <c r="F2" s="129"/>
      <c r="G2" s="129"/>
      <c r="H2" s="129"/>
      <c r="I2" s="129"/>
      <c r="J2" s="129"/>
      <c r="K2" s="1"/>
      <c r="L2" s="1"/>
      <c r="M2" s="1"/>
      <c r="N2" s="1"/>
      <c r="O2" s="1"/>
      <c r="P2" s="1"/>
      <c r="Q2" s="1"/>
      <c r="R2" s="1"/>
      <c r="S2" s="1"/>
      <c r="T2" s="1"/>
      <c r="U2" s="1"/>
    </row>
    <row r="3" spans="1:21" ht="18" customHeight="1" x14ac:dyDescent="0.25">
      <c r="A3" s="129" t="s">
        <v>0</v>
      </c>
      <c r="B3" s="129"/>
      <c r="C3" s="129"/>
      <c r="D3" s="129"/>
      <c r="E3" s="129"/>
      <c r="F3" s="129"/>
      <c r="G3" s="129"/>
      <c r="H3" s="129"/>
      <c r="I3" s="129"/>
      <c r="J3" s="129"/>
      <c r="K3" s="1"/>
      <c r="L3" s="1"/>
      <c r="M3" s="1"/>
      <c r="N3" s="1"/>
      <c r="O3" s="1"/>
      <c r="P3" s="1"/>
      <c r="Q3" s="1"/>
      <c r="R3" s="1"/>
      <c r="S3" s="1"/>
      <c r="T3" s="1"/>
      <c r="U3" s="1"/>
    </row>
    <row r="4" spans="1:21" ht="18" customHeight="1" x14ac:dyDescent="0.25">
      <c r="C4" s="2"/>
      <c r="D4" s="2"/>
      <c r="E4" s="2"/>
      <c r="F4" s="2"/>
      <c r="G4" s="2"/>
      <c r="H4" s="2"/>
      <c r="I4" s="2"/>
      <c r="J4" s="2"/>
      <c r="K4" s="1"/>
      <c r="L4" s="1"/>
      <c r="M4" s="1"/>
      <c r="N4" s="1"/>
      <c r="O4" s="1"/>
      <c r="P4" s="1"/>
      <c r="Q4" s="1"/>
      <c r="R4" s="1"/>
      <c r="S4" s="1"/>
      <c r="T4" s="1"/>
      <c r="U4" s="1"/>
    </row>
    <row r="5" spans="1:21" ht="26.25" thickBot="1" x14ac:dyDescent="0.3">
      <c r="A5" s="22" t="s">
        <v>90</v>
      </c>
      <c r="B5" s="25" t="s">
        <v>91</v>
      </c>
      <c r="C5" s="2"/>
      <c r="D5" s="2"/>
      <c r="E5" s="2"/>
      <c r="F5" s="2"/>
      <c r="G5" s="2"/>
      <c r="H5" s="2"/>
      <c r="I5" s="2"/>
      <c r="J5" s="2"/>
      <c r="K5" s="1"/>
      <c r="L5" s="1"/>
      <c r="M5" s="1"/>
      <c r="N5" s="1"/>
      <c r="O5" s="1"/>
      <c r="P5" s="1"/>
      <c r="Q5" s="1"/>
      <c r="R5" s="1"/>
      <c r="S5" s="1"/>
      <c r="T5" s="1"/>
      <c r="U5" s="1"/>
    </row>
    <row r="6" spans="1:21" ht="24" customHeight="1" thickBot="1" x14ac:dyDescent="0.3">
      <c r="C6" s="130" t="s">
        <v>43</v>
      </c>
      <c r="D6" s="131"/>
      <c r="E6" s="132" t="s">
        <v>92</v>
      </c>
      <c r="F6" s="132"/>
      <c r="G6" s="132"/>
      <c r="H6" s="132"/>
      <c r="I6" s="132"/>
      <c r="J6" s="132"/>
    </row>
    <row r="7" spans="1:21" ht="35.25" customHeight="1" thickBot="1" x14ac:dyDescent="0.3">
      <c r="A7" s="10" t="s">
        <v>45</v>
      </c>
      <c r="B7" s="10" t="s">
        <v>46</v>
      </c>
      <c r="C7" s="11" t="s">
        <v>47</v>
      </c>
      <c r="D7" s="10" t="s">
        <v>48</v>
      </c>
      <c r="E7" s="10" t="s">
        <v>49</v>
      </c>
      <c r="F7" s="12" t="s">
        <v>50</v>
      </c>
      <c r="G7" s="12" t="s">
        <v>51</v>
      </c>
      <c r="H7" s="12" t="s">
        <v>52</v>
      </c>
      <c r="I7" s="12" t="s">
        <v>53</v>
      </c>
      <c r="J7" s="12" t="s">
        <v>54</v>
      </c>
    </row>
    <row r="8" spans="1:21" ht="67.5" customHeight="1" thickBot="1" x14ac:dyDescent="0.3">
      <c r="A8" s="46" t="s">
        <v>93</v>
      </c>
      <c r="B8" s="47" t="s">
        <v>19</v>
      </c>
      <c r="C8" s="48">
        <v>9940</v>
      </c>
      <c r="D8" s="49">
        <v>170848103</v>
      </c>
      <c r="E8" s="48">
        <v>7960</v>
      </c>
      <c r="F8" s="49">
        <v>42712026</v>
      </c>
      <c r="G8" s="52">
        <v>2140</v>
      </c>
      <c r="H8" s="54">
        <v>6233183.0899999999</v>
      </c>
      <c r="I8" s="50">
        <f>IF(G8&gt;0,G8/E8,0)</f>
        <v>0.26884422110552764</v>
      </c>
      <c r="J8" s="51">
        <f>IF(H8&gt;0,H8/D8,0)</f>
        <v>3.6483771142603788E-2</v>
      </c>
    </row>
    <row r="11" spans="1:21" ht="74.25" customHeight="1" x14ac:dyDescent="0.25">
      <c r="A11" s="26" t="s">
        <v>30</v>
      </c>
      <c r="B11" s="125" t="s">
        <v>56</v>
      </c>
      <c r="C11" s="126"/>
      <c r="D11" s="126"/>
      <c r="E11" s="126"/>
      <c r="F11" s="126"/>
      <c r="G11" s="126"/>
      <c r="H11" s="126"/>
      <c r="I11" s="126"/>
      <c r="J11" s="126"/>
      <c r="K11" s="27"/>
    </row>
    <row r="12" spans="1:21" ht="101.25" customHeight="1" x14ac:dyDescent="0.25">
      <c r="A12" s="7" t="s">
        <v>32</v>
      </c>
      <c r="B12" s="125" t="s">
        <v>94</v>
      </c>
      <c r="C12" s="126"/>
      <c r="D12" s="126"/>
      <c r="E12" s="126"/>
      <c r="F12" s="126"/>
      <c r="G12" s="126"/>
      <c r="H12" s="126"/>
      <c r="I12" s="126"/>
      <c r="J12" s="126"/>
      <c r="K12" s="27"/>
    </row>
    <row r="13" spans="1:21" ht="98.25" customHeight="1" x14ac:dyDescent="0.25">
      <c r="A13" s="53" t="s">
        <v>33</v>
      </c>
      <c r="B13" s="127" t="s">
        <v>95</v>
      </c>
      <c r="C13" s="128"/>
      <c r="D13" s="128"/>
      <c r="E13" s="128"/>
      <c r="F13" s="128"/>
      <c r="G13" s="128"/>
      <c r="H13" s="128"/>
      <c r="I13" s="128"/>
      <c r="J13" s="128"/>
      <c r="K13" s="27"/>
    </row>
    <row r="14" spans="1:21" ht="209.25" customHeight="1" x14ac:dyDescent="0.25">
      <c r="A14" s="7" t="s">
        <v>37</v>
      </c>
      <c r="B14" s="123" t="s">
        <v>178</v>
      </c>
      <c r="C14" s="124"/>
      <c r="D14" s="124"/>
      <c r="E14" s="124"/>
      <c r="F14" s="124"/>
      <c r="G14" s="124"/>
      <c r="H14" s="124"/>
      <c r="I14" s="124"/>
      <c r="J14" s="124"/>
      <c r="K14" s="27"/>
    </row>
    <row r="15" spans="1:21" ht="62.25" customHeight="1" x14ac:dyDescent="0.25">
      <c r="A15" s="7" t="s">
        <v>39</v>
      </c>
      <c r="B15" s="123" t="s">
        <v>61</v>
      </c>
      <c r="C15" s="124"/>
      <c r="D15" s="124"/>
      <c r="E15" s="124"/>
      <c r="F15" s="124"/>
      <c r="G15" s="124"/>
      <c r="H15" s="124"/>
      <c r="I15" s="124"/>
      <c r="J15" s="124"/>
      <c r="K15" s="27"/>
    </row>
  </sheetData>
  <mergeCells count="9">
    <mergeCell ref="B15:J15"/>
    <mergeCell ref="B11:J11"/>
    <mergeCell ref="B12:J12"/>
    <mergeCell ref="B13:J13"/>
    <mergeCell ref="A2:J2"/>
    <mergeCell ref="A3:J3"/>
    <mergeCell ref="C6:D6"/>
    <mergeCell ref="E6:J6"/>
    <mergeCell ref="B14:J14"/>
  </mergeCells>
  <dataValidations count="3">
    <dataValidation allowBlank="1" showInputMessage="1" showErrorMessage="1" prompt="Meta anual del indicador" sqref="C7:C8"/>
    <dataValidation allowBlank="1" showInputMessage="1" showErrorMessage="1" prompt="Monto presupuestado para el producto" sqref="D7"/>
    <dataValidation allowBlank="1" showInputMessage="1" showErrorMessage="1" prompt="Monto ejecutado en el trimestre" sqref="E8:F8"/>
  </dataValidations>
  <printOptions horizontalCentered="1"/>
  <pageMargins left="0.19685039370078741" right="0.19685039370078741" top="0.39370078740157483" bottom="0.39370078740157483" header="0.31496062992125984" footer="0.31496062992125984"/>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17"/>
  <sheetViews>
    <sheetView topLeftCell="A9" workbookViewId="0">
      <selection activeCell="B17" sqref="B17:J17"/>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1.42578125" customWidth="1"/>
    <col min="10" max="10" width="11.42578125" customWidth="1"/>
    <col min="12" max="12" width="13.7109375" customWidth="1"/>
  </cols>
  <sheetData>
    <row r="2" spans="1:50" ht="18" customHeight="1" x14ac:dyDescent="0.25">
      <c r="A2" s="129" t="s">
        <v>96</v>
      </c>
      <c r="B2" s="129"/>
      <c r="C2" s="129"/>
      <c r="D2" s="129"/>
      <c r="E2" s="129"/>
      <c r="F2" s="129"/>
      <c r="G2" s="129"/>
      <c r="H2" s="129"/>
      <c r="I2" s="129"/>
      <c r="J2" s="129"/>
      <c r="K2" s="1"/>
      <c r="L2" s="1"/>
      <c r="M2" s="1"/>
      <c r="N2" s="1"/>
      <c r="O2" s="1"/>
      <c r="P2" s="1"/>
      <c r="Q2" s="1"/>
      <c r="R2" s="1"/>
      <c r="S2" s="1"/>
      <c r="T2" s="1"/>
      <c r="U2" s="1"/>
    </row>
    <row r="3" spans="1:50" ht="18" customHeight="1" x14ac:dyDescent="0.25">
      <c r="A3" s="129" t="s">
        <v>0</v>
      </c>
      <c r="B3" s="129"/>
      <c r="C3" s="129"/>
      <c r="D3" s="129"/>
      <c r="E3" s="129"/>
      <c r="F3" s="129"/>
      <c r="G3" s="129"/>
      <c r="H3" s="129"/>
      <c r="I3" s="129"/>
      <c r="J3" s="129"/>
      <c r="K3" s="1"/>
      <c r="L3" s="1"/>
      <c r="M3" s="1"/>
      <c r="N3" s="1"/>
      <c r="O3" s="1"/>
      <c r="P3" s="1"/>
      <c r="Q3" s="1"/>
      <c r="R3" s="1"/>
      <c r="S3" s="1"/>
      <c r="T3" s="1"/>
      <c r="U3" s="1"/>
    </row>
    <row r="4" spans="1:50" ht="18" customHeight="1" x14ac:dyDescent="0.25">
      <c r="A4" s="21"/>
      <c r="B4" s="21"/>
      <c r="C4" s="21"/>
      <c r="D4" s="21"/>
      <c r="E4" s="21"/>
      <c r="F4" s="21"/>
      <c r="G4" s="21"/>
      <c r="H4" s="21"/>
      <c r="I4" s="21"/>
      <c r="J4" s="21"/>
      <c r="K4" s="1"/>
      <c r="L4" s="1"/>
      <c r="M4" s="1"/>
      <c r="N4" s="1"/>
      <c r="O4" s="1"/>
      <c r="P4" s="1"/>
      <c r="Q4" s="1"/>
      <c r="R4" s="1"/>
      <c r="S4" s="1"/>
      <c r="T4" s="1"/>
      <c r="U4" s="1"/>
    </row>
    <row r="5" spans="1:50" ht="18" customHeight="1" thickBot="1" x14ac:dyDescent="0.3">
      <c r="A5" s="22" t="s">
        <v>90</v>
      </c>
      <c r="B5" s="25" t="s">
        <v>97</v>
      </c>
      <c r="C5" s="2"/>
      <c r="D5" s="2"/>
      <c r="E5" s="2"/>
      <c r="F5" s="2"/>
      <c r="G5" s="2"/>
      <c r="H5" s="2"/>
      <c r="I5" s="2"/>
      <c r="J5" s="2"/>
      <c r="K5" s="1"/>
      <c r="L5" s="1"/>
      <c r="M5" s="1"/>
      <c r="N5" s="1"/>
      <c r="O5" s="1"/>
      <c r="P5" s="1"/>
      <c r="Q5" s="1"/>
      <c r="R5" s="1"/>
      <c r="S5" s="1"/>
      <c r="T5" s="1"/>
      <c r="U5" s="1"/>
    </row>
    <row r="6" spans="1:50" ht="24" customHeight="1" thickBot="1" x14ac:dyDescent="0.3">
      <c r="C6" s="130" t="s">
        <v>43</v>
      </c>
      <c r="D6" s="131"/>
      <c r="E6" s="132" t="s">
        <v>92</v>
      </c>
      <c r="F6" s="132"/>
      <c r="G6" s="132"/>
      <c r="H6" s="132"/>
      <c r="I6" s="132"/>
      <c r="J6" s="132"/>
    </row>
    <row r="7" spans="1:50" ht="39" customHeight="1" thickBot="1" x14ac:dyDescent="0.3">
      <c r="A7" s="9" t="s">
        <v>45</v>
      </c>
      <c r="B7" s="9" t="s">
        <v>46</v>
      </c>
      <c r="C7" s="9" t="s">
        <v>47</v>
      </c>
      <c r="D7" s="9" t="s">
        <v>48</v>
      </c>
      <c r="E7" s="9" t="s">
        <v>49</v>
      </c>
      <c r="F7" s="9" t="s">
        <v>50</v>
      </c>
      <c r="G7" s="9" t="s">
        <v>51</v>
      </c>
      <c r="H7" s="9" t="s">
        <v>52</v>
      </c>
      <c r="I7" s="9" t="s">
        <v>53</v>
      </c>
      <c r="J7" s="9" t="s">
        <v>54</v>
      </c>
    </row>
    <row r="8" spans="1:50" ht="67.5" customHeight="1" thickBot="1" x14ac:dyDescent="0.3">
      <c r="A8" s="46" t="s">
        <v>98</v>
      </c>
      <c r="B8" s="47" t="s">
        <v>21</v>
      </c>
      <c r="C8" s="48">
        <v>10277</v>
      </c>
      <c r="D8" s="49">
        <v>46086308</v>
      </c>
      <c r="E8" s="48">
        <v>2919</v>
      </c>
      <c r="F8" s="49">
        <v>11521577</v>
      </c>
      <c r="G8" s="48">
        <v>2700</v>
      </c>
      <c r="H8" s="49">
        <v>3190977.1</v>
      </c>
      <c r="I8" s="50">
        <f>IF(G8&gt;0,G8/E8,0)-1</f>
        <v>-7.5025693730729648E-2</v>
      </c>
      <c r="J8" s="51">
        <f>IF(H8&gt;0,H8/D8,0)</f>
        <v>6.9239156671000862E-2</v>
      </c>
    </row>
    <row r="11" spans="1:50" ht="30" customHeight="1" x14ac:dyDescent="0.25">
      <c r="A11" s="7" t="s">
        <v>30</v>
      </c>
      <c r="B11" s="137" t="s">
        <v>99</v>
      </c>
      <c r="C11" s="137"/>
      <c r="D11" s="137"/>
      <c r="E11" s="137"/>
      <c r="F11" s="137"/>
      <c r="G11" s="137"/>
      <c r="H11" s="137"/>
      <c r="I11" s="137"/>
      <c r="J11" s="137"/>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row>
    <row r="12" spans="1:50" ht="30" customHeight="1" x14ac:dyDescent="0.25">
      <c r="A12" s="28" t="s">
        <v>32</v>
      </c>
      <c r="B12" s="138" t="s">
        <v>63</v>
      </c>
      <c r="C12" s="139"/>
      <c r="D12" s="139"/>
      <c r="E12" s="139"/>
      <c r="F12" s="139"/>
      <c r="G12" s="139"/>
      <c r="H12" s="139"/>
      <c r="I12" s="139"/>
      <c r="J12" s="140"/>
    </row>
    <row r="13" spans="1:50" ht="20.25" hidden="1" customHeight="1" x14ac:dyDescent="0.25">
      <c r="A13" s="66" t="s">
        <v>33</v>
      </c>
      <c r="B13" s="141" t="s">
        <v>34</v>
      </c>
      <c r="C13" s="142"/>
      <c r="D13" s="142"/>
      <c r="E13" s="142"/>
      <c r="F13" s="142"/>
      <c r="G13" s="142"/>
      <c r="H13" s="142"/>
      <c r="I13" s="142"/>
      <c r="J13" s="143"/>
    </row>
    <row r="14" spans="1:50" ht="34.5" hidden="1" customHeight="1" x14ac:dyDescent="0.25">
      <c r="A14" s="67"/>
      <c r="B14" s="144" t="s">
        <v>35</v>
      </c>
      <c r="C14" s="133"/>
      <c r="D14" s="133"/>
      <c r="E14" s="133"/>
      <c r="F14" s="133"/>
      <c r="G14" s="133"/>
      <c r="H14" s="133"/>
      <c r="I14" s="133"/>
      <c r="J14" s="145"/>
    </row>
    <row r="15" spans="1:50" ht="44.25" customHeight="1" x14ac:dyDescent="0.25">
      <c r="A15" s="68"/>
      <c r="B15" s="144" t="s">
        <v>100</v>
      </c>
      <c r="C15" s="133"/>
      <c r="D15" s="133"/>
      <c r="E15" s="133"/>
      <c r="F15" s="133"/>
      <c r="G15" s="133"/>
      <c r="H15" s="133"/>
      <c r="I15" s="133"/>
      <c r="J15" s="145"/>
    </row>
    <row r="16" spans="1:50" ht="43.5" customHeight="1" x14ac:dyDescent="0.25">
      <c r="A16" s="7" t="s">
        <v>37</v>
      </c>
      <c r="B16" s="134" t="s">
        <v>101</v>
      </c>
      <c r="C16" s="135"/>
      <c r="D16" s="135"/>
      <c r="E16" s="135"/>
      <c r="F16" s="135"/>
      <c r="G16" s="135"/>
      <c r="H16" s="135"/>
      <c r="I16" s="135"/>
      <c r="J16" s="136"/>
    </row>
    <row r="17" spans="1:10" ht="35.25" customHeight="1" x14ac:dyDescent="0.25">
      <c r="A17" s="7" t="s">
        <v>39</v>
      </c>
      <c r="B17" s="134" t="s">
        <v>40</v>
      </c>
      <c r="C17" s="135"/>
      <c r="D17" s="135"/>
      <c r="E17" s="135"/>
      <c r="F17" s="135"/>
      <c r="G17" s="135"/>
      <c r="H17" s="135"/>
      <c r="I17" s="135"/>
      <c r="J17" s="136"/>
    </row>
  </sheetData>
  <mergeCells count="17">
    <mergeCell ref="B17:J17"/>
    <mergeCell ref="A3:J3"/>
    <mergeCell ref="C6:D6"/>
    <mergeCell ref="E6:J6"/>
    <mergeCell ref="B11:J11"/>
    <mergeCell ref="B12:J12"/>
    <mergeCell ref="A13:A15"/>
    <mergeCell ref="B13:J13"/>
    <mergeCell ref="B14:J14"/>
    <mergeCell ref="B15:J15"/>
    <mergeCell ref="B16:J16"/>
    <mergeCell ref="T11:AB11"/>
    <mergeCell ref="AC11:AK11"/>
    <mergeCell ref="AL11:AT11"/>
    <mergeCell ref="AU11:AX11"/>
    <mergeCell ref="A2:J2"/>
    <mergeCell ref="K11:S11"/>
  </mergeCells>
  <dataValidations count="3">
    <dataValidation allowBlank="1" showInputMessage="1" showErrorMessage="1" prompt="Monto presupuestado para el producto" sqref="D7"/>
    <dataValidation allowBlank="1" showInputMessage="1" showErrorMessage="1" prompt="Meta anual del indicador" sqref="C7:C8"/>
    <dataValidation allowBlank="1" showInputMessage="1" showErrorMessage="1" prompt="Monto ejecutado en el trimestre" sqref="E8:F8"/>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1" zoomScaleNormal="100" workbookViewId="0">
      <selection activeCell="B14" sqref="B14:J16"/>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2.28515625" bestFit="1" customWidth="1"/>
    <col min="10" max="10" width="11.42578125" customWidth="1"/>
    <col min="12" max="12" width="13.7109375" customWidth="1"/>
  </cols>
  <sheetData>
    <row r="2" spans="1:21" ht="18" customHeight="1" x14ac:dyDescent="0.25">
      <c r="A2" s="129" t="s">
        <v>102</v>
      </c>
      <c r="B2" s="129"/>
      <c r="C2" s="129"/>
      <c r="D2" s="129"/>
      <c r="E2" s="129"/>
      <c r="F2" s="129"/>
      <c r="G2" s="129"/>
      <c r="H2" s="129"/>
      <c r="I2" s="129"/>
      <c r="J2" s="129"/>
      <c r="K2" s="1"/>
      <c r="L2" s="1"/>
      <c r="M2" s="1"/>
      <c r="N2" s="1"/>
      <c r="O2" s="1"/>
      <c r="P2" s="1"/>
      <c r="Q2" s="1"/>
      <c r="R2" s="1"/>
      <c r="S2" s="1"/>
      <c r="T2" s="1"/>
      <c r="U2" s="1"/>
    </row>
    <row r="3" spans="1:21" ht="18" customHeight="1" x14ac:dyDescent="0.25">
      <c r="A3" s="129" t="s">
        <v>103</v>
      </c>
      <c r="B3" s="129"/>
      <c r="C3" s="129"/>
      <c r="D3" s="129"/>
      <c r="E3" s="129"/>
      <c r="F3" s="129"/>
      <c r="G3" s="129"/>
      <c r="H3" s="129"/>
      <c r="I3" s="129"/>
      <c r="J3" s="129"/>
      <c r="K3" s="1"/>
      <c r="L3" s="1"/>
      <c r="M3" s="1"/>
      <c r="N3" s="1"/>
      <c r="O3" s="1"/>
      <c r="P3" s="1"/>
      <c r="Q3" s="1"/>
      <c r="R3" s="1"/>
      <c r="S3" s="1"/>
      <c r="T3" s="1"/>
      <c r="U3" s="1"/>
    </row>
    <row r="4" spans="1:21" s="24" customFormat="1" ht="18" customHeight="1" x14ac:dyDescent="0.25">
      <c r="A4" s="129" t="s">
        <v>0</v>
      </c>
      <c r="B4" s="129"/>
      <c r="C4" s="129"/>
      <c r="D4" s="129"/>
      <c r="E4" s="129"/>
      <c r="F4" s="129"/>
      <c r="G4" s="129"/>
      <c r="H4" s="129"/>
      <c r="I4" s="129"/>
      <c r="J4" s="129"/>
      <c r="K4" s="23"/>
      <c r="L4" s="23"/>
      <c r="M4" s="23"/>
      <c r="N4" s="23"/>
      <c r="O4" s="23"/>
      <c r="P4" s="23"/>
      <c r="Q4" s="23"/>
      <c r="R4" s="23"/>
      <c r="S4" s="23"/>
      <c r="T4" s="23"/>
      <c r="U4" s="23"/>
    </row>
    <row r="5" spans="1:21" s="24" customFormat="1" ht="18" customHeight="1" x14ac:dyDescent="0.25">
      <c r="A5" s="21"/>
      <c r="B5" s="21"/>
      <c r="C5" s="21"/>
      <c r="D5" s="21"/>
      <c r="E5" s="21"/>
      <c r="F5" s="21"/>
      <c r="G5" s="21"/>
      <c r="H5" s="21"/>
      <c r="I5" s="21"/>
      <c r="J5" s="21"/>
      <c r="K5" s="23"/>
      <c r="L5" s="23"/>
      <c r="M5" s="23"/>
      <c r="N5" s="23"/>
      <c r="O5" s="23"/>
      <c r="P5" s="23"/>
      <c r="Q5" s="23"/>
      <c r="R5" s="23"/>
      <c r="S5" s="23"/>
      <c r="T5" s="23"/>
      <c r="U5" s="23"/>
    </row>
    <row r="6" spans="1:21" ht="18" customHeight="1" thickBot="1" x14ac:dyDescent="0.3">
      <c r="A6" s="22" t="s">
        <v>90</v>
      </c>
      <c r="B6" s="154" t="s">
        <v>104</v>
      </c>
      <c r="C6" s="154"/>
      <c r="D6" s="154"/>
      <c r="E6" s="2"/>
      <c r="F6" s="2"/>
      <c r="G6" s="2"/>
      <c r="H6" s="2"/>
      <c r="I6" s="2"/>
      <c r="J6" s="2"/>
      <c r="K6" s="1"/>
      <c r="L6" s="1"/>
      <c r="M6" s="1"/>
      <c r="N6" s="1"/>
      <c r="O6" s="1"/>
      <c r="P6" s="1"/>
      <c r="Q6" s="1"/>
      <c r="R6" s="1"/>
      <c r="S6" s="1"/>
      <c r="T6" s="1"/>
      <c r="U6" s="1"/>
    </row>
    <row r="7" spans="1:21" ht="24" customHeight="1" thickBot="1" x14ac:dyDescent="0.3">
      <c r="C7" s="130" t="s">
        <v>43</v>
      </c>
      <c r="D7" s="131"/>
      <c r="E7" s="132" t="s">
        <v>92</v>
      </c>
      <c r="F7" s="132"/>
      <c r="G7" s="132"/>
      <c r="H7" s="132"/>
      <c r="I7" s="132"/>
      <c r="J7" s="132"/>
    </row>
    <row r="8" spans="1:21" ht="39" customHeight="1" thickBot="1" x14ac:dyDescent="0.3">
      <c r="A8" s="9" t="s">
        <v>45</v>
      </c>
      <c r="B8" s="9" t="s">
        <v>46</v>
      </c>
      <c r="C8" s="9" t="s">
        <v>47</v>
      </c>
      <c r="D8" s="9" t="s">
        <v>48</v>
      </c>
      <c r="E8" s="9" t="s">
        <v>49</v>
      </c>
      <c r="F8" s="9" t="s">
        <v>50</v>
      </c>
      <c r="G8" s="9" t="s">
        <v>51</v>
      </c>
      <c r="H8" s="9" t="s">
        <v>52</v>
      </c>
      <c r="I8" s="9" t="s">
        <v>53</v>
      </c>
      <c r="J8" s="9" t="s">
        <v>54</v>
      </c>
    </row>
    <row r="9" spans="1:21" ht="67.5" customHeight="1" thickBot="1" x14ac:dyDescent="0.3">
      <c r="A9" s="46" t="s">
        <v>105</v>
      </c>
      <c r="B9" s="47" t="s">
        <v>23</v>
      </c>
      <c r="C9" s="48">
        <v>1560</v>
      </c>
      <c r="D9" s="49">
        <v>104233344</v>
      </c>
      <c r="E9" s="48">
        <v>390</v>
      </c>
      <c r="F9" s="49">
        <v>26058336</v>
      </c>
      <c r="G9" s="52">
        <f>467+520</f>
        <v>987</v>
      </c>
      <c r="H9" s="49">
        <v>12235337.09</v>
      </c>
      <c r="I9" s="50">
        <f>IF(G9&gt;0,G9/E9,0)</f>
        <v>2.5307692307692307</v>
      </c>
      <c r="J9" s="51">
        <f>IF(H9&gt;0,H9/D9,0)</f>
        <v>0.1173840982210069</v>
      </c>
    </row>
    <row r="12" spans="1:21" ht="30" customHeight="1" x14ac:dyDescent="0.25">
      <c r="A12" s="7" t="s">
        <v>30</v>
      </c>
      <c r="B12" s="134" t="s">
        <v>68</v>
      </c>
      <c r="C12" s="135"/>
      <c r="D12" s="135"/>
      <c r="E12" s="135"/>
      <c r="F12" s="135"/>
      <c r="G12" s="135"/>
      <c r="H12" s="135"/>
      <c r="I12" s="135"/>
      <c r="J12" s="135"/>
      <c r="K12" s="27"/>
    </row>
    <row r="13" spans="1:21" ht="30" customHeight="1" x14ac:dyDescent="0.25">
      <c r="A13" s="7" t="s">
        <v>32</v>
      </c>
      <c r="B13" s="134" t="s">
        <v>69</v>
      </c>
      <c r="C13" s="135"/>
      <c r="D13" s="135"/>
      <c r="E13" s="135"/>
      <c r="F13" s="135"/>
      <c r="G13" s="135"/>
      <c r="H13" s="135"/>
      <c r="I13" s="135"/>
      <c r="J13" s="135"/>
      <c r="K13" s="27"/>
    </row>
    <row r="14" spans="1:21" ht="35.25" customHeight="1" x14ac:dyDescent="0.25">
      <c r="A14" s="152" t="s">
        <v>33</v>
      </c>
      <c r="B14" s="148" t="s">
        <v>106</v>
      </c>
      <c r="C14" s="149"/>
      <c r="D14" s="149"/>
      <c r="E14" s="149"/>
      <c r="F14" s="149"/>
      <c r="G14" s="149"/>
      <c r="H14" s="149"/>
      <c r="I14" s="149"/>
      <c r="J14" s="149"/>
      <c r="K14" s="27"/>
    </row>
    <row r="15" spans="1:21" ht="26.25" customHeight="1" x14ac:dyDescent="0.25">
      <c r="A15" s="153"/>
      <c r="B15" s="150" t="s">
        <v>71</v>
      </c>
      <c r="C15" s="151"/>
      <c r="D15" s="151"/>
      <c r="E15" s="151"/>
      <c r="F15" s="151"/>
      <c r="G15" s="151"/>
      <c r="H15" s="151"/>
      <c r="I15" s="151"/>
      <c r="J15" s="151"/>
      <c r="K15" s="27"/>
    </row>
    <row r="16" spans="1:21" ht="48.75" customHeight="1" x14ac:dyDescent="0.25">
      <c r="A16" s="7" t="s">
        <v>37</v>
      </c>
      <c r="B16" s="146" t="s">
        <v>72</v>
      </c>
      <c r="C16" s="147"/>
      <c r="D16" s="147"/>
      <c r="E16" s="147"/>
      <c r="F16" s="147"/>
      <c r="G16" s="147"/>
      <c r="H16" s="147"/>
      <c r="I16" s="147"/>
      <c r="J16" s="147"/>
      <c r="K16" s="27"/>
    </row>
    <row r="17" spans="1:11" ht="37.5" customHeight="1" x14ac:dyDescent="0.25">
      <c r="A17" s="7" t="s">
        <v>39</v>
      </c>
      <c r="B17" s="134" t="s">
        <v>40</v>
      </c>
      <c r="C17" s="135"/>
      <c r="D17" s="135"/>
      <c r="E17" s="135"/>
      <c r="F17" s="135"/>
      <c r="G17" s="135"/>
      <c r="H17" s="135"/>
      <c r="I17" s="135"/>
      <c r="J17" s="136"/>
      <c r="K17" s="27"/>
    </row>
  </sheetData>
  <mergeCells count="13">
    <mergeCell ref="A14:A15"/>
    <mergeCell ref="A2:J2"/>
    <mergeCell ref="A3:J3"/>
    <mergeCell ref="B6:D6"/>
    <mergeCell ref="A4:J4"/>
    <mergeCell ref="C7:D7"/>
    <mergeCell ref="E7:J7"/>
    <mergeCell ref="B16:J16"/>
    <mergeCell ref="B17:J17"/>
    <mergeCell ref="B12:J12"/>
    <mergeCell ref="B13:J13"/>
    <mergeCell ref="B14:J14"/>
    <mergeCell ref="B15:J15"/>
  </mergeCells>
  <dataValidations count="3">
    <dataValidation allowBlank="1" showInputMessage="1" showErrorMessage="1" prompt="Meta anual del indicador" sqref="C8:C9"/>
    <dataValidation allowBlank="1" showInputMessage="1" showErrorMessage="1" prompt="Monto presupuestado para el producto" sqref="D8:D9"/>
    <dataValidation allowBlank="1" showInputMessage="1" showErrorMessage="1" prompt="Monto ejecutado en el trimestre" sqref="E9:F9"/>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1" workbookViewId="0">
      <selection activeCell="B14" sqref="B14:J15"/>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2.28515625" bestFit="1" customWidth="1"/>
    <col min="10" max="10" width="11.42578125" customWidth="1"/>
    <col min="12" max="12" width="13.7109375" customWidth="1"/>
  </cols>
  <sheetData>
    <row r="2" spans="1:21" ht="18" customHeight="1" x14ac:dyDescent="0.25">
      <c r="A2" s="129" t="s">
        <v>107</v>
      </c>
      <c r="B2" s="129"/>
      <c r="C2" s="129"/>
      <c r="D2" s="129"/>
      <c r="E2" s="129"/>
      <c r="F2" s="129"/>
      <c r="G2" s="129"/>
      <c r="H2" s="129"/>
      <c r="I2" s="129"/>
      <c r="J2" s="129"/>
      <c r="K2" s="1"/>
      <c r="L2" s="1"/>
      <c r="M2" s="1"/>
      <c r="N2" s="1"/>
      <c r="O2" s="1"/>
      <c r="P2" s="1"/>
      <c r="Q2" s="1"/>
      <c r="R2" s="1"/>
      <c r="S2" s="1"/>
      <c r="T2" s="1"/>
      <c r="U2" s="1"/>
    </row>
    <row r="3" spans="1:21" ht="18" customHeight="1" x14ac:dyDescent="0.25">
      <c r="A3" s="129" t="s">
        <v>0</v>
      </c>
      <c r="B3" s="129"/>
      <c r="C3" s="129"/>
      <c r="D3" s="129"/>
      <c r="E3" s="129"/>
      <c r="F3" s="129"/>
      <c r="G3" s="129"/>
      <c r="H3" s="129"/>
      <c r="I3" s="129"/>
      <c r="J3" s="129"/>
      <c r="K3" s="1"/>
      <c r="L3" s="1"/>
      <c r="M3" s="1"/>
      <c r="N3" s="1"/>
      <c r="O3" s="1"/>
      <c r="P3" s="1"/>
      <c r="Q3" s="1"/>
      <c r="R3" s="1"/>
      <c r="S3" s="1"/>
      <c r="T3" s="1"/>
      <c r="U3" s="1"/>
    </row>
    <row r="4" spans="1:21" ht="18" customHeight="1" x14ac:dyDescent="0.25">
      <c r="A4" s="2"/>
      <c r="B4" s="2"/>
      <c r="C4" s="2"/>
      <c r="D4" s="2"/>
      <c r="E4" s="2"/>
      <c r="F4" s="2"/>
      <c r="G4" s="2"/>
      <c r="H4" s="2"/>
      <c r="I4" s="2"/>
      <c r="J4" s="2"/>
      <c r="K4" s="1"/>
      <c r="L4" s="1"/>
      <c r="M4" s="1"/>
      <c r="N4" s="1"/>
      <c r="O4" s="1"/>
      <c r="P4" s="1"/>
      <c r="Q4" s="1"/>
      <c r="R4" s="1"/>
      <c r="S4" s="1"/>
      <c r="T4" s="1"/>
      <c r="U4" s="1"/>
    </row>
    <row r="5" spans="1:21" ht="18" customHeight="1" thickBot="1" x14ac:dyDescent="0.3">
      <c r="A5" s="22" t="s">
        <v>90</v>
      </c>
      <c r="B5" s="25" t="s">
        <v>108</v>
      </c>
      <c r="C5" s="2"/>
      <c r="D5" s="2"/>
      <c r="E5" s="2"/>
      <c r="F5" s="2"/>
      <c r="G5" s="2"/>
      <c r="H5" s="2"/>
      <c r="I5" s="2"/>
      <c r="J5" s="2"/>
      <c r="K5" s="1"/>
      <c r="L5" s="1"/>
      <c r="M5" s="1"/>
      <c r="N5" s="1"/>
      <c r="O5" s="1"/>
      <c r="P5" s="1"/>
      <c r="Q5" s="1"/>
      <c r="R5" s="1"/>
      <c r="S5" s="1"/>
      <c r="T5" s="1"/>
      <c r="U5" s="1"/>
    </row>
    <row r="6" spans="1:21" ht="30" customHeight="1" thickBot="1" x14ac:dyDescent="0.3">
      <c r="C6" s="130" t="s">
        <v>43</v>
      </c>
      <c r="D6" s="158"/>
      <c r="E6" s="132" t="s">
        <v>92</v>
      </c>
      <c r="F6" s="132"/>
      <c r="G6" s="132"/>
      <c r="H6" s="132"/>
      <c r="I6" s="132"/>
      <c r="J6" s="132"/>
    </row>
    <row r="7" spans="1:21" ht="39" customHeight="1" thickBot="1" x14ac:dyDescent="0.3">
      <c r="A7" s="9" t="s">
        <v>45</v>
      </c>
      <c r="B7" s="9" t="s">
        <v>46</v>
      </c>
      <c r="C7" s="9" t="s">
        <v>47</v>
      </c>
      <c r="D7" s="9" t="s">
        <v>48</v>
      </c>
      <c r="E7" s="9" t="s">
        <v>49</v>
      </c>
      <c r="F7" s="9" t="s">
        <v>50</v>
      </c>
      <c r="G7" s="9" t="s">
        <v>51</v>
      </c>
      <c r="H7" s="9" t="s">
        <v>52</v>
      </c>
      <c r="I7" s="10" t="s">
        <v>53</v>
      </c>
      <c r="J7" s="10" t="s">
        <v>54</v>
      </c>
    </row>
    <row r="8" spans="1:21" ht="51" customHeight="1" thickBot="1" x14ac:dyDescent="0.3">
      <c r="A8" s="46" t="s">
        <v>109</v>
      </c>
      <c r="B8" s="47" t="s">
        <v>25</v>
      </c>
      <c r="C8" s="48">
        <v>22500</v>
      </c>
      <c r="D8" s="49">
        <v>55592040</v>
      </c>
      <c r="E8" s="48">
        <v>5625</v>
      </c>
      <c r="F8" s="49">
        <v>13898010</v>
      </c>
      <c r="G8" s="52">
        <v>1830</v>
      </c>
      <c r="H8" s="49">
        <v>6995486.6399999997</v>
      </c>
      <c r="I8" s="50">
        <f>IF(G8&gt;0,G8/E8,0)</f>
        <v>0.32533333333333331</v>
      </c>
      <c r="J8" s="51">
        <f>IF(H8&gt;0,H8/D8,0)</f>
        <v>0.1258361204229958</v>
      </c>
    </row>
    <row r="11" spans="1:21" ht="30" customHeight="1" x14ac:dyDescent="0.25">
      <c r="A11" s="7" t="s">
        <v>30</v>
      </c>
      <c r="B11" s="155" t="s">
        <v>74</v>
      </c>
      <c r="C11" s="156"/>
      <c r="D11" s="156"/>
      <c r="E11" s="156"/>
      <c r="F11" s="156"/>
      <c r="G11" s="156"/>
      <c r="H11" s="156"/>
      <c r="I11" s="156"/>
      <c r="J11" s="157"/>
    </row>
    <row r="12" spans="1:21" ht="25.5" customHeight="1" x14ac:dyDescent="0.25">
      <c r="A12" s="7" t="s">
        <v>32</v>
      </c>
      <c r="B12" s="134" t="s">
        <v>75</v>
      </c>
      <c r="C12" s="135"/>
      <c r="D12" s="135"/>
      <c r="E12" s="135"/>
      <c r="F12" s="135"/>
      <c r="G12" s="135"/>
      <c r="H12" s="135"/>
      <c r="I12" s="135"/>
      <c r="J12" s="136"/>
    </row>
    <row r="13" spans="1:21" ht="20.25" hidden="1" customHeight="1" x14ac:dyDescent="0.25">
      <c r="A13" s="66" t="s">
        <v>33</v>
      </c>
      <c r="B13" s="141" t="s">
        <v>34</v>
      </c>
      <c r="C13" s="142"/>
      <c r="D13" s="142"/>
      <c r="E13" s="142"/>
      <c r="F13" s="142"/>
      <c r="G13" s="142"/>
      <c r="H13" s="142"/>
      <c r="I13" s="142"/>
      <c r="J13" s="143"/>
    </row>
    <row r="14" spans="1:21" ht="25.5" customHeight="1" x14ac:dyDescent="0.25">
      <c r="A14" s="67"/>
      <c r="B14" s="144" t="s">
        <v>35</v>
      </c>
      <c r="C14" s="133"/>
      <c r="D14" s="133"/>
      <c r="E14" s="133"/>
      <c r="F14" s="133"/>
      <c r="G14" s="133"/>
      <c r="H14" s="133"/>
      <c r="I14" s="133"/>
      <c r="J14" s="145"/>
    </row>
    <row r="15" spans="1:21" ht="35.25" customHeight="1" x14ac:dyDescent="0.25">
      <c r="A15" s="68"/>
      <c r="B15" s="138" t="s">
        <v>36</v>
      </c>
      <c r="C15" s="139"/>
      <c r="D15" s="139"/>
      <c r="E15" s="139"/>
      <c r="F15" s="139"/>
      <c r="G15" s="139"/>
      <c r="H15" s="139"/>
      <c r="I15" s="139"/>
      <c r="J15" s="140"/>
    </row>
    <row r="16" spans="1:21" ht="54" customHeight="1" x14ac:dyDescent="0.25">
      <c r="A16" s="7" t="s">
        <v>37</v>
      </c>
      <c r="B16" s="134" t="s">
        <v>76</v>
      </c>
      <c r="C16" s="135"/>
      <c r="D16" s="135"/>
      <c r="E16" s="135"/>
      <c r="F16" s="135"/>
      <c r="G16" s="135"/>
      <c r="H16" s="135"/>
      <c r="I16" s="135"/>
      <c r="J16" s="136"/>
    </row>
    <row r="17" spans="1:10" ht="33" customHeight="1" x14ac:dyDescent="0.25">
      <c r="A17" s="7" t="s">
        <v>39</v>
      </c>
      <c r="B17" s="134" t="s">
        <v>77</v>
      </c>
      <c r="C17" s="135"/>
      <c r="D17" s="135"/>
      <c r="E17" s="135"/>
      <c r="F17" s="135"/>
      <c r="G17" s="135"/>
      <c r="H17" s="135"/>
      <c r="I17" s="135"/>
      <c r="J17" s="136"/>
    </row>
  </sheetData>
  <mergeCells count="12">
    <mergeCell ref="A2:J2"/>
    <mergeCell ref="A3:J3"/>
    <mergeCell ref="C6:D6"/>
    <mergeCell ref="E6:J6"/>
    <mergeCell ref="B16:J16"/>
    <mergeCell ref="B17:J17"/>
    <mergeCell ref="B11:J11"/>
    <mergeCell ref="B12:J12"/>
    <mergeCell ref="A13:A15"/>
    <mergeCell ref="B13:J13"/>
    <mergeCell ref="B14:J14"/>
    <mergeCell ref="B15:J15"/>
  </mergeCells>
  <dataValidations count="3">
    <dataValidation allowBlank="1" showInputMessage="1" showErrorMessage="1" prompt="Monto presupuestado para el producto" sqref="D7:D8"/>
    <dataValidation allowBlank="1" showInputMessage="1" showErrorMessage="1" prompt="Meta anual del indicador" sqref="C7:C8"/>
    <dataValidation allowBlank="1" showInputMessage="1" showErrorMessage="1" prompt="Monto ejecutado en el trimestre" sqref="E8:F8"/>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X15"/>
  <sheetViews>
    <sheetView topLeftCell="A5" workbookViewId="0">
      <selection activeCell="B11" sqref="B11:J11"/>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1.42578125" customWidth="1"/>
    <col min="10" max="10" width="11.42578125" customWidth="1"/>
    <col min="12" max="12" width="13.7109375" customWidth="1"/>
  </cols>
  <sheetData>
    <row r="2" spans="1:50" ht="18" customHeight="1" x14ac:dyDescent="0.25">
      <c r="A2" s="129" t="s">
        <v>110</v>
      </c>
      <c r="B2" s="129"/>
      <c r="C2" s="129"/>
      <c r="D2" s="129"/>
      <c r="E2" s="129"/>
      <c r="F2" s="129"/>
      <c r="G2" s="129"/>
      <c r="H2" s="129"/>
      <c r="I2" s="129"/>
      <c r="J2" s="129"/>
      <c r="K2" s="1"/>
      <c r="L2" s="1"/>
      <c r="M2" s="1"/>
      <c r="N2" s="1"/>
      <c r="O2" s="1"/>
      <c r="P2" s="1"/>
      <c r="Q2" s="1"/>
      <c r="R2" s="1"/>
      <c r="S2" s="1"/>
      <c r="T2" s="1"/>
      <c r="U2" s="1"/>
    </row>
    <row r="3" spans="1:50" ht="18" customHeight="1" x14ac:dyDescent="0.25">
      <c r="A3" s="129" t="s">
        <v>0</v>
      </c>
      <c r="B3" s="129"/>
      <c r="C3" s="129"/>
      <c r="D3" s="129"/>
      <c r="E3" s="129"/>
      <c r="F3" s="129"/>
      <c r="G3" s="129"/>
      <c r="H3" s="129"/>
      <c r="I3" s="129"/>
      <c r="J3" s="129"/>
      <c r="K3" s="1"/>
      <c r="L3" s="1"/>
      <c r="M3" s="1"/>
      <c r="N3" s="1"/>
      <c r="O3" s="1"/>
      <c r="P3" s="1"/>
      <c r="Q3" s="1"/>
      <c r="R3" s="1"/>
      <c r="S3" s="1"/>
      <c r="T3" s="1"/>
      <c r="U3" s="1"/>
    </row>
    <row r="4" spans="1:50" ht="18" customHeight="1" x14ac:dyDescent="0.25">
      <c r="A4" s="2"/>
      <c r="B4" s="2"/>
      <c r="C4" s="2"/>
      <c r="D4" s="2"/>
      <c r="E4" s="2"/>
      <c r="F4" s="2"/>
      <c r="G4" s="2"/>
      <c r="H4" s="2"/>
      <c r="I4" s="2"/>
      <c r="J4" s="2"/>
      <c r="K4" s="1"/>
      <c r="L4" s="1"/>
      <c r="M4" s="1"/>
      <c r="N4" s="1"/>
      <c r="O4" s="1"/>
      <c r="P4" s="1"/>
      <c r="Q4" s="1"/>
      <c r="R4" s="1"/>
      <c r="S4" s="1"/>
      <c r="T4" s="1"/>
      <c r="U4" s="1"/>
    </row>
    <row r="5" spans="1:50" ht="18" customHeight="1" thickBot="1" x14ac:dyDescent="0.3">
      <c r="A5" s="22" t="s">
        <v>90</v>
      </c>
      <c r="B5" s="22" t="s">
        <v>111</v>
      </c>
      <c r="C5" s="2"/>
      <c r="D5" s="2"/>
      <c r="E5" s="2"/>
      <c r="F5" s="2"/>
      <c r="G5" s="2"/>
      <c r="H5" s="2"/>
      <c r="I5" s="2"/>
      <c r="J5" s="2"/>
      <c r="K5" s="1"/>
      <c r="L5" s="1"/>
      <c r="M5" s="1"/>
      <c r="N5" s="1"/>
      <c r="O5" s="1"/>
      <c r="P5" s="1"/>
      <c r="Q5" s="1"/>
      <c r="R5" s="1"/>
      <c r="S5" s="1"/>
      <c r="T5" s="1"/>
      <c r="U5" s="1"/>
    </row>
    <row r="6" spans="1:50" ht="24.75" customHeight="1" thickBot="1" x14ac:dyDescent="0.3">
      <c r="C6" s="130" t="s">
        <v>43</v>
      </c>
      <c r="D6" s="158"/>
      <c r="E6" s="132" t="s">
        <v>92</v>
      </c>
      <c r="F6" s="132"/>
      <c r="G6" s="132"/>
      <c r="H6" s="132"/>
      <c r="I6" s="132"/>
      <c r="J6" s="132"/>
    </row>
    <row r="7" spans="1:50" ht="39" customHeight="1" thickBot="1" x14ac:dyDescent="0.3">
      <c r="A7" s="9" t="s">
        <v>45</v>
      </c>
      <c r="B7" s="9" t="s">
        <v>46</v>
      </c>
      <c r="C7" s="9" t="s">
        <v>47</v>
      </c>
      <c r="D7" s="9" t="s">
        <v>48</v>
      </c>
      <c r="E7" s="9" t="s">
        <v>49</v>
      </c>
      <c r="F7" s="9" t="s">
        <v>50</v>
      </c>
      <c r="G7" s="9" t="s">
        <v>51</v>
      </c>
      <c r="H7" s="9" t="s">
        <v>52</v>
      </c>
      <c r="I7" s="9" t="s">
        <v>53</v>
      </c>
      <c r="J7" s="9" t="s">
        <v>54</v>
      </c>
    </row>
    <row r="8" spans="1:50" ht="73.5" customHeight="1" thickBot="1" x14ac:dyDescent="0.3">
      <c r="A8" s="46" t="s">
        <v>78</v>
      </c>
      <c r="B8" s="47" t="s">
        <v>27</v>
      </c>
      <c r="C8" s="48">
        <v>6</v>
      </c>
      <c r="D8" s="49">
        <v>56711544</v>
      </c>
      <c r="E8" s="48">
        <v>2</v>
      </c>
      <c r="F8" s="49">
        <v>14177886</v>
      </c>
      <c r="G8" s="52">
        <v>0</v>
      </c>
      <c r="H8" s="49">
        <v>4194341.43</v>
      </c>
      <c r="I8" s="50">
        <f>IF(G8&gt;0,G8/E8,0)</f>
        <v>0</v>
      </c>
      <c r="J8" s="51">
        <f>IF(H8&gt;0,H8/D8,0)</f>
        <v>7.3959217721175072E-2</v>
      </c>
    </row>
    <row r="11" spans="1:50" ht="67.5" customHeight="1" x14ac:dyDescent="0.25">
      <c r="A11" s="7" t="s">
        <v>30</v>
      </c>
      <c r="B11" s="125" t="s">
        <v>112</v>
      </c>
      <c r="C11" s="126"/>
      <c r="D11" s="126"/>
      <c r="E11" s="126"/>
      <c r="F11" s="126"/>
      <c r="G11" s="126"/>
      <c r="H11" s="126"/>
      <c r="I11" s="126"/>
      <c r="J11" s="126"/>
      <c r="K11" s="134"/>
      <c r="L11" s="135"/>
      <c r="M11" s="135"/>
      <c r="N11" s="135"/>
      <c r="O11" s="135"/>
      <c r="P11" s="135"/>
      <c r="Q11" s="135"/>
      <c r="R11" s="135"/>
      <c r="S11" s="136"/>
      <c r="T11" s="134"/>
      <c r="U11" s="135"/>
      <c r="V11" s="135"/>
      <c r="W11" s="135"/>
      <c r="X11" s="135"/>
      <c r="Y11" s="135"/>
      <c r="Z11" s="135"/>
      <c r="AA11" s="135"/>
      <c r="AB11" s="136"/>
      <c r="AC11" s="134"/>
      <c r="AD11" s="135"/>
      <c r="AE11" s="135"/>
      <c r="AF11" s="135"/>
      <c r="AG11" s="135"/>
      <c r="AH11" s="135"/>
      <c r="AI11" s="135"/>
      <c r="AJ11" s="135"/>
      <c r="AK11" s="136"/>
      <c r="AL11" s="134"/>
      <c r="AM11" s="135"/>
      <c r="AN11" s="135"/>
      <c r="AO11" s="135"/>
      <c r="AP11" s="135"/>
      <c r="AQ11" s="135"/>
      <c r="AR11" s="135"/>
      <c r="AS11" s="135"/>
      <c r="AT11" s="136"/>
      <c r="AU11" s="134"/>
      <c r="AV11" s="135"/>
      <c r="AW11" s="135"/>
      <c r="AX11" s="135"/>
    </row>
    <row r="12" spans="1:50" ht="39.75" customHeight="1" x14ac:dyDescent="0.25">
      <c r="A12" s="7" t="s">
        <v>32</v>
      </c>
      <c r="B12" s="134" t="s">
        <v>80</v>
      </c>
      <c r="C12" s="135"/>
      <c r="D12" s="135"/>
      <c r="E12" s="135"/>
      <c r="F12" s="135"/>
      <c r="G12" s="135"/>
      <c r="H12" s="135"/>
      <c r="I12" s="135"/>
      <c r="J12" s="136"/>
    </row>
    <row r="13" spans="1:50" ht="32.25" customHeight="1" x14ac:dyDescent="0.25">
      <c r="A13" s="53" t="s">
        <v>33</v>
      </c>
      <c r="B13" s="141" t="s">
        <v>113</v>
      </c>
      <c r="C13" s="142"/>
      <c r="D13" s="142"/>
      <c r="E13" s="142"/>
      <c r="F13" s="142"/>
      <c r="G13" s="142"/>
      <c r="H13" s="142"/>
      <c r="I13" s="142"/>
      <c r="J13" s="143"/>
    </row>
    <row r="14" spans="1:50" ht="42.75" customHeight="1" x14ac:dyDescent="0.25">
      <c r="A14" s="7" t="s">
        <v>37</v>
      </c>
      <c r="B14" s="134" t="s">
        <v>114</v>
      </c>
      <c r="C14" s="135"/>
      <c r="D14" s="135"/>
      <c r="E14" s="135"/>
      <c r="F14" s="135"/>
      <c r="G14" s="135"/>
      <c r="H14" s="135"/>
      <c r="I14" s="135"/>
      <c r="J14" s="136"/>
    </row>
    <row r="15" spans="1:50" ht="34.5" customHeight="1" x14ac:dyDescent="0.25">
      <c r="A15" s="7" t="s">
        <v>39</v>
      </c>
      <c r="B15" s="134" t="s">
        <v>40</v>
      </c>
      <c r="C15" s="135"/>
      <c r="D15" s="135"/>
      <c r="E15" s="135"/>
      <c r="F15" s="135"/>
      <c r="G15" s="135"/>
      <c r="H15" s="135"/>
      <c r="I15" s="135"/>
      <c r="J15" s="136"/>
    </row>
  </sheetData>
  <mergeCells count="14">
    <mergeCell ref="B15:J15"/>
    <mergeCell ref="A3:J3"/>
    <mergeCell ref="C6:D6"/>
    <mergeCell ref="E6:J6"/>
    <mergeCell ref="B11:J11"/>
    <mergeCell ref="B12:J12"/>
    <mergeCell ref="B13:J13"/>
    <mergeCell ref="B14:J14"/>
    <mergeCell ref="T11:AB11"/>
    <mergeCell ref="AC11:AK11"/>
    <mergeCell ref="AL11:AT11"/>
    <mergeCell ref="AU11:AX11"/>
    <mergeCell ref="A2:J2"/>
    <mergeCell ref="K11:S11"/>
  </mergeCells>
  <dataValidations count="3">
    <dataValidation allowBlank="1" showInputMessage="1" showErrorMessage="1" prompt="Meta anual del indicador" sqref="C7:C8"/>
    <dataValidation allowBlank="1" showInputMessage="1" showErrorMessage="1" prompt="Monto presupuestado para el producto" sqref="D7:D8"/>
    <dataValidation allowBlank="1" showInputMessage="1" showErrorMessage="1" prompt="Monto ejecutado en el trimestre" sqref="E8:F8"/>
  </dataValidations>
  <printOptions horizontalCentered="1"/>
  <pageMargins left="0.19685039370078741" right="0.19685039370078741" top="0.39370078740157483" bottom="0.39370078740157483" header="0.31496062992125984" footer="0.31496062992125984"/>
  <pageSetup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4" workbookViewId="0">
      <selection activeCell="B17" sqref="B17:J17"/>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1.42578125" customWidth="1"/>
    <col min="10" max="10" width="11.42578125" customWidth="1"/>
    <col min="12" max="12" width="13.7109375" customWidth="1"/>
  </cols>
  <sheetData>
    <row r="2" spans="1:21" ht="18" customHeight="1" x14ac:dyDescent="0.25">
      <c r="A2" s="129" t="s">
        <v>115</v>
      </c>
      <c r="B2" s="129"/>
      <c r="C2" s="129"/>
      <c r="D2" s="129"/>
      <c r="E2" s="129"/>
      <c r="F2" s="129"/>
      <c r="G2" s="129"/>
      <c r="H2" s="129"/>
      <c r="I2" s="129"/>
      <c r="J2" s="129"/>
      <c r="K2" s="1"/>
      <c r="L2" s="1"/>
      <c r="M2" s="1"/>
      <c r="N2" s="1"/>
      <c r="O2" s="1"/>
      <c r="P2" s="1"/>
      <c r="Q2" s="1"/>
      <c r="R2" s="1"/>
      <c r="S2" s="1"/>
      <c r="T2" s="1"/>
      <c r="U2" s="1"/>
    </row>
    <row r="3" spans="1:21" ht="18" customHeight="1" x14ac:dyDescent="0.25">
      <c r="A3" s="129" t="s">
        <v>0</v>
      </c>
      <c r="B3" s="129"/>
      <c r="C3" s="129"/>
      <c r="D3" s="129"/>
      <c r="E3" s="129"/>
      <c r="F3" s="129"/>
      <c r="G3" s="129"/>
      <c r="H3" s="129"/>
      <c r="I3" s="129"/>
      <c r="J3" s="129"/>
      <c r="K3" s="1"/>
      <c r="L3" s="1"/>
      <c r="M3" s="1"/>
      <c r="N3" s="1"/>
      <c r="O3" s="1"/>
      <c r="P3" s="1"/>
      <c r="Q3" s="1"/>
      <c r="R3" s="1"/>
      <c r="S3" s="1"/>
      <c r="T3" s="1"/>
      <c r="U3" s="1"/>
    </row>
    <row r="4" spans="1:21" ht="18" customHeight="1" x14ac:dyDescent="0.25">
      <c r="A4" s="21"/>
      <c r="B4" s="21"/>
      <c r="C4" s="21"/>
      <c r="D4" s="21"/>
      <c r="E4" s="21"/>
      <c r="F4" s="21"/>
      <c r="G4" s="21"/>
      <c r="H4" s="21"/>
      <c r="I4" s="21"/>
      <c r="J4" s="21"/>
      <c r="K4" s="1"/>
      <c r="L4" s="1"/>
      <c r="M4" s="1"/>
      <c r="N4" s="1"/>
      <c r="O4" s="1"/>
      <c r="P4" s="1"/>
      <c r="Q4" s="1"/>
      <c r="R4" s="1"/>
      <c r="S4" s="1"/>
      <c r="T4" s="1"/>
      <c r="U4" s="1"/>
    </row>
    <row r="5" spans="1:21" ht="18" customHeight="1" thickBot="1" x14ac:dyDescent="0.3">
      <c r="A5" s="22" t="s">
        <v>90</v>
      </c>
      <c r="B5" s="22" t="s">
        <v>116</v>
      </c>
      <c r="C5" s="2"/>
      <c r="D5" s="2"/>
      <c r="E5" s="2"/>
      <c r="F5" s="2"/>
      <c r="G5" s="2"/>
      <c r="H5" s="2"/>
      <c r="I5" s="2"/>
      <c r="J5" s="2"/>
      <c r="K5" s="1"/>
      <c r="L5" s="1"/>
      <c r="M5" s="1"/>
      <c r="N5" s="1"/>
      <c r="O5" s="1"/>
      <c r="P5" s="1"/>
      <c r="Q5" s="1"/>
      <c r="R5" s="1"/>
      <c r="S5" s="1"/>
      <c r="T5" s="1"/>
      <c r="U5" s="1"/>
    </row>
    <row r="6" spans="1:21" ht="27.75" customHeight="1" thickBot="1" x14ac:dyDescent="0.3">
      <c r="C6" s="130" t="s">
        <v>43</v>
      </c>
      <c r="D6" s="158"/>
      <c r="E6" s="132" t="s">
        <v>92</v>
      </c>
      <c r="F6" s="132"/>
      <c r="G6" s="132"/>
      <c r="H6" s="132"/>
      <c r="I6" s="132"/>
      <c r="J6" s="132"/>
    </row>
    <row r="7" spans="1:21" ht="39" customHeight="1" thickBot="1" x14ac:dyDescent="0.3">
      <c r="A7" s="9" t="s">
        <v>45</v>
      </c>
      <c r="B7" s="9" t="s">
        <v>46</v>
      </c>
      <c r="C7" s="9" t="s">
        <v>47</v>
      </c>
      <c r="D7" s="9" t="s">
        <v>48</v>
      </c>
      <c r="E7" s="9" t="s">
        <v>49</v>
      </c>
      <c r="F7" s="9" t="s">
        <v>50</v>
      </c>
      <c r="G7" s="9" t="s">
        <v>51</v>
      </c>
      <c r="H7" s="9" t="s">
        <v>52</v>
      </c>
      <c r="I7" s="9" t="s">
        <v>53</v>
      </c>
      <c r="J7" s="9" t="s">
        <v>54</v>
      </c>
    </row>
    <row r="8" spans="1:21" ht="81" customHeight="1" thickBot="1" x14ac:dyDescent="0.3">
      <c r="A8" s="46" t="s">
        <v>84</v>
      </c>
      <c r="B8" s="47" t="s">
        <v>29</v>
      </c>
      <c r="C8" s="48">
        <v>2</v>
      </c>
      <c r="D8" s="49">
        <v>23233217</v>
      </c>
      <c r="E8" s="48">
        <v>1</v>
      </c>
      <c r="F8" s="49">
        <v>5808304</v>
      </c>
      <c r="G8" s="52">
        <v>4</v>
      </c>
      <c r="H8" s="49">
        <v>2458791.1</v>
      </c>
      <c r="I8" s="50">
        <f>IF(G8&gt;0,G8/E8,0)</f>
        <v>4</v>
      </c>
      <c r="J8" s="51">
        <f>IF(H8&gt;0,H8/D8,0)</f>
        <v>0.10583084985604878</v>
      </c>
    </row>
    <row r="11" spans="1:21" ht="71.25" customHeight="1" x14ac:dyDescent="0.25">
      <c r="A11" s="7" t="s">
        <v>30</v>
      </c>
      <c r="B11" s="134" t="s">
        <v>85</v>
      </c>
      <c r="C11" s="135"/>
      <c r="D11" s="135"/>
      <c r="E11" s="135"/>
      <c r="F11" s="135"/>
      <c r="G11" s="135"/>
      <c r="H11" s="135"/>
      <c r="I11" s="135"/>
      <c r="J11" s="135"/>
      <c r="K11" s="27"/>
    </row>
    <row r="12" spans="1:21" ht="52.5" customHeight="1" x14ac:dyDescent="0.25">
      <c r="A12" s="7" t="s">
        <v>32</v>
      </c>
      <c r="B12" s="134" t="s">
        <v>86</v>
      </c>
      <c r="C12" s="135"/>
      <c r="D12" s="135"/>
      <c r="E12" s="135"/>
      <c r="F12" s="135"/>
      <c r="G12" s="135"/>
      <c r="H12" s="135"/>
      <c r="I12" s="135"/>
      <c r="J12" s="135"/>
      <c r="K12" s="27"/>
    </row>
    <row r="13" spans="1:21" ht="15.75" customHeight="1" x14ac:dyDescent="0.25">
      <c r="A13" s="66" t="s">
        <v>33</v>
      </c>
      <c r="B13" s="141" t="s">
        <v>117</v>
      </c>
      <c r="C13" s="142"/>
      <c r="D13" s="142"/>
      <c r="E13" s="142"/>
      <c r="F13" s="142"/>
      <c r="G13" s="142"/>
      <c r="H13" s="142"/>
      <c r="I13" s="142"/>
      <c r="J13" s="159"/>
      <c r="K13" s="27"/>
    </row>
    <row r="14" spans="1:21" ht="18.75" customHeight="1" x14ac:dyDescent="0.25">
      <c r="A14" s="67"/>
      <c r="B14" s="144"/>
      <c r="C14" s="133"/>
      <c r="D14" s="133"/>
      <c r="E14" s="133"/>
      <c r="F14" s="133"/>
      <c r="G14" s="133"/>
      <c r="H14" s="133"/>
      <c r="I14" s="133"/>
      <c r="J14" s="160"/>
      <c r="K14" s="27"/>
    </row>
    <row r="15" spans="1:21" ht="93" customHeight="1" x14ac:dyDescent="0.25">
      <c r="A15" s="68"/>
      <c r="B15" s="138"/>
      <c r="C15" s="139"/>
      <c r="D15" s="139"/>
      <c r="E15" s="139"/>
      <c r="F15" s="139"/>
      <c r="G15" s="139"/>
      <c r="H15" s="139"/>
      <c r="I15" s="139"/>
      <c r="J15" s="161"/>
      <c r="K15" s="27"/>
    </row>
    <row r="16" spans="1:21" ht="45.75" customHeight="1" x14ac:dyDescent="0.25">
      <c r="A16" s="7" t="s">
        <v>37</v>
      </c>
      <c r="B16" s="134" t="s">
        <v>118</v>
      </c>
      <c r="C16" s="135"/>
      <c r="D16" s="135"/>
      <c r="E16" s="135"/>
      <c r="F16" s="135"/>
      <c r="G16" s="135"/>
      <c r="H16" s="135"/>
      <c r="I16" s="135"/>
      <c r="J16" s="135"/>
      <c r="K16" s="27"/>
    </row>
    <row r="17" spans="1:11" ht="58.5" customHeight="1" x14ac:dyDescent="0.25">
      <c r="A17" s="7" t="s">
        <v>39</v>
      </c>
      <c r="B17" s="134" t="s">
        <v>88</v>
      </c>
      <c r="C17" s="135"/>
      <c r="D17" s="135"/>
      <c r="E17" s="135"/>
      <c r="F17" s="135"/>
      <c r="G17" s="135"/>
      <c r="H17" s="135"/>
      <c r="I17" s="135"/>
      <c r="J17" s="135"/>
      <c r="K17" s="27"/>
    </row>
  </sheetData>
  <mergeCells count="10">
    <mergeCell ref="A2:J2"/>
    <mergeCell ref="B17:J17"/>
    <mergeCell ref="A3:J3"/>
    <mergeCell ref="C6:D6"/>
    <mergeCell ref="E6:J6"/>
    <mergeCell ref="B11:J11"/>
    <mergeCell ref="B12:J12"/>
    <mergeCell ref="A13:A15"/>
    <mergeCell ref="B16:J16"/>
    <mergeCell ref="B13:J15"/>
  </mergeCells>
  <dataValidations count="3">
    <dataValidation allowBlank="1" showInputMessage="1" showErrorMessage="1" prompt="Monto presupuestado para el producto" sqref="D7:D8"/>
    <dataValidation allowBlank="1" showInputMessage="1" showErrorMessage="1" prompt="Meta anual del indicador" sqref="C7:C8"/>
    <dataValidation allowBlank="1" showInputMessage="1" showErrorMessage="1" prompt="Monto ejecutado en el trimestre" sqref="E8:F8"/>
  </dataValidations>
  <printOptions horizontalCentered="1"/>
  <pageMargins left="0.19685039370078741" right="0.19685039370078741" top="0.39370078740157483" bottom="0.39370078740157483" header="0.31496062992125984" footer="0.31496062992125984"/>
  <pageSetup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PROGAMACION ANUAL</vt:lpstr>
      <vt:lpstr>Meta Trimestral</vt:lpstr>
      <vt:lpstr>Abril-Junio</vt:lpstr>
      <vt:lpstr>6179 - FDT</vt:lpstr>
      <vt:lpstr>6180 - Autorizaciones</vt:lpstr>
      <vt:lpstr>6182 - Espectro y Fiscalizacion</vt:lpstr>
      <vt:lpstr>6183 - Proteccion</vt:lpstr>
      <vt:lpstr>6184 - Regulacion</vt:lpstr>
      <vt:lpstr>6185 -Ciberseguridad</vt:lpstr>
      <vt:lpstr>'6179 - FDT'!Área_de_impresión</vt:lpstr>
      <vt:lpstr>'Meta Trimestral'!Área_de_impresión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Moreta</dc:creator>
  <cp:keywords/>
  <dc:description/>
  <cp:lastModifiedBy>Sara Moreta</cp:lastModifiedBy>
  <cp:revision/>
  <cp:lastPrinted>2022-10-27T01:53:14Z</cp:lastPrinted>
  <dcterms:created xsi:type="dcterms:W3CDTF">2022-02-07T20:03:55Z</dcterms:created>
  <dcterms:modified xsi:type="dcterms:W3CDTF">2022-10-27T02:01:05Z</dcterms:modified>
  <cp:category/>
  <cp:contentStatus/>
</cp:coreProperties>
</file>