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point\DavWWWRoot\GPE\Departamento de  Planificacin y Presupuesto\Presupuesto y Ejecución Presupuestaria\Presupuesto 2014\Ejecuciones Presupuestarias 2014\"/>
    </mc:Choice>
  </mc:AlternateContent>
  <bookViews>
    <workbookView xWindow="0" yWindow="1380" windowWidth="19440" windowHeight="6375"/>
  </bookViews>
  <sheets>
    <sheet name="Sheet2" sheetId="5" r:id="rId1"/>
  </sheets>
  <definedNames>
    <definedName name="_xlnm.Print_Area" localSheetId="0">Sheet2!$C$10:$F$207</definedName>
  </definedNames>
  <calcPr calcId="152511"/>
</workbook>
</file>

<file path=xl/calcChain.xml><?xml version="1.0" encoding="utf-8"?>
<calcChain xmlns="http://schemas.openxmlformats.org/spreadsheetml/2006/main">
  <c r="E88" i="5" l="1"/>
  <c r="E175" i="5"/>
  <c r="F175" i="5"/>
  <c r="F187" i="5"/>
  <c r="E72" i="5"/>
  <c r="E71" i="5" s="1"/>
  <c r="F72" i="5"/>
  <c r="F71" i="5" s="1"/>
  <c r="E151" i="5"/>
  <c r="F151" i="5"/>
  <c r="E136" i="5"/>
  <c r="F136" i="5"/>
  <c r="E143" i="5"/>
  <c r="F143" i="5"/>
  <c r="E126" i="5"/>
  <c r="F126" i="5"/>
  <c r="E123" i="5"/>
  <c r="F123" i="5"/>
  <c r="E105" i="5"/>
  <c r="F105" i="5"/>
  <c r="E86" i="5"/>
  <c r="E82" i="5" s="1"/>
  <c r="F86" i="5"/>
  <c r="F82" i="5" s="1"/>
  <c r="E78" i="5"/>
  <c r="F78" i="5"/>
  <c r="E75" i="5"/>
  <c r="F75" i="5"/>
  <c r="E65" i="5"/>
  <c r="F65" i="5"/>
  <c r="E49" i="5"/>
  <c r="F49" i="5"/>
  <c r="E43" i="5"/>
  <c r="F43" i="5"/>
  <c r="E41" i="5"/>
  <c r="F41" i="5"/>
  <c r="E14" i="5"/>
  <c r="F14" i="5"/>
  <c r="F36" i="5" l="1"/>
  <c r="E131" i="5"/>
  <c r="E129" i="5" s="1"/>
  <c r="F131" i="5"/>
  <c r="F129" i="5" s="1"/>
  <c r="E97" i="5"/>
  <c r="F97" i="5"/>
  <c r="F88" i="5" l="1"/>
  <c r="E36" i="5"/>
  <c r="E187" i="5" l="1"/>
  <c r="E120" i="5" l="1"/>
  <c r="E190" i="5" s="1"/>
  <c r="E198" i="5" s="1"/>
  <c r="F120" i="5"/>
  <c r="F190" i="5" s="1"/>
  <c r="F198" i="5" s="1"/>
  <c r="F55" i="5"/>
  <c r="E55" i="5"/>
</calcChain>
</file>

<file path=xl/sharedStrings.xml><?xml version="1.0" encoding="utf-8"?>
<sst xmlns="http://schemas.openxmlformats.org/spreadsheetml/2006/main" count="188" uniqueCount="181">
  <si>
    <t>Vacaciones</t>
  </si>
  <si>
    <t>Incremento Caja y Banco</t>
  </si>
  <si>
    <t>Otros Ingresos</t>
  </si>
  <si>
    <t>Otras Fuentes Financieras</t>
  </si>
  <si>
    <t>Disminución de otros activos financieros</t>
  </si>
  <si>
    <t>Total</t>
  </si>
  <si>
    <t>DEVENGADO</t>
  </si>
  <si>
    <t>PAGADO</t>
  </si>
  <si>
    <t>Disminución cuentas por pagar externa largo plazo</t>
  </si>
  <si>
    <t>Cuentas pagadas de meses y/o Años Anteriores</t>
  </si>
  <si>
    <t>Subtotal</t>
  </si>
  <si>
    <t>MATERIALES Y SUMINISTROS</t>
  </si>
  <si>
    <t>valores en RD$</t>
  </si>
  <si>
    <t>Derecho uso de espectro radio</t>
  </si>
  <si>
    <t>venta de libros</t>
  </si>
  <si>
    <t>Variacion cuentas por pagar</t>
  </si>
  <si>
    <t>Disminucion en caja y banco</t>
  </si>
  <si>
    <t>Total de ingresos</t>
  </si>
  <si>
    <t xml:space="preserve">Sueldos fijos </t>
  </si>
  <si>
    <t>electricidad</t>
  </si>
  <si>
    <t>publicidad y propaganda</t>
  </si>
  <si>
    <t>impresión y encuadernacion</t>
  </si>
  <si>
    <t>viaticos dentro del pais</t>
  </si>
  <si>
    <t>Viaticos fuera del pais</t>
  </si>
  <si>
    <t>pasajes</t>
  </si>
  <si>
    <t>Fletes</t>
  </si>
  <si>
    <t>peaje</t>
  </si>
  <si>
    <t>otros alquileres</t>
  </si>
  <si>
    <t>gasto  seguros bienes inmuebles</t>
  </si>
  <si>
    <t>gasto de seguros bienes muebles</t>
  </si>
  <si>
    <t>gasto de seguros a personas</t>
  </si>
  <si>
    <t>conservacion y rep.  obras</t>
  </si>
  <si>
    <t>conservacion y rep. maq. y equipo</t>
  </si>
  <si>
    <t>gastos judiciales</t>
  </si>
  <si>
    <t>comisiones y gastos bancarios</t>
  </si>
  <si>
    <t>alimento para humano</t>
  </si>
  <si>
    <t>Productos agroforestales</t>
  </si>
  <si>
    <t>Acabados textiles</t>
  </si>
  <si>
    <t>papel de escritorio</t>
  </si>
  <si>
    <t>producto de papel y carton</t>
  </si>
  <si>
    <t>producto de artes graficas</t>
  </si>
  <si>
    <t>libros revistas y periodicos</t>
  </si>
  <si>
    <t>Becas y viajes de estudios</t>
  </si>
  <si>
    <t>Equipos de computacion</t>
  </si>
  <si>
    <t>mobiliario y equipo de oficina</t>
  </si>
  <si>
    <t>Edificaciones</t>
  </si>
  <si>
    <t>Aplicaciones de software</t>
  </si>
  <si>
    <t>Equipos varios</t>
  </si>
  <si>
    <t>Contrucciones en proceso</t>
  </si>
  <si>
    <t>Abril</t>
  </si>
  <si>
    <t>Incremento Cuenta por Pagar</t>
  </si>
  <si>
    <t>Viáticos</t>
  </si>
  <si>
    <t>Rep. Y ,amt Equipo de transporte</t>
  </si>
  <si>
    <t>Intereses deuda externa</t>
  </si>
  <si>
    <t>terreno</t>
  </si>
  <si>
    <t>prenda de vestir</t>
  </si>
  <si>
    <t>Enero - Marzo</t>
  </si>
  <si>
    <t>Mejora de la propiedad arrendada</t>
  </si>
  <si>
    <t>serv tec y uso de software</t>
  </si>
  <si>
    <t>Equipos livianos</t>
  </si>
  <si>
    <t>Amortización Deuda Externa</t>
  </si>
  <si>
    <t>Objeto</t>
  </si>
  <si>
    <t>Cuenta</t>
  </si>
  <si>
    <t>Sobresueldos</t>
  </si>
  <si>
    <t>Compensación por servicios de seguridad</t>
  </si>
  <si>
    <t>Publicidad, Impresión y Encuadernación</t>
  </si>
  <si>
    <t>Transporte y Almacenaje</t>
  </si>
  <si>
    <t>Seguros</t>
  </si>
  <si>
    <t>Alimentos y Productos Agroforestales</t>
  </si>
  <si>
    <t>Textiles y vestuarios</t>
  </si>
  <si>
    <t>Productos de Cuero Caucho y Plasticos</t>
  </si>
  <si>
    <t>Productos y útiles varios</t>
  </si>
  <si>
    <t>Transferencias corrientes</t>
  </si>
  <si>
    <t>Gastos Financieros</t>
  </si>
  <si>
    <t>Activos no financieros</t>
  </si>
  <si>
    <t xml:space="preserve">Transferencia de capital </t>
  </si>
  <si>
    <t>Transferencias de capital a municipios</t>
  </si>
  <si>
    <t>Utiles de cocina y comedor</t>
  </si>
  <si>
    <t>Productos electricos y afines</t>
  </si>
  <si>
    <t>Gastos Corrientes</t>
  </si>
  <si>
    <t>Ingresos Corrientes</t>
  </si>
  <si>
    <t>Variación en Caja y Banco</t>
  </si>
  <si>
    <t>Disminución de Cuentas por cobrar</t>
  </si>
  <si>
    <t>Otros Alquileres</t>
  </si>
  <si>
    <t>Total Activos no Financieros</t>
  </si>
  <si>
    <t>Total Transferenciade Capital</t>
  </si>
  <si>
    <t>Sub-Cuenta</t>
  </si>
  <si>
    <t>Total Gastos Corrientes</t>
  </si>
  <si>
    <t>Impuestos Internos sobre Mercancias y Servicios</t>
  </si>
  <si>
    <t>Impuesto para Contribuir al Desarrollo de las Telecom.</t>
  </si>
  <si>
    <t xml:space="preserve">Intereses por colocación de Inversión </t>
  </si>
  <si>
    <t xml:space="preserve">Intereses Persibidos </t>
  </si>
  <si>
    <t>Boleteria</t>
  </si>
  <si>
    <t>Cafeteria CCT y Tienda Souvenir</t>
  </si>
  <si>
    <t xml:space="preserve">Arrendamiento Inmuebles </t>
  </si>
  <si>
    <t xml:space="preserve">Depósitos no Identificados </t>
  </si>
  <si>
    <t>Alquileres Espacios y Equipos</t>
  </si>
  <si>
    <t>Multas, Recargos y Sanciones</t>
  </si>
  <si>
    <t>Remuneraciones al Personal Fijo</t>
  </si>
  <si>
    <t xml:space="preserve">Remuneraciones y Contribuciones </t>
  </si>
  <si>
    <t xml:space="preserve">Remuneraciones </t>
  </si>
  <si>
    <t xml:space="preserve">Remuneraciones al Personal con Carácter Transitorio </t>
  </si>
  <si>
    <t xml:space="preserve">Sueldos al Personal Contratado e Igualado </t>
  </si>
  <si>
    <t xml:space="preserve">Sueldo Anual No. 13 </t>
  </si>
  <si>
    <t xml:space="preserve">Prestaciones Laborales por Desvinculación </t>
  </si>
  <si>
    <t xml:space="preserve">Compensacion </t>
  </si>
  <si>
    <t xml:space="preserve">Compensación por gastos de Alimentación </t>
  </si>
  <si>
    <t xml:space="preserve">Compensación por Horas Extraordinarias </t>
  </si>
  <si>
    <t>Prima de Transporte</t>
  </si>
  <si>
    <t>Gratificaciones y Bonificaciones</t>
  </si>
  <si>
    <t xml:space="preserve">Otras Gratificaciones y Bonificaciones </t>
  </si>
  <si>
    <t xml:space="preserve">Bono Escolar </t>
  </si>
  <si>
    <t xml:space="preserve">Gratificaciones por Aniversario de Institución </t>
  </si>
  <si>
    <t xml:space="preserve">Contribución a la Seguridad Social </t>
  </si>
  <si>
    <t xml:space="preserve">Contratación de Servicios </t>
  </si>
  <si>
    <t>Servicios de Basicos</t>
  </si>
  <si>
    <t>Telefonos Local</t>
  </si>
  <si>
    <t xml:space="preserve">Telefax y Correos </t>
  </si>
  <si>
    <t xml:space="preserve">Servicio de internet y Televisión por Cable </t>
  </si>
  <si>
    <t xml:space="preserve">agua </t>
  </si>
  <si>
    <t>Alquileres y Rentas</t>
  </si>
  <si>
    <t>Servicios de Conservacion Rep. Menores y Const.</t>
  </si>
  <si>
    <t>Otros Servicios No Incluidos en Conceptos Anteriores</t>
  </si>
  <si>
    <t>Fumigación, lavanderia, limpieza e higiene</t>
  </si>
  <si>
    <t>Llimpieza e higiene</t>
  </si>
  <si>
    <t>Producto de Papel, Carton e Impresos</t>
  </si>
  <si>
    <t xml:space="preserve">Productos de Minerales, Metálicos y no metáticos </t>
  </si>
  <si>
    <t>Material para limpieza</t>
  </si>
  <si>
    <t>Contribuciones al Seguro de pensiones</t>
  </si>
  <si>
    <t>Contribución al Seguro de Riesgo Laboral</t>
  </si>
  <si>
    <t>Seguro para ultimos gastos</t>
  </si>
  <si>
    <t>Seguro de Vida</t>
  </si>
  <si>
    <t>Seguro Medico</t>
  </si>
  <si>
    <t>Organizaciones de Eventos y Festividades</t>
  </si>
  <si>
    <t>Eventos Generales</t>
  </si>
  <si>
    <t>Servicios Técnicos y Profesionales</t>
  </si>
  <si>
    <t>Otros Servicios Técnicos Profesionales</t>
  </si>
  <si>
    <t>Impuestos, Derechos y Tasas</t>
  </si>
  <si>
    <t>Tasas</t>
  </si>
  <si>
    <t>Productos Farmaceuticos</t>
  </si>
  <si>
    <t>Productos Medicinales para uso humano</t>
  </si>
  <si>
    <t>Llantas y Neumáticos</t>
  </si>
  <si>
    <t>Herramientas</t>
  </si>
  <si>
    <t>Combustibles y Lubricantes</t>
  </si>
  <si>
    <t>Gasolina</t>
  </si>
  <si>
    <t>Utiles de escritorios oficina, Informática y de Ens.</t>
  </si>
  <si>
    <t>Productos y útiles varios no identificados</t>
  </si>
  <si>
    <t>Transferencias Corrientes al Sector Privado</t>
  </si>
  <si>
    <t>Transferencias Corrientes a Empresas del Sector Privado</t>
  </si>
  <si>
    <t>Transferencias Corrientes al Sector Externo</t>
  </si>
  <si>
    <t>Ayudas y Donaciones a personas</t>
  </si>
  <si>
    <t>Transferencias Corrientes al Gobierno General</t>
  </si>
  <si>
    <t>Aportaciones corrientes al Poder Ejecutivo</t>
  </si>
  <si>
    <t>Transferencias corrientes a Organismos Internacionales</t>
  </si>
  <si>
    <t xml:space="preserve">Alquileres y Rentas de Edificios y Locales </t>
  </si>
  <si>
    <t xml:space="preserve">Alquileres de Equipos de Transporte, Tracción y Elevación </t>
  </si>
  <si>
    <t xml:space="preserve">Otros seguros </t>
  </si>
  <si>
    <t xml:space="preserve">servicios especiales de mantenimiento y reparación </t>
  </si>
  <si>
    <t xml:space="preserve">conservacion y rep. maq. y equipo de oficina </t>
  </si>
  <si>
    <t>Impuestos</t>
  </si>
  <si>
    <t>lubricantes</t>
  </si>
  <si>
    <t xml:space="preserve">Productos Químicos y Conexos </t>
  </si>
  <si>
    <t>Pinturas, lacas, barnices, diluyentes y absorbentes</t>
  </si>
  <si>
    <t>Alquileres de Maquinarias y Equipos</t>
  </si>
  <si>
    <t xml:space="preserve">seguro dental </t>
  </si>
  <si>
    <t xml:space="preserve">mantenimiento y reparación de equipo educacional </t>
  </si>
  <si>
    <t>festividades</t>
  </si>
  <si>
    <t>articulos de plastico</t>
  </si>
  <si>
    <t xml:space="preserve">accesorios de metal </t>
  </si>
  <si>
    <t>abonos y fertilizantes</t>
  </si>
  <si>
    <t>Estructuras metálicas acabadas</t>
  </si>
  <si>
    <t>Contribuciones al seguro de salud</t>
  </si>
  <si>
    <t>mantenimiento y Reparación de equipo comunicación</t>
  </si>
  <si>
    <t>Lavanderia</t>
  </si>
  <si>
    <t>Gasoil</t>
  </si>
  <si>
    <t>Productos quimicos de uso personal</t>
  </si>
  <si>
    <t>Sueldo al personal por servicios especiales</t>
  </si>
  <si>
    <t>ESTADO DE EJECUCIÓN PRESUPUESTARIA</t>
  </si>
  <si>
    <t>Valores en RD$</t>
  </si>
  <si>
    <t>INSTITUTO DOMINICANO DE LAS TELECOMUNICACIONES</t>
  </si>
  <si>
    <t>AL 30 DE ABRIL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</si>
</sst>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0"/>
      <color indexed="8"/>
      <name val="Arial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14" fillId="0" borderId="0" applyNumberFormat="0" applyFont="0" applyFill="0" applyBorder="0" applyProtection="0">
      <alignment wrapText="1"/>
    </xf>
  </cellStyleXfs>
  <cellXfs count="78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" fontId="1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Border="1"/>
    <xf numFmtId="4" fontId="10" fillId="0" borderId="0" xfId="0" applyNumberFormat="1" applyFont="1"/>
    <xf numFmtId="4" fontId="10" fillId="0" borderId="0" xfId="0" applyNumberFormat="1" applyFont="1" applyBorder="1"/>
    <xf numFmtId="4" fontId="9" fillId="0" borderId="0" xfId="0" applyNumberFormat="1" applyFont="1"/>
    <xf numFmtId="4" fontId="3" fillId="0" borderId="0" xfId="0" applyNumberFormat="1" applyFont="1"/>
    <xf numFmtId="4" fontId="0" fillId="2" borderId="0" xfId="0" applyNumberFormat="1" applyFill="1"/>
    <xf numFmtId="4" fontId="2" fillId="0" borderId="0" xfId="0" applyNumberFormat="1" applyFont="1"/>
    <xf numFmtId="4" fontId="6" fillId="0" borderId="0" xfId="0" applyNumberFormat="1" applyFont="1"/>
    <xf numFmtId="0" fontId="0" fillId="2" borderId="0" xfId="0" applyFill="1"/>
    <xf numFmtId="3" fontId="0" fillId="2" borderId="0" xfId="0" applyNumberFormat="1" applyFill="1"/>
    <xf numFmtId="4" fontId="2" fillId="2" borderId="0" xfId="0" applyNumberFormat="1" applyFont="1" applyFill="1"/>
    <xf numFmtId="0" fontId="11" fillId="2" borderId="0" xfId="0" applyFont="1" applyFill="1"/>
    <xf numFmtId="3" fontId="0" fillId="0" borderId="0" xfId="0" applyNumberFormat="1"/>
    <xf numFmtId="0" fontId="2" fillId="0" borderId="0" xfId="0" applyFont="1" applyAlignment="1">
      <alignment horizontal="center"/>
    </xf>
    <xf numFmtId="0" fontId="10" fillId="3" borderId="0" xfId="4" applyFont="1" applyFill="1" applyBorder="1" applyAlignment="1">
      <alignment horizontal="center" vertical="center"/>
    </xf>
    <xf numFmtId="0" fontId="1" fillId="2" borderId="0" xfId="0" applyFont="1" applyFill="1"/>
    <xf numFmtId="4" fontId="11" fillId="0" borderId="0" xfId="0" applyNumberFormat="1" applyFont="1" applyBorder="1"/>
    <xf numFmtId="0" fontId="6" fillId="0" borderId="0" xfId="0" applyFont="1" applyAlignment="1">
      <alignment horizontal="left"/>
    </xf>
    <xf numFmtId="0" fontId="11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5" fillId="0" borderId="0" xfId="0" applyFont="1" applyFill="1" applyBorder="1"/>
    <xf numFmtId="4" fontId="10" fillId="0" borderId="4" xfId="0" applyNumberFormat="1" applyFont="1" applyBorder="1"/>
    <xf numFmtId="4" fontId="10" fillId="0" borderId="5" xfId="0" applyNumberFormat="1" applyFont="1" applyBorder="1"/>
    <xf numFmtId="0" fontId="12" fillId="0" borderId="0" xfId="0" applyFont="1"/>
    <xf numFmtId="4" fontId="10" fillId="4" borderId="1" xfId="0" applyNumberFormat="1" applyFont="1" applyFill="1" applyBorder="1" applyAlignment="1">
      <alignment horizontal="center"/>
    </xf>
    <xf numFmtId="4" fontId="6" fillId="4" borderId="1" xfId="0" applyNumberFormat="1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center"/>
    </xf>
    <xf numFmtId="4" fontId="6" fillId="4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2" borderId="0" xfId="0" applyFill="1" applyBorder="1"/>
    <xf numFmtId="0" fontId="9" fillId="2" borderId="0" xfId="0" applyFont="1" applyFill="1" applyAlignment="1">
      <alignment horizontal="center"/>
    </xf>
    <xf numFmtId="0" fontId="6" fillId="2" borderId="0" xfId="0" applyFont="1" applyFill="1"/>
    <xf numFmtId="4" fontId="10" fillId="2" borderId="0" xfId="0" applyNumberFormat="1" applyFont="1" applyFill="1"/>
    <xf numFmtId="0" fontId="9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/>
    <xf numFmtId="4" fontId="3" fillId="2" borderId="0" xfId="0" applyNumberFormat="1" applyFont="1" applyFill="1"/>
    <xf numFmtId="0" fontId="6" fillId="2" borderId="0" xfId="0" applyFont="1" applyFill="1" applyAlignment="1">
      <alignment horizontal="left"/>
    </xf>
    <xf numFmtId="4" fontId="6" fillId="2" borderId="4" xfId="0" applyNumberFormat="1" applyFont="1" applyFill="1" applyBorder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7" fillId="4" borderId="2" xfId="0" applyNumberFormat="1" applyFont="1" applyFill="1" applyBorder="1" applyAlignment="1">
      <alignment horizontal="center"/>
    </xf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" fontId="7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center" vertical="center"/>
    </xf>
    <xf numFmtId="0" fontId="6" fillId="4" borderId="3" xfId="4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</cellXfs>
  <cellStyles count="5">
    <cellStyle name="Millares 2" xfId="3"/>
    <cellStyle name="Normal" xfId="0" builtinId="0"/>
    <cellStyle name="Normal 2" xfId="1"/>
    <cellStyle name="Normal 3" xfId="2"/>
    <cellStyle name="Normal_D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8"/>
  <sheetViews>
    <sheetView tabSelected="1" topLeftCell="B1" zoomScaleNormal="100" workbookViewId="0">
      <pane xSplit="3" ySplit="12" topLeftCell="E190" activePane="bottomRight" state="frozen"/>
      <selection activeCell="B1" sqref="B1"/>
      <selection pane="topRight" activeCell="E1" sqref="E1"/>
      <selection pane="bottomLeft" activeCell="B7" sqref="B7"/>
      <selection pane="bottomRight" activeCell="H195" sqref="H195"/>
    </sheetView>
  </sheetViews>
  <sheetFormatPr baseColWidth="10" defaultColWidth="9.140625" defaultRowHeight="12.75" x14ac:dyDescent="0.2"/>
  <cols>
    <col min="2" max="2" width="9.140625" style="23"/>
    <col min="3" max="3" width="9.140625" style="56"/>
    <col min="4" max="4" width="39.42578125" customWidth="1"/>
    <col min="5" max="5" width="16.28515625" hidden="1" customWidth="1"/>
    <col min="6" max="6" width="14.85546875" hidden="1" customWidth="1"/>
    <col min="7" max="7" width="15.5703125" style="16" customWidth="1"/>
    <col min="8" max="8" width="15.28515625" bestFit="1" customWidth="1"/>
  </cols>
  <sheetData>
    <row r="3" spans="1:7" ht="15.75" x14ac:dyDescent="0.25">
      <c r="B3" s="69" t="s">
        <v>179</v>
      </c>
      <c r="C3" s="69"/>
      <c r="D3" s="69"/>
      <c r="E3" s="69"/>
      <c r="F3" s="69"/>
    </row>
    <row r="4" spans="1:7" x14ac:dyDescent="0.2">
      <c r="B4" s="29"/>
      <c r="C4" s="29"/>
      <c r="D4" s="67"/>
      <c r="E4" s="67"/>
    </row>
    <row r="5" spans="1:7" ht="15.75" x14ac:dyDescent="0.25">
      <c r="B5" s="69" t="s">
        <v>177</v>
      </c>
      <c r="C5" s="69"/>
      <c r="D5" s="69"/>
      <c r="E5" s="69"/>
      <c r="F5" s="69"/>
    </row>
    <row r="6" spans="1:7" x14ac:dyDescent="0.2">
      <c r="B6" s="68" t="s">
        <v>180</v>
      </c>
      <c r="C6" s="68"/>
      <c r="D6" s="68"/>
      <c r="E6" s="68"/>
      <c r="F6" s="68"/>
    </row>
    <row r="7" spans="1:7" x14ac:dyDescent="0.2">
      <c r="B7" s="68" t="s">
        <v>178</v>
      </c>
      <c r="C7" s="68"/>
      <c r="D7" s="68"/>
      <c r="E7" s="68"/>
      <c r="F7" s="68"/>
    </row>
    <row r="10" spans="1:7" s="35" customFormat="1" ht="15" x14ac:dyDescent="0.25">
      <c r="B10" s="72" t="s">
        <v>61</v>
      </c>
      <c r="C10" s="72" t="s">
        <v>62</v>
      </c>
      <c r="D10" s="75" t="s">
        <v>86</v>
      </c>
      <c r="E10" s="70" t="s">
        <v>56</v>
      </c>
      <c r="F10" s="71"/>
      <c r="G10" s="66" t="s">
        <v>49</v>
      </c>
    </row>
    <row r="11" spans="1:7" ht="12.75" customHeight="1" x14ac:dyDescent="0.2">
      <c r="B11" s="73"/>
      <c r="C11" s="73"/>
      <c r="D11" s="76"/>
      <c r="E11" s="36" t="s">
        <v>6</v>
      </c>
      <c r="F11" s="36" t="s">
        <v>7</v>
      </c>
      <c r="G11" s="37" t="s">
        <v>6</v>
      </c>
    </row>
    <row r="12" spans="1:7" ht="12.75" customHeight="1" x14ac:dyDescent="0.2">
      <c r="A12" s="24" t="s">
        <v>61</v>
      </c>
      <c r="B12" s="74"/>
      <c r="C12" s="74"/>
      <c r="D12" s="77"/>
      <c r="E12" s="38" t="s">
        <v>12</v>
      </c>
      <c r="F12" s="38" t="s">
        <v>12</v>
      </c>
      <c r="G12" s="39" t="s">
        <v>12</v>
      </c>
    </row>
    <row r="13" spans="1:7" s="3" customFormat="1" x14ac:dyDescent="0.2">
      <c r="A13" s="3">
        <v>5</v>
      </c>
      <c r="B13" s="54"/>
      <c r="C13" s="31"/>
      <c r="D13" s="27" t="s">
        <v>80</v>
      </c>
      <c r="G13" s="8"/>
    </row>
    <row r="14" spans="1:7" s="3" customFormat="1" x14ac:dyDescent="0.2">
      <c r="B14" s="40">
        <v>59</v>
      </c>
      <c r="C14" s="57">
        <v>114</v>
      </c>
      <c r="D14" s="27" t="s">
        <v>88</v>
      </c>
      <c r="E14" s="14">
        <f t="shared" ref="E14:F14" si="0">E17+E27</f>
        <v>0</v>
      </c>
      <c r="F14" s="14">
        <f t="shared" si="0"/>
        <v>0</v>
      </c>
      <c r="G14" s="14">
        <v>107789395.51000001</v>
      </c>
    </row>
    <row r="15" spans="1:7" s="1" customFormat="1" ht="26.25" customHeight="1" x14ac:dyDescent="0.2">
      <c r="B15" s="40"/>
      <c r="C15" s="57">
        <v>114232</v>
      </c>
      <c r="D15" s="53" t="s">
        <v>89</v>
      </c>
      <c r="E15" s="13"/>
      <c r="F15" s="13"/>
      <c r="G15" s="13">
        <v>107789395.51000001</v>
      </c>
    </row>
    <row r="16" spans="1:7" x14ac:dyDescent="0.2">
      <c r="B16" s="40"/>
      <c r="C16" s="58">
        <v>16</v>
      </c>
      <c r="D16" s="29" t="s">
        <v>2</v>
      </c>
      <c r="E16" s="9"/>
      <c r="F16" s="9"/>
      <c r="G16" s="11">
        <v>3162080.36</v>
      </c>
    </row>
    <row r="17" spans="1:8" x14ac:dyDescent="0.2">
      <c r="B17" s="40">
        <v>53</v>
      </c>
      <c r="C17" s="57">
        <v>161206</v>
      </c>
      <c r="D17" s="28" t="s">
        <v>90</v>
      </c>
      <c r="E17" s="2"/>
      <c r="F17" s="2"/>
      <c r="G17" s="16">
        <v>2781250</v>
      </c>
    </row>
    <row r="18" spans="1:8" x14ac:dyDescent="0.2">
      <c r="B18" s="40">
        <v>53</v>
      </c>
      <c r="C18" s="57">
        <v>16121</v>
      </c>
      <c r="D18" s="29" t="s">
        <v>91</v>
      </c>
      <c r="E18" s="2"/>
      <c r="F18" s="2"/>
      <c r="G18" s="16">
        <v>380830.36</v>
      </c>
    </row>
    <row r="19" spans="1:8" s="3" customFormat="1" x14ac:dyDescent="0.2">
      <c r="B19" s="52"/>
      <c r="C19" s="59">
        <v>91</v>
      </c>
      <c r="D19" s="29" t="s">
        <v>2</v>
      </c>
      <c r="E19" s="8"/>
      <c r="F19" s="8"/>
      <c r="G19" s="14">
        <v>103085.93</v>
      </c>
    </row>
    <row r="20" spans="1:8" x14ac:dyDescent="0.2">
      <c r="B20" s="40"/>
      <c r="C20" s="57">
        <v>9101</v>
      </c>
      <c r="D20" s="28" t="s">
        <v>92</v>
      </c>
      <c r="E20" s="2"/>
      <c r="F20" s="2"/>
      <c r="G20" s="16">
        <v>58570</v>
      </c>
    </row>
    <row r="21" spans="1:8" s="18" customFormat="1" x14ac:dyDescent="0.2">
      <c r="B21" s="42"/>
      <c r="C21" s="60">
        <v>9102</v>
      </c>
      <c r="D21" s="21" t="s">
        <v>93</v>
      </c>
      <c r="E21" s="15"/>
      <c r="F21" s="15"/>
      <c r="G21" s="20">
        <v>9711</v>
      </c>
    </row>
    <row r="22" spans="1:8" s="18" customFormat="1" x14ac:dyDescent="0.2">
      <c r="B22" s="42"/>
      <c r="C22" s="60">
        <v>9103</v>
      </c>
      <c r="D22" s="21" t="s">
        <v>14</v>
      </c>
      <c r="E22" s="15"/>
      <c r="F22" s="15"/>
      <c r="G22" s="20">
        <v>1200</v>
      </c>
    </row>
    <row r="23" spans="1:8" s="18" customFormat="1" x14ac:dyDescent="0.2">
      <c r="B23" s="42"/>
      <c r="C23" s="60">
        <v>9104</v>
      </c>
      <c r="D23" s="21" t="s">
        <v>94</v>
      </c>
      <c r="E23" s="15"/>
      <c r="F23" s="15"/>
      <c r="G23" s="20">
        <v>4428.8999999999996</v>
      </c>
    </row>
    <row r="24" spans="1:8" s="18" customFormat="1" x14ac:dyDescent="0.2">
      <c r="B24" s="42"/>
      <c r="C24" s="60">
        <v>9105</v>
      </c>
      <c r="D24" s="21" t="s">
        <v>95</v>
      </c>
      <c r="E24" s="15"/>
      <c r="F24" s="15"/>
      <c r="G24" s="20"/>
    </row>
    <row r="25" spans="1:8" s="18" customFormat="1" x14ac:dyDescent="0.2">
      <c r="B25" s="42"/>
      <c r="C25" s="60">
        <v>9106</v>
      </c>
      <c r="D25" s="21" t="s">
        <v>96</v>
      </c>
      <c r="E25" s="15"/>
      <c r="F25" s="15"/>
      <c r="G25" s="20"/>
    </row>
    <row r="26" spans="1:8" s="18" customFormat="1" x14ac:dyDescent="0.2">
      <c r="B26" s="42"/>
      <c r="C26" s="60">
        <v>9107</v>
      </c>
      <c r="D26" s="21" t="s">
        <v>97</v>
      </c>
      <c r="E26" s="15"/>
      <c r="F26" s="15"/>
      <c r="G26" s="20"/>
    </row>
    <row r="27" spans="1:8" x14ac:dyDescent="0.2">
      <c r="B27" s="40"/>
      <c r="C27" s="57">
        <v>9108</v>
      </c>
      <c r="D27" s="28" t="s">
        <v>13</v>
      </c>
      <c r="E27" s="2"/>
      <c r="F27" s="2"/>
    </row>
    <row r="28" spans="1:8" s="18" customFormat="1" x14ac:dyDescent="0.2">
      <c r="B28" s="42"/>
      <c r="C28" s="60">
        <v>9199</v>
      </c>
      <c r="D28" s="21" t="s">
        <v>2</v>
      </c>
      <c r="E28" s="15"/>
      <c r="F28" s="15"/>
      <c r="G28" s="20">
        <v>29176.03</v>
      </c>
    </row>
    <row r="29" spans="1:8" x14ac:dyDescent="0.2">
      <c r="B29" s="42"/>
      <c r="C29" s="60"/>
      <c r="D29" s="21"/>
    </row>
    <row r="30" spans="1:8" s="25" customFormat="1" x14ac:dyDescent="0.2">
      <c r="A30" s="48">
        <v>7</v>
      </c>
      <c r="B30" s="55">
        <v>74</v>
      </c>
      <c r="C30" s="61"/>
      <c r="D30" s="46" t="s">
        <v>4</v>
      </c>
      <c r="G30" s="49">
        <v>0</v>
      </c>
    </row>
    <row r="31" spans="1:8" s="18" customFormat="1" x14ac:dyDescent="0.2">
      <c r="A31" s="41"/>
      <c r="B31" s="45"/>
      <c r="C31" s="62">
        <v>741</v>
      </c>
      <c r="D31" s="47" t="s">
        <v>81</v>
      </c>
      <c r="G31" s="20"/>
      <c r="H31" s="15"/>
    </row>
    <row r="32" spans="1:8" s="18" customFormat="1" x14ac:dyDescent="0.2">
      <c r="A32" s="41"/>
      <c r="B32" s="45"/>
      <c r="C32" s="62">
        <v>742</v>
      </c>
      <c r="D32" s="47" t="s">
        <v>82</v>
      </c>
      <c r="G32" s="20"/>
    </row>
    <row r="33" spans="1:7" s="25" customFormat="1" x14ac:dyDescent="0.2">
      <c r="A33" s="48"/>
      <c r="B33" s="45">
        <v>84</v>
      </c>
      <c r="C33" s="62"/>
      <c r="D33" s="46" t="s">
        <v>3</v>
      </c>
      <c r="G33" s="49">
        <v>97598198.629999995</v>
      </c>
    </row>
    <row r="34" spans="1:7" s="18" customFormat="1" x14ac:dyDescent="0.2">
      <c r="B34" s="42"/>
      <c r="C34" s="60">
        <v>841</v>
      </c>
      <c r="D34" s="21" t="s">
        <v>15</v>
      </c>
      <c r="E34" s="15"/>
      <c r="G34" s="20">
        <v>97598198.629999995</v>
      </c>
    </row>
    <row r="35" spans="1:7" s="18" customFormat="1" x14ac:dyDescent="0.2">
      <c r="B35" s="42"/>
      <c r="C35" s="60"/>
      <c r="D35" s="21" t="s">
        <v>16</v>
      </c>
      <c r="G35" s="20"/>
    </row>
    <row r="36" spans="1:7" s="25" customFormat="1" x14ac:dyDescent="0.2">
      <c r="B36" s="42"/>
      <c r="C36" s="60"/>
      <c r="D36" s="50" t="s">
        <v>17</v>
      </c>
      <c r="E36" s="51" t="e">
        <f>E14+#REF!</f>
        <v>#REF!</v>
      </c>
      <c r="F36" s="51" t="e">
        <f>F14+#REF!</f>
        <v>#REF!</v>
      </c>
      <c r="G36" s="51">
        <v>208652760.43000001</v>
      </c>
    </row>
    <row r="37" spans="1:7" x14ac:dyDescent="0.2">
      <c r="B37" s="40"/>
      <c r="C37" s="57"/>
      <c r="D37" s="4"/>
      <c r="E37" s="10"/>
      <c r="F37" s="10"/>
      <c r="G37" s="26"/>
    </row>
    <row r="38" spans="1:7" x14ac:dyDescent="0.2">
      <c r="B38" s="40"/>
      <c r="C38" s="57"/>
      <c r="D38" s="29" t="s">
        <v>79</v>
      </c>
    </row>
    <row r="39" spans="1:7" s="3" customFormat="1" x14ac:dyDescent="0.2">
      <c r="A39" s="3">
        <v>1</v>
      </c>
      <c r="B39" s="54"/>
      <c r="C39" s="31">
        <v>21</v>
      </c>
      <c r="D39" s="29" t="s">
        <v>99</v>
      </c>
      <c r="G39" s="17">
        <v>68936342.770000011</v>
      </c>
    </row>
    <row r="40" spans="1:7" s="3" customFormat="1" x14ac:dyDescent="0.2">
      <c r="B40" s="54"/>
      <c r="C40" s="31">
        <v>211</v>
      </c>
      <c r="D40" s="29" t="s">
        <v>100</v>
      </c>
      <c r="G40" s="14">
        <v>57166834.590000004</v>
      </c>
    </row>
    <row r="41" spans="1:7" s="3" customFormat="1" x14ac:dyDescent="0.2">
      <c r="B41" s="40">
        <v>11</v>
      </c>
      <c r="C41" s="57">
        <v>2111</v>
      </c>
      <c r="D41" s="29" t="s">
        <v>98</v>
      </c>
      <c r="E41" s="11">
        <f t="shared" ref="E41:F41" si="1">E42</f>
        <v>0</v>
      </c>
      <c r="F41" s="11">
        <f t="shared" si="1"/>
        <v>0</v>
      </c>
      <c r="G41" s="11">
        <v>42314960.740000002</v>
      </c>
    </row>
    <row r="42" spans="1:7" x14ac:dyDescent="0.2">
      <c r="B42" s="40"/>
      <c r="C42" s="57">
        <v>211101</v>
      </c>
      <c r="D42" s="28" t="s">
        <v>18</v>
      </c>
      <c r="E42" s="2"/>
      <c r="F42" s="2"/>
      <c r="G42" s="16">
        <v>42314960.740000002</v>
      </c>
    </row>
    <row r="43" spans="1:7" s="3" customFormat="1" x14ac:dyDescent="0.2">
      <c r="B43" s="40">
        <v>12</v>
      </c>
      <c r="C43" s="57">
        <v>2112</v>
      </c>
      <c r="D43" s="29" t="s">
        <v>101</v>
      </c>
      <c r="E43" s="11">
        <f t="shared" ref="E43:F43" si="2">E44</f>
        <v>0</v>
      </c>
      <c r="F43" s="11">
        <f t="shared" si="2"/>
        <v>0</v>
      </c>
      <c r="G43" s="11">
        <v>6404450</v>
      </c>
    </row>
    <row r="44" spans="1:7" x14ac:dyDescent="0.2">
      <c r="B44" s="40"/>
      <c r="C44" s="57">
        <v>211201</v>
      </c>
      <c r="D44" s="28" t="s">
        <v>102</v>
      </c>
      <c r="E44" s="2"/>
      <c r="F44" s="2"/>
      <c r="G44" s="16">
        <v>6351950</v>
      </c>
    </row>
    <row r="45" spans="1:7" x14ac:dyDescent="0.2">
      <c r="B45" s="40"/>
      <c r="C45" s="57">
        <v>211204</v>
      </c>
      <c r="D45" s="28" t="s">
        <v>176</v>
      </c>
      <c r="E45" s="2"/>
      <c r="F45" s="2"/>
      <c r="G45" s="16">
        <v>52500</v>
      </c>
    </row>
    <row r="46" spans="1:7" x14ac:dyDescent="0.2">
      <c r="B46" s="40"/>
      <c r="C46" s="57">
        <v>2114</v>
      </c>
      <c r="D46" s="28" t="s">
        <v>103</v>
      </c>
      <c r="E46" s="8"/>
      <c r="F46" s="8"/>
      <c r="G46" s="8">
        <v>4068559.87</v>
      </c>
    </row>
    <row r="47" spans="1:7" s="1" customFormat="1" x14ac:dyDescent="0.2">
      <c r="B47" s="40"/>
      <c r="C47" s="57">
        <v>211503</v>
      </c>
      <c r="D47" s="28" t="s">
        <v>104</v>
      </c>
      <c r="E47" s="16"/>
      <c r="F47" s="16"/>
      <c r="G47" s="16">
        <v>2881775.27</v>
      </c>
    </row>
    <row r="48" spans="1:7" x14ac:dyDescent="0.2">
      <c r="B48" s="40"/>
      <c r="C48" s="57">
        <v>211601</v>
      </c>
      <c r="D48" s="28" t="s">
        <v>0</v>
      </c>
      <c r="E48" s="2"/>
      <c r="F48" s="2"/>
      <c r="G48" s="16">
        <v>1497088.71</v>
      </c>
    </row>
    <row r="49" spans="1:7" s="3" customFormat="1" x14ac:dyDescent="0.2">
      <c r="B49" s="52">
        <v>13</v>
      </c>
      <c r="C49" s="59">
        <v>212</v>
      </c>
      <c r="D49" s="29" t="s">
        <v>63</v>
      </c>
      <c r="E49" s="11">
        <f t="shared" ref="E49:F49" si="3">SUM(E53:E54)</f>
        <v>0</v>
      </c>
      <c r="F49" s="11">
        <f t="shared" si="3"/>
        <v>0</v>
      </c>
      <c r="G49" s="11">
        <v>2060328.82</v>
      </c>
    </row>
    <row r="50" spans="1:7" s="3" customFormat="1" x14ac:dyDescent="0.2">
      <c r="B50" s="52"/>
      <c r="C50" s="59">
        <v>2122</v>
      </c>
      <c r="D50" s="29" t="s">
        <v>105</v>
      </c>
      <c r="E50" s="11"/>
      <c r="F50" s="11"/>
      <c r="G50" s="11">
        <v>2060328.82</v>
      </c>
    </row>
    <row r="51" spans="1:7" s="25" customFormat="1" x14ac:dyDescent="0.2">
      <c r="B51" s="42"/>
      <c r="C51" s="60">
        <v>212201</v>
      </c>
      <c r="D51" s="21" t="s">
        <v>106</v>
      </c>
      <c r="E51" s="44"/>
      <c r="F51" s="44"/>
      <c r="G51" s="44">
        <v>0</v>
      </c>
    </row>
    <row r="52" spans="1:7" s="25" customFormat="1" x14ac:dyDescent="0.2">
      <c r="B52" s="42"/>
      <c r="C52" s="60">
        <v>212202</v>
      </c>
      <c r="D52" s="21" t="s">
        <v>107</v>
      </c>
      <c r="E52" s="44"/>
      <c r="F52" s="44"/>
      <c r="G52" s="44">
        <v>95405.41</v>
      </c>
    </row>
    <row r="53" spans="1:7" x14ac:dyDescent="0.2">
      <c r="B53" s="40"/>
      <c r="C53" s="57">
        <v>212204</v>
      </c>
      <c r="D53" s="28" t="s">
        <v>108</v>
      </c>
      <c r="E53" s="2"/>
      <c r="F53" s="2"/>
      <c r="G53" s="16">
        <v>27083.41</v>
      </c>
    </row>
    <row r="54" spans="1:7" x14ac:dyDescent="0.2">
      <c r="B54" s="40"/>
      <c r="C54" s="57">
        <v>212205</v>
      </c>
      <c r="D54" s="28" t="s">
        <v>64</v>
      </c>
      <c r="E54" s="2"/>
      <c r="F54" s="2"/>
      <c r="G54" s="16">
        <v>1937840</v>
      </c>
    </row>
    <row r="55" spans="1:7" s="3" customFormat="1" x14ac:dyDescent="0.2">
      <c r="B55" s="40">
        <v>18</v>
      </c>
      <c r="C55" s="59">
        <v>214</v>
      </c>
      <c r="D55" s="43" t="s">
        <v>109</v>
      </c>
      <c r="E55" s="11">
        <f ca="1">SUM(E46:E70)</f>
        <v>0</v>
      </c>
      <c r="F55" s="11">
        <f ca="1">SUM(F46:F70)</f>
        <v>0</v>
      </c>
      <c r="G55" s="11">
        <v>4589490.74</v>
      </c>
    </row>
    <row r="56" spans="1:7" s="3" customFormat="1" x14ac:dyDescent="0.2">
      <c r="B56" s="52"/>
      <c r="C56" s="59">
        <v>2142</v>
      </c>
      <c r="D56" s="29" t="s">
        <v>110</v>
      </c>
      <c r="E56" s="11"/>
      <c r="F56" s="11"/>
      <c r="G56" s="14">
        <v>4589490.74</v>
      </c>
    </row>
    <row r="57" spans="1:7" s="3" customFormat="1" x14ac:dyDescent="0.2">
      <c r="B57" s="40"/>
      <c r="C57" s="60">
        <v>214201</v>
      </c>
      <c r="D57" s="21" t="s">
        <v>111</v>
      </c>
      <c r="E57" s="11"/>
      <c r="F57" s="11"/>
      <c r="G57" s="11">
        <v>3877602.65</v>
      </c>
    </row>
    <row r="58" spans="1:7" s="3" customFormat="1" x14ac:dyDescent="0.2">
      <c r="B58" s="40"/>
      <c r="C58" s="60">
        <v>214203</v>
      </c>
      <c r="D58" s="21" t="s">
        <v>112</v>
      </c>
      <c r="E58" s="11"/>
      <c r="F58" s="11"/>
      <c r="G58" s="11">
        <v>711888.09</v>
      </c>
    </row>
    <row r="59" spans="1:7" s="3" customFormat="1" x14ac:dyDescent="0.2">
      <c r="B59" s="52"/>
      <c r="C59" s="59">
        <v>215</v>
      </c>
      <c r="D59" s="29" t="s">
        <v>113</v>
      </c>
      <c r="E59" s="8"/>
      <c r="F59" s="8"/>
      <c r="G59" s="8">
        <v>5119688.62</v>
      </c>
    </row>
    <row r="60" spans="1:7" s="3" customFormat="1" x14ac:dyDescent="0.2">
      <c r="B60" s="52"/>
      <c r="C60" s="59">
        <v>2151</v>
      </c>
      <c r="D60" s="28" t="s">
        <v>171</v>
      </c>
      <c r="E60" s="8"/>
      <c r="F60" s="8"/>
      <c r="G60" s="8"/>
    </row>
    <row r="61" spans="1:7" x14ac:dyDescent="0.2">
      <c r="B61" s="40"/>
      <c r="C61" s="57">
        <v>2152</v>
      </c>
      <c r="D61" s="28" t="s">
        <v>128</v>
      </c>
      <c r="E61" s="2"/>
      <c r="F61" s="2"/>
      <c r="G61" s="16">
        <v>4886531.3</v>
      </c>
    </row>
    <row r="62" spans="1:7" x14ac:dyDescent="0.2">
      <c r="B62" s="40"/>
      <c r="C62" s="57">
        <v>2153</v>
      </c>
      <c r="D62" s="28" t="s">
        <v>129</v>
      </c>
      <c r="E62" s="2"/>
      <c r="F62" s="2"/>
      <c r="G62" s="16">
        <v>233157.32</v>
      </c>
    </row>
    <row r="63" spans="1:7" x14ac:dyDescent="0.2">
      <c r="B63" s="40"/>
      <c r="C63" s="57"/>
      <c r="D63" s="28"/>
      <c r="E63" s="2"/>
      <c r="F63" s="2"/>
    </row>
    <row r="64" spans="1:7" s="3" customFormat="1" x14ac:dyDescent="0.2">
      <c r="A64" s="3">
        <v>2</v>
      </c>
      <c r="B64" s="40"/>
      <c r="C64" s="57">
        <v>22</v>
      </c>
      <c r="D64" s="29" t="s">
        <v>114</v>
      </c>
      <c r="E64" s="11"/>
      <c r="F64" s="11"/>
      <c r="G64" s="14">
        <v>24899999.300000001</v>
      </c>
    </row>
    <row r="65" spans="2:7" s="3" customFormat="1" x14ac:dyDescent="0.2">
      <c r="B65" s="40">
        <v>21</v>
      </c>
      <c r="C65" s="57">
        <v>221</v>
      </c>
      <c r="D65" s="29" t="s">
        <v>115</v>
      </c>
      <c r="E65" s="11">
        <f t="shared" ref="E65:F65" si="4">SUM(E66:E68)</f>
        <v>0</v>
      </c>
      <c r="F65" s="11">
        <f t="shared" si="4"/>
        <v>0</v>
      </c>
      <c r="G65" s="11">
        <v>1483350.91</v>
      </c>
    </row>
    <row r="66" spans="2:7" x14ac:dyDescent="0.2">
      <c r="B66" s="40"/>
      <c r="C66" s="57">
        <v>2213</v>
      </c>
      <c r="D66" s="28" t="s">
        <v>116</v>
      </c>
      <c r="E66" s="2"/>
      <c r="F66" s="2"/>
      <c r="G66" s="16">
        <v>510540.46</v>
      </c>
    </row>
    <row r="67" spans="2:7" x14ac:dyDescent="0.2">
      <c r="B67" s="40"/>
      <c r="C67" s="57">
        <v>2214</v>
      </c>
      <c r="D67" s="28" t="s">
        <v>117</v>
      </c>
      <c r="E67" s="2"/>
      <c r="F67" s="2"/>
      <c r="G67" s="16">
        <v>101672</v>
      </c>
    </row>
    <row r="68" spans="2:7" x14ac:dyDescent="0.2">
      <c r="B68" s="40"/>
      <c r="C68" s="57">
        <v>2215</v>
      </c>
      <c r="D68" s="28" t="s">
        <v>118</v>
      </c>
      <c r="E68" s="2"/>
      <c r="F68" s="2"/>
      <c r="G68" s="16">
        <v>282501.59999999998</v>
      </c>
    </row>
    <row r="69" spans="2:7" x14ac:dyDescent="0.2">
      <c r="B69" s="40"/>
      <c r="C69" s="57">
        <v>2216</v>
      </c>
      <c r="D69" s="28" t="s">
        <v>19</v>
      </c>
      <c r="E69" s="2"/>
      <c r="F69" s="2"/>
      <c r="G69" s="16">
        <v>584528.85</v>
      </c>
    </row>
    <row r="70" spans="2:7" x14ac:dyDescent="0.2">
      <c r="B70" s="40"/>
      <c r="C70" s="57">
        <v>2217</v>
      </c>
      <c r="D70" s="28" t="s">
        <v>119</v>
      </c>
      <c r="E70" s="22"/>
      <c r="F70" s="22"/>
      <c r="G70" s="16">
        <v>4108</v>
      </c>
    </row>
    <row r="71" spans="2:7" s="3" customFormat="1" x14ac:dyDescent="0.2">
      <c r="B71" s="40">
        <v>23</v>
      </c>
      <c r="C71" s="57"/>
      <c r="D71" s="29" t="s">
        <v>65</v>
      </c>
      <c r="E71" s="11" t="e">
        <f t="shared" ref="E71:F71" si="5">E72+E74</f>
        <v>#REF!</v>
      </c>
      <c r="F71" s="11" t="e">
        <f t="shared" si="5"/>
        <v>#REF!</v>
      </c>
      <c r="G71" s="11">
        <v>6789915.3799999999</v>
      </c>
    </row>
    <row r="72" spans="2:7" s="3" customFormat="1" x14ac:dyDescent="0.2">
      <c r="B72" s="40"/>
      <c r="C72" s="57">
        <v>2221</v>
      </c>
      <c r="D72" s="28" t="s">
        <v>20</v>
      </c>
      <c r="E72" s="11" t="e">
        <f>E73+#REF!+#REF!+#REF!</f>
        <v>#REF!</v>
      </c>
      <c r="F72" s="11" t="e">
        <f>F73+#REF!+#REF!+#REF!</f>
        <v>#REF!</v>
      </c>
      <c r="G72" s="11">
        <v>5921063</v>
      </c>
    </row>
    <row r="73" spans="2:7" x14ac:dyDescent="0.2">
      <c r="B73" s="40"/>
      <c r="C73" s="57"/>
      <c r="D73" s="28" t="s">
        <v>20</v>
      </c>
      <c r="E73" s="2"/>
      <c r="F73" s="2"/>
      <c r="G73" s="16">
        <v>5921063</v>
      </c>
    </row>
    <row r="74" spans="2:7" x14ac:dyDescent="0.2">
      <c r="B74" s="40"/>
      <c r="C74" s="57">
        <v>2222</v>
      </c>
      <c r="D74" s="28" t="s">
        <v>21</v>
      </c>
      <c r="E74" s="2"/>
      <c r="F74" s="2"/>
      <c r="G74" s="16">
        <v>868852.38</v>
      </c>
    </row>
    <row r="75" spans="2:7" s="3" customFormat="1" x14ac:dyDescent="0.2">
      <c r="B75" s="40">
        <v>24</v>
      </c>
      <c r="C75" s="57"/>
      <c r="D75" s="29" t="s">
        <v>51</v>
      </c>
      <c r="E75" s="11">
        <f t="shared" ref="E75:F75" si="6">SUM(E76:E77)</f>
        <v>0</v>
      </c>
      <c r="F75" s="11">
        <f t="shared" si="6"/>
        <v>0</v>
      </c>
      <c r="G75" s="11">
        <v>953974.12</v>
      </c>
    </row>
    <row r="76" spans="2:7" x14ac:dyDescent="0.2">
      <c r="B76" s="40"/>
      <c r="C76" s="57">
        <v>2231</v>
      </c>
      <c r="D76" s="28" t="s">
        <v>22</v>
      </c>
      <c r="E76" s="2"/>
      <c r="F76" s="2"/>
      <c r="G76" s="16">
        <v>142350</v>
      </c>
    </row>
    <row r="77" spans="2:7" x14ac:dyDescent="0.2">
      <c r="B77" s="40"/>
      <c r="C77" s="57">
        <v>2232</v>
      </c>
      <c r="D77" s="28" t="s">
        <v>23</v>
      </c>
      <c r="E77" s="2"/>
      <c r="F77" s="2"/>
      <c r="G77" s="16">
        <v>811624.12</v>
      </c>
    </row>
    <row r="78" spans="2:7" s="3" customFormat="1" x14ac:dyDescent="0.2">
      <c r="B78" s="40">
        <v>25</v>
      </c>
      <c r="C78" s="57"/>
      <c r="D78" s="29" t="s">
        <v>66</v>
      </c>
      <c r="E78" s="11">
        <f t="shared" ref="E78:F78" si="7">SUM(E79:E81)</f>
        <v>0</v>
      </c>
      <c r="F78" s="11">
        <f t="shared" si="7"/>
        <v>0</v>
      </c>
      <c r="G78" s="11">
        <v>355135.36</v>
      </c>
    </row>
    <row r="79" spans="2:7" x14ac:dyDescent="0.2">
      <c r="B79" s="40"/>
      <c r="C79" s="57">
        <v>2241</v>
      </c>
      <c r="D79" s="28" t="s">
        <v>24</v>
      </c>
      <c r="E79" s="2"/>
      <c r="F79" s="2"/>
      <c r="G79" s="16">
        <v>354235.36</v>
      </c>
    </row>
    <row r="80" spans="2:7" x14ac:dyDescent="0.2">
      <c r="B80" s="40"/>
      <c r="C80" s="57">
        <v>2242</v>
      </c>
      <c r="D80" s="28" t="s">
        <v>25</v>
      </c>
      <c r="E80" s="2"/>
      <c r="F80" s="2"/>
    </row>
    <row r="81" spans="2:7" x14ac:dyDescent="0.2">
      <c r="B81" s="40"/>
      <c r="C81" s="57">
        <v>2244</v>
      </c>
      <c r="D81" s="28" t="s">
        <v>26</v>
      </c>
      <c r="E81" s="22"/>
      <c r="F81" s="22"/>
      <c r="G81" s="16">
        <v>900</v>
      </c>
    </row>
    <row r="82" spans="2:7" s="3" customFormat="1" x14ac:dyDescent="0.2">
      <c r="B82" s="40">
        <v>26</v>
      </c>
      <c r="C82" s="57">
        <v>225</v>
      </c>
      <c r="D82" s="29" t="s">
        <v>120</v>
      </c>
      <c r="E82" s="11" t="e">
        <f>#REF!+E86</f>
        <v>#REF!</v>
      </c>
      <c r="F82" s="11" t="e">
        <f>#REF!+F86</f>
        <v>#REF!</v>
      </c>
      <c r="G82" s="11">
        <v>1293589.31</v>
      </c>
    </row>
    <row r="83" spans="2:7" s="3" customFormat="1" x14ac:dyDescent="0.2">
      <c r="B83" s="40"/>
      <c r="C83" s="57">
        <v>2251</v>
      </c>
      <c r="D83" s="28" t="s">
        <v>154</v>
      </c>
      <c r="E83" s="11"/>
      <c r="F83" s="11"/>
      <c r="G83" s="9">
        <v>523879.31</v>
      </c>
    </row>
    <row r="84" spans="2:7" s="3" customFormat="1" x14ac:dyDescent="0.2">
      <c r="B84" s="40"/>
      <c r="C84" s="57">
        <v>2253</v>
      </c>
      <c r="D84" s="28" t="s">
        <v>163</v>
      </c>
      <c r="E84" s="11"/>
      <c r="F84" s="11"/>
      <c r="G84" s="9"/>
    </row>
    <row r="85" spans="2:7" s="3" customFormat="1" x14ac:dyDescent="0.2">
      <c r="B85" s="40"/>
      <c r="C85" s="57">
        <v>2254</v>
      </c>
      <c r="D85" s="28" t="s">
        <v>155</v>
      </c>
      <c r="E85" s="11"/>
      <c r="F85" s="11"/>
      <c r="G85" s="9">
        <v>48000</v>
      </c>
    </row>
    <row r="86" spans="2:7" s="3" customFormat="1" x14ac:dyDescent="0.2">
      <c r="B86" s="40"/>
      <c r="C86" s="57">
        <v>2258</v>
      </c>
      <c r="D86" s="28" t="s">
        <v>83</v>
      </c>
      <c r="E86" s="14" t="e">
        <f>E87+#REF!</f>
        <v>#REF!</v>
      </c>
      <c r="F86" s="14" t="e">
        <f>F87+#REF!</f>
        <v>#REF!</v>
      </c>
      <c r="G86" s="14">
        <v>721710</v>
      </c>
    </row>
    <row r="87" spans="2:7" x14ac:dyDescent="0.2">
      <c r="B87" s="40"/>
      <c r="C87" s="57"/>
      <c r="D87" s="28" t="s">
        <v>27</v>
      </c>
      <c r="E87" s="2"/>
      <c r="F87" s="2"/>
      <c r="G87" s="16">
        <v>721710</v>
      </c>
    </row>
    <row r="88" spans="2:7" s="3" customFormat="1" x14ac:dyDescent="0.2">
      <c r="B88" s="40">
        <v>27</v>
      </c>
      <c r="C88" s="57"/>
      <c r="D88" s="29" t="s">
        <v>67</v>
      </c>
      <c r="E88" s="11">
        <f t="shared" ref="E88:F88" si="8">SUM(E89:E91)</f>
        <v>0</v>
      </c>
      <c r="F88" s="11">
        <f t="shared" si="8"/>
        <v>0</v>
      </c>
      <c r="G88" s="11">
        <v>9421553.3000000007</v>
      </c>
    </row>
    <row r="89" spans="2:7" s="1" customFormat="1" x14ac:dyDescent="0.2">
      <c r="B89" s="40"/>
      <c r="C89" s="57">
        <v>2261</v>
      </c>
      <c r="D89" s="28" t="s">
        <v>28</v>
      </c>
      <c r="E89" s="16"/>
      <c r="F89" s="16"/>
      <c r="G89" s="16">
        <v>490769.15</v>
      </c>
    </row>
    <row r="90" spans="2:7" s="1" customFormat="1" x14ac:dyDescent="0.2">
      <c r="B90" s="40"/>
      <c r="C90" s="57">
        <v>2262</v>
      </c>
      <c r="D90" s="28" t="s">
        <v>29</v>
      </c>
      <c r="E90" s="16"/>
      <c r="F90" s="16"/>
      <c r="G90" s="16">
        <v>283015</v>
      </c>
    </row>
    <row r="91" spans="2:7" s="3" customFormat="1" x14ac:dyDescent="0.2">
      <c r="B91" s="52"/>
      <c r="C91" s="59">
        <v>2263</v>
      </c>
      <c r="D91" s="29" t="s">
        <v>30</v>
      </c>
      <c r="E91" s="8"/>
      <c r="F91" s="8"/>
      <c r="G91" s="14">
        <v>8647769.1500000004</v>
      </c>
    </row>
    <row r="92" spans="2:7" s="1" customFormat="1" x14ac:dyDescent="0.2">
      <c r="B92" s="40"/>
      <c r="C92" s="57">
        <v>22631</v>
      </c>
      <c r="D92" s="28" t="s">
        <v>131</v>
      </c>
      <c r="E92" s="16"/>
      <c r="F92" s="16"/>
      <c r="G92" s="16">
        <v>273184.96999999997</v>
      </c>
    </row>
    <row r="93" spans="2:7" s="1" customFormat="1" x14ac:dyDescent="0.2">
      <c r="B93" s="40"/>
      <c r="C93" s="57">
        <v>22632</v>
      </c>
      <c r="D93" s="28" t="s">
        <v>132</v>
      </c>
      <c r="E93" s="16"/>
      <c r="F93" s="16"/>
      <c r="G93" s="16">
        <v>8196692.04</v>
      </c>
    </row>
    <row r="94" spans="2:7" s="1" customFormat="1" x14ac:dyDescent="0.2">
      <c r="B94" s="40"/>
      <c r="C94" s="57">
        <v>22633</v>
      </c>
      <c r="D94" s="28" t="s">
        <v>130</v>
      </c>
      <c r="E94" s="16"/>
      <c r="F94" s="16"/>
      <c r="G94" s="16">
        <v>176692.14</v>
      </c>
    </row>
    <row r="95" spans="2:7" s="1" customFormat="1" x14ac:dyDescent="0.2">
      <c r="B95" s="40"/>
      <c r="C95" s="57">
        <v>22634</v>
      </c>
      <c r="D95" s="28" t="s">
        <v>164</v>
      </c>
      <c r="E95" s="16"/>
      <c r="F95" s="16"/>
      <c r="G95" s="16"/>
    </row>
    <row r="96" spans="2:7" s="1" customFormat="1" x14ac:dyDescent="0.2">
      <c r="B96" s="40"/>
      <c r="C96" s="57">
        <v>2269</v>
      </c>
      <c r="D96" s="28" t="s">
        <v>156</v>
      </c>
      <c r="E96" s="16"/>
      <c r="F96" s="16"/>
      <c r="G96" s="16">
        <v>1200</v>
      </c>
    </row>
    <row r="97" spans="2:7" s="3" customFormat="1" x14ac:dyDescent="0.2">
      <c r="B97" s="40">
        <v>28</v>
      </c>
      <c r="C97" s="57"/>
      <c r="D97" s="29" t="s">
        <v>121</v>
      </c>
      <c r="E97" s="11">
        <f t="shared" ref="E97:F97" si="9">E98+E100</f>
        <v>0</v>
      </c>
      <c r="F97" s="11">
        <f t="shared" si="9"/>
        <v>0</v>
      </c>
      <c r="G97" s="11">
        <v>704713.31</v>
      </c>
    </row>
    <row r="98" spans="2:7" x14ac:dyDescent="0.2">
      <c r="B98" s="40"/>
      <c r="C98" s="57">
        <v>2271</v>
      </c>
      <c r="D98" s="28" t="s">
        <v>31</v>
      </c>
      <c r="E98" s="2"/>
      <c r="F98" s="2"/>
    </row>
    <row r="99" spans="2:7" x14ac:dyDescent="0.2">
      <c r="B99" s="40"/>
      <c r="C99" s="57">
        <v>227102</v>
      </c>
      <c r="D99" s="28" t="s">
        <v>157</v>
      </c>
      <c r="E99" s="2"/>
      <c r="F99" s="2"/>
      <c r="G99" s="16">
        <v>107484</v>
      </c>
    </row>
    <row r="100" spans="2:7" x14ac:dyDescent="0.2">
      <c r="B100" s="40"/>
      <c r="C100" s="57">
        <v>2272</v>
      </c>
      <c r="D100" s="28" t="s">
        <v>32</v>
      </c>
      <c r="E100" s="9"/>
      <c r="F100" s="9"/>
      <c r="G100" s="9"/>
    </row>
    <row r="101" spans="2:7" x14ac:dyDescent="0.2">
      <c r="B101" s="40"/>
      <c r="C101" s="57">
        <v>227201</v>
      </c>
      <c r="D101" s="28" t="s">
        <v>158</v>
      </c>
      <c r="E101" s="2"/>
      <c r="F101" s="2"/>
      <c r="G101" s="16">
        <v>204558.94</v>
      </c>
    </row>
    <row r="102" spans="2:7" x14ac:dyDescent="0.2">
      <c r="B102" s="40"/>
      <c r="C102" s="57">
        <v>227203</v>
      </c>
      <c r="D102" s="28" t="s">
        <v>165</v>
      </c>
      <c r="E102" s="2"/>
      <c r="F102" s="2"/>
    </row>
    <row r="103" spans="2:7" x14ac:dyDescent="0.2">
      <c r="B103" s="40"/>
      <c r="C103" s="57">
        <v>227205</v>
      </c>
      <c r="D103" s="28" t="s">
        <v>172</v>
      </c>
      <c r="E103" s="2"/>
      <c r="F103" s="2"/>
    </row>
    <row r="104" spans="2:7" x14ac:dyDescent="0.2">
      <c r="B104" s="40"/>
      <c r="C104" s="57">
        <v>227206</v>
      </c>
      <c r="D104" s="28" t="s">
        <v>52</v>
      </c>
      <c r="E104" s="2"/>
      <c r="F104" s="2"/>
      <c r="G104" s="16">
        <v>392670.37</v>
      </c>
    </row>
    <row r="105" spans="2:7" s="3" customFormat="1" x14ac:dyDescent="0.2">
      <c r="B105" s="40">
        <v>29</v>
      </c>
      <c r="C105" s="57"/>
      <c r="D105" s="29" t="s">
        <v>122</v>
      </c>
      <c r="E105" s="11">
        <f t="shared" ref="E105:F105" si="10">SUM(E106:E119)</f>
        <v>0</v>
      </c>
      <c r="F105" s="11">
        <f t="shared" si="10"/>
        <v>0</v>
      </c>
      <c r="G105" s="11">
        <v>3897767.61</v>
      </c>
    </row>
    <row r="106" spans="2:7" x14ac:dyDescent="0.2">
      <c r="B106" s="40"/>
      <c r="C106" s="57">
        <v>2281</v>
      </c>
      <c r="D106" s="28" t="s">
        <v>33</v>
      </c>
      <c r="E106" s="2"/>
      <c r="F106" s="2"/>
      <c r="G106" s="16">
        <v>24080</v>
      </c>
    </row>
    <row r="107" spans="2:7" x14ac:dyDescent="0.2">
      <c r="B107" s="40"/>
      <c r="C107" s="57">
        <v>2282</v>
      </c>
      <c r="D107" s="28" t="s">
        <v>34</v>
      </c>
      <c r="E107" s="2"/>
      <c r="F107" s="2"/>
      <c r="G107" s="16">
        <v>205333.3</v>
      </c>
    </row>
    <row r="108" spans="2:7" s="3" customFormat="1" x14ac:dyDescent="0.2">
      <c r="B108" s="52"/>
      <c r="C108" s="59">
        <v>2285</v>
      </c>
      <c r="D108" s="43" t="s">
        <v>123</v>
      </c>
      <c r="E108" s="11"/>
      <c r="F108" s="11"/>
      <c r="G108" s="11">
        <v>145939.20000000001</v>
      </c>
    </row>
    <row r="109" spans="2:7" s="3" customFormat="1" x14ac:dyDescent="0.2">
      <c r="B109" s="52"/>
      <c r="C109" s="59">
        <v>228502</v>
      </c>
      <c r="D109" s="43" t="s">
        <v>173</v>
      </c>
      <c r="E109" s="11"/>
      <c r="F109" s="11"/>
      <c r="G109" s="11"/>
    </row>
    <row r="110" spans="2:7" x14ac:dyDescent="0.2">
      <c r="B110" s="40"/>
      <c r="C110" s="57">
        <v>228503</v>
      </c>
      <c r="D110" s="21" t="s">
        <v>124</v>
      </c>
      <c r="E110" s="2"/>
      <c r="F110" s="2"/>
      <c r="G110" s="16">
        <v>145939.20000000001</v>
      </c>
    </row>
    <row r="111" spans="2:7" s="3" customFormat="1" x14ac:dyDescent="0.2">
      <c r="B111" s="52"/>
      <c r="C111" s="59">
        <v>2286</v>
      </c>
      <c r="D111" s="29" t="s">
        <v>133</v>
      </c>
      <c r="E111" s="8"/>
      <c r="F111" s="8"/>
      <c r="G111" s="14">
        <v>1411250.26</v>
      </c>
    </row>
    <row r="112" spans="2:7" x14ac:dyDescent="0.2">
      <c r="B112" s="40"/>
      <c r="C112" s="57">
        <v>228601</v>
      </c>
      <c r="D112" s="28" t="s">
        <v>134</v>
      </c>
      <c r="E112" s="2"/>
      <c r="F112" s="2"/>
      <c r="G112" s="16">
        <v>1411250.26</v>
      </c>
    </row>
    <row r="113" spans="1:7" x14ac:dyDescent="0.2">
      <c r="B113" s="40"/>
      <c r="C113" s="57">
        <v>228602</v>
      </c>
      <c r="D113" s="28" t="s">
        <v>166</v>
      </c>
      <c r="E113" s="2"/>
      <c r="F113" s="2"/>
    </row>
    <row r="114" spans="1:7" s="3" customFormat="1" x14ac:dyDescent="0.2">
      <c r="B114" s="52"/>
      <c r="C114" s="59">
        <v>2287</v>
      </c>
      <c r="D114" s="43" t="s">
        <v>135</v>
      </c>
      <c r="E114" s="8"/>
      <c r="F114" s="8"/>
      <c r="G114" s="14">
        <v>801761.78</v>
      </c>
    </row>
    <row r="115" spans="1:7" x14ac:dyDescent="0.2">
      <c r="B115" s="40"/>
      <c r="C115" s="57">
        <v>228706</v>
      </c>
      <c r="D115" s="21" t="s">
        <v>136</v>
      </c>
      <c r="G115" s="16">
        <v>801761.78</v>
      </c>
    </row>
    <row r="116" spans="1:7" s="3" customFormat="1" x14ac:dyDescent="0.2">
      <c r="B116" s="52"/>
      <c r="C116" s="59">
        <v>2288</v>
      </c>
      <c r="D116" s="43" t="s">
        <v>137</v>
      </c>
      <c r="E116" s="8"/>
      <c r="F116" s="8"/>
      <c r="G116" s="14">
        <v>1309403.0699999998</v>
      </c>
    </row>
    <row r="117" spans="1:7" s="3" customFormat="1" x14ac:dyDescent="0.2">
      <c r="B117" s="52"/>
      <c r="C117" s="57">
        <v>228801</v>
      </c>
      <c r="D117" s="21" t="s">
        <v>159</v>
      </c>
      <c r="E117" s="8"/>
      <c r="F117" s="8"/>
      <c r="G117" s="16">
        <v>281389.96999999997</v>
      </c>
    </row>
    <row r="118" spans="1:7" x14ac:dyDescent="0.2">
      <c r="B118" s="40"/>
      <c r="C118" s="57">
        <v>228803</v>
      </c>
      <c r="D118" s="21" t="s">
        <v>138</v>
      </c>
      <c r="E118" s="2"/>
      <c r="F118" s="2"/>
      <c r="G118" s="16">
        <v>1028013.1</v>
      </c>
    </row>
    <row r="119" spans="1:7" x14ac:dyDescent="0.2">
      <c r="B119" s="40"/>
      <c r="C119" s="57"/>
      <c r="D119" s="28" t="s">
        <v>58</v>
      </c>
    </row>
    <row r="120" spans="1:7" s="3" customFormat="1" x14ac:dyDescent="0.2">
      <c r="B120" s="40"/>
      <c r="C120" s="57"/>
      <c r="D120" s="29"/>
      <c r="E120" s="11" t="e">
        <f>E105+E97+E88+E82+E78+E75+E71+#REF!+E65</f>
        <v>#REF!</v>
      </c>
      <c r="F120" s="11" t="e">
        <f>F105+F97+F88+F82+F78+F75+F71+#REF!+F65</f>
        <v>#REF!</v>
      </c>
      <c r="G120" s="11"/>
    </row>
    <row r="121" spans="1:7" s="3" customFormat="1" x14ac:dyDescent="0.2">
      <c r="B121" s="40"/>
      <c r="C121" s="57"/>
      <c r="D121" s="29"/>
      <c r="G121" s="8"/>
    </row>
    <row r="122" spans="1:7" s="3" customFormat="1" x14ac:dyDescent="0.2">
      <c r="A122" s="3">
        <v>3</v>
      </c>
      <c r="B122" s="40"/>
      <c r="C122" s="57"/>
      <c r="D122" s="29" t="s">
        <v>11</v>
      </c>
      <c r="G122" s="14">
        <v>3138323.5100000002</v>
      </c>
    </row>
    <row r="123" spans="1:7" s="3" customFormat="1" x14ac:dyDescent="0.2">
      <c r="B123" s="40">
        <v>31</v>
      </c>
      <c r="C123" s="57">
        <v>231</v>
      </c>
      <c r="D123" s="29" t="s">
        <v>68</v>
      </c>
      <c r="E123" s="11">
        <f t="shared" ref="E123:F123" si="11">SUM(E124:E125)</f>
        <v>0</v>
      </c>
      <c r="F123" s="11">
        <f t="shared" si="11"/>
        <v>0</v>
      </c>
      <c r="G123" s="11">
        <v>917958.61</v>
      </c>
    </row>
    <row r="124" spans="1:7" x14ac:dyDescent="0.2">
      <c r="B124" s="40"/>
      <c r="C124" s="57">
        <v>2311</v>
      </c>
      <c r="D124" s="28" t="s">
        <v>35</v>
      </c>
      <c r="E124" s="2"/>
      <c r="F124" s="2"/>
      <c r="G124" s="16">
        <v>888588.61</v>
      </c>
    </row>
    <row r="125" spans="1:7" x14ac:dyDescent="0.2">
      <c r="B125" s="40"/>
      <c r="C125" s="57">
        <v>2313</v>
      </c>
      <c r="D125" s="28" t="s">
        <v>36</v>
      </c>
      <c r="E125" s="13"/>
      <c r="F125" s="13"/>
      <c r="G125" s="16">
        <v>29370</v>
      </c>
    </row>
    <row r="126" spans="1:7" s="3" customFormat="1" x14ac:dyDescent="0.2">
      <c r="B126" s="40">
        <v>32</v>
      </c>
      <c r="C126" s="57">
        <v>232</v>
      </c>
      <c r="D126" s="29" t="s">
        <v>69</v>
      </c>
      <c r="E126" s="11">
        <f t="shared" ref="E126:F126" si="12">SUM(E127:E128)</f>
        <v>0</v>
      </c>
      <c r="F126" s="11">
        <f t="shared" si="12"/>
        <v>0</v>
      </c>
      <c r="G126" s="11">
        <v>79650</v>
      </c>
    </row>
    <row r="127" spans="1:7" x14ac:dyDescent="0.2">
      <c r="B127" s="40"/>
      <c r="C127" s="57">
        <v>2322</v>
      </c>
      <c r="D127" s="28" t="s">
        <v>37</v>
      </c>
      <c r="E127" s="13"/>
      <c r="F127" s="13"/>
    </row>
    <row r="128" spans="1:7" x14ac:dyDescent="0.2">
      <c r="B128" s="40"/>
      <c r="C128" s="57">
        <v>2323</v>
      </c>
      <c r="D128" s="28" t="s">
        <v>55</v>
      </c>
      <c r="G128" s="16">
        <v>79650</v>
      </c>
    </row>
    <row r="129" spans="2:7" s="3" customFormat="1" x14ac:dyDescent="0.2">
      <c r="B129" s="40">
        <v>33</v>
      </c>
      <c r="C129" s="57">
        <v>233</v>
      </c>
      <c r="D129" s="29" t="s">
        <v>125</v>
      </c>
      <c r="E129" s="11" t="e">
        <f t="shared" ref="E129:F129" si="13">E130+E131+E132+E133</f>
        <v>#REF!</v>
      </c>
      <c r="F129" s="11" t="e">
        <f t="shared" si="13"/>
        <v>#REF!</v>
      </c>
      <c r="G129" s="11">
        <v>173286.40000000002</v>
      </c>
    </row>
    <row r="130" spans="2:7" x14ac:dyDescent="0.2">
      <c r="B130" s="40"/>
      <c r="C130" s="57">
        <v>2331</v>
      </c>
      <c r="D130" s="28" t="s">
        <v>38</v>
      </c>
      <c r="E130" s="22"/>
      <c r="F130" s="22"/>
      <c r="G130" s="16">
        <v>49852.65</v>
      </c>
    </row>
    <row r="131" spans="2:7" s="3" customFormat="1" x14ac:dyDescent="0.2">
      <c r="B131" s="40"/>
      <c r="C131" s="57">
        <v>2332</v>
      </c>
      <c r="D131" s="28" t="s">
        <v>39</v>
      </c>
      <c r="E131" s="11" t="e">
        <f>#REF!+#REF!</f>
        <v>#REF!</v>
      </c>
      <c r="F131" s="11" t="e">
        <f>#REF!+#REF!</f>
        <v>#REF!</v>
      </c>
      <c r="G131" s="11">
        <v>20878.95</v>
      </c>
    </row>
    <row r="132" spans="2:7" x14ac:dyDescent="0.2">
      <c r="B132" s="40"/>
      <c r="C132" s="57">
        <v>2333</v>
      </c>
      <c r="D132" s="28" t="s">
        <v>40</v>
      </c>
      <c r="E132" s="2"/>
      <c r="F132" s="2"/>
      <c r="G132" s="16">
        <v>4029.5</v>
      </c>
    </row>
    <row r="133" spans="2:7" x14ac:dyDescent="0.2">
      <c r="B133" s="40"/>
      <c r="C133" s="57">
        <v>2334</v>
      </c>
      <c r="D133" s="28" t="s">
        <v>41</v>
      </c>
      <c r="E133" s="22"/>
      <c r="F133" s="22"/>
      <c r="G133" s="16">
        <v>98525.3</v>
      </c>
    </row>
    <row r="134" spans="2:7" s="3" customFormat="1" x14ac:dyDescent="0.2">
      <c r="B134" s="54"/>
      <c r="C134" s="65">
        <v>234</v>
      </c>
      <c r="D134" s="29" t="s">
        <v>139</v>
      </c>
      <c r="G134" s="14">
        <v>0</v>
      </c>
    </row>
    <row r="135" spans="2:7" x14ac:dyDescent="0.2">
      <c r="C135" s="56">
        <v>2341</v>
      </c>
      <c r="D135" s="28" t="s">
        <v>140</v>
      </c>
    </row>
    <row r="136" spans="2:7" s="3" customFormat="1" x14ac:dyDescent="0.2">
      <c r="B136" s="40">
        <v>35</v>
      </c>
      <c r="C136" s="57">
        <v>235</v>
      </c>
      <c r="D136" s="29" t="s">
        <v>70</v>
      </c>
      <c r="E136" s="11">
        <f t="shared" ref="E136:F136" si="14">SUM(E137)</f>
        <v>0</v>
      </c>
      <c r="F136" s="11">
        <f t="shared" si="14"/>
        <v>0</v>
      </c>
      <c r="G136" s="11">
        <v>57324.02</v>
      </c>
    </row>
    <row r="137" spans="2:7" x14ac:dyDescent="0.2">
      <c r="B137" s="40"/>
      <c r="C137" s="57">
        <v>2353</v>
      </c>
      <c r="D137" s="28" t="s">
        <v>141</v>
      </c>
      <c r="E137" s="2"/>
      <c r="F137" s="2"/>
      <c r="G137" s="16">
        <v>57324.02</v>
      </c>
    </row>
    <row r="138" spans="2:7" x14ac:dyDescent="0.2">
      <c r="B138" s="40"/>
      <c r="C138" s="57">
        <v>2355</v>
      </c>
      <c r="D138" s="28" t="s">
        <v>167</v>
      </c>
      <c r="E138" s="2"/>
      <c r="F138" s="2"/>
    </row>
    <row r="139" spans="2:7" s="3" customFormat="1" x14ac:dyDescent="0.2">
      <c r="B139" s="40">
        <v>36</v>
      </c>
      <c r="C139" s="57">
        <v>236</v>
      </c>
      <c r="D139" s="43" t="s">
        <v>126</v>
      </c>
      <c r="E139" s="8"/>
      <c r="F139" s="8"/>
      <c r="G139" s="14">
        <v>14164.84</v>
      </c>
    </row>
    <row r="140" spans="2:7" s="3" customFormat="1" x14ac:dyDescent="0.2">
      <c r="B140" s="40"/>
      <c r="C140" s="57">
        <v>236303</v>
      </c>
      <c r="D140" s="43" t="s">
        <v>170</v>
      </c>
      <c r="E140" s="8"/>
      <c r="F140" s="8"/>
      <c r="G140" s="14"/>
    </row>
    <row r="141" spans="2:7" x14ac:dyDescent="0.2">
      <c r="B141" s="40"/>
      <c r="C141" s="57">
        <v>236304</v>
      </c>
      <c r="D141" s="28" t="s">
        <v>142</v>
      </c>
      <c r="E141" s="2"/>
      <c r="F141" s="2"/>
      <c r="G141" s="16">
        <v>14164.84</v>
      </c>
    </row>
    <row r="142" spans="2:7" x14ac:dyDescent="0.2">
      <c r="B142" s="40"/>
      <c r="C142" s="57">
        <v>236306</v>
      </c>
      <c r="D142" s="28" t="s">
        <v>168</v>
      </c>
      <c r="E142" s="2"/>
      <c r="F142" s="2"/>
    </row>
    <row r="143" spans="2:7" s="3" customFormat="1" x14ac:dyDescent="0.2">
      <c r="B143" s="40">
        <v>34</v>
      </c>
      <c r="C143" s="57">
        <v>2371</v>
      </c>
      <c r="D143" s="30" t="s">
        <v>143</v>
      </c>
      <c r="E143" s="11">
        <f t="shared" ref="E143:F143" si="15">SUM(E144:E144)</f>
        <v>0</v>
      </c>
      <c r="F143" s="11">
        <f t="shared" si="15"/>
        <v>0</v>
      </c>
      <c r="G143" s="11">
        <v>1366998.37</v>
      </c>
    </row>
    <row r="144" spans="2:7" x14ac:dyDescent="0.2">
      <c r="B144" s="40"/>
      <c r="C144" s="57">
        <v>237101</v>
      </c>
      <c r="D144" s="28" t="s">
        <v>144</v>
      </c>
      <c r="E144" s="2"/>
      <c r="F144" s="2"/>
      <c r="G144" s="16">
        <v>1366998.37</v>
      </c>
    </row>
    <row r="145" spans="1:7" x14ac:dyDescent="0.2">
      <c r="B145" s="40"/>
      <c r="C145" s="57"/>
      <c r="D145" s="28" t="s">
        <v>174</v>
      </c>
      <c r="E145" s="2"/>
      <c r="F145" s="2"/>
    </row>
    <row r="146" spans="1:7" x14ac:dyDescent="0.2">
      <c r="B146" s="40"/>
      <c r="C146" s="57">
        <v>237106</v>
      </c>
      <c r="D146" s="28" t="s">
        <v>160</v>
      </c>
      <c r="E146" s="2"/>
      <c r="F146" s="2"/>
      <c r="G146" s="16">
        <v>6120</v>
      </c>
    </row>
    <row r="147" spans="1:7" x14ac:dyDescent="0.2">
      <c r="B147" s="40"/>
      <c r="C147" s="57">
        <v>2372</v>
      </c>
      <c r="D147" s="29" t="s">
        <v>161</v>
      </c>
      <c r="E147" s="2"/>
      <c r="F147" s="2"/>
      <c r="G147" s="8">
        <v>166684.22</v>
      </c>
    </row>
    <row r="148" spans="1:7" x14ac:dyDescent="0.2">
      <c r="B148" s="40"/>
      <c r="C148" s="57">
        <v>237203</v>
      </c>
      <c r="D148" s="29" t="s">
        <v>175</v>
      </c>
      <c r="E148" s="2"/>
      <c r="F148" s="2"/>
      <c r="G148" s="8"/>
    </row>
    <row r="149" spans="1:7" x14ac:dyDescent="0.2">
      <c r="B149" s="40"/>
      <c r="C149" s="57">
        <v>237204</v>
      </c>
      <c r="D149" s="28" t="s">
        <v>169</v>
      </c>
      <c r="E149" s="2"/>
      <c r="F149" s="2"/>
    </row>
    <row r="150" spans="1:7" x14ac:dyDescent="0.2">
      <c r="B150" s="40"/>
      <c r="C150" s="57">
        <v>237206</v>
      </c>
      <c r="D150" s="28" t="s">
        <v>162</v>
      </c>
      <c r="E150" s="2"/>
      <c r="F150" s="2"/>
      <c r="G150" s="16">
        <v>166684.22</v>
      </c>
    </row>
    <row r="151" spans="1:7" s="3" customFormat="1" x14ac:dyDescent="0.2">
      <c r="B151" s="40">
        <v>39</v>
      </c>
      <c r="C151" s="59">
        <v>239</v>
      </c>
      <c r="D151" s="29" t="s">
        <v>71</v>
      </c>
      <c r="E151" s="11">
        <f t="shared" ref="E151:F151" si="16">SUM(E152:E156)</f>
        <v>0</v>
      </c>
      <c r="F151" s="11">
        <f t="shared" si="16"/>
        <v>0</v>
      </c>
      <c r="G151" s="11">
        <v>356137.04999999993</v>
      </c>
    </row>
    <row r="152" spans="1:7" s="1" customFormat="1" x14ac:dyDescent="0.2">
      <c r="B152" s="40"/>
      <c r="C152" s="57">
        <v>2391</v>
      </c>
      <c r="D152" s="28" t="s">
        <v>127</v>
      </c>
      <c r="E152" s="16"/>
      <c r="F152" s="16"/>
      <c r="G152" s="16">
        <v>2351.54</v>
      </c>
    </row>
    <row r="153" spans="1:7" x14ac:dyDescent="0.2">
      <c r="B153" s="40"/>
      <c r="C153" s="57">
        <v>2392</v>
      </c>
      <c r="D153" s="28" t="s">
        <v>145</v>
      </c>
      <c r="E153" s="2"/>
      <c r="F153" s="2"/>
      <c r="G153" s="16">
        <v>301627.76</v>
      </c>
    </row>
    <row r="154" spans="1:7" x14ac:dyDescent="0.2">
      <c r="B154" s="40"/>
      <c r="C154" s="57">
        <v>2395</v>
      </c>
      <c r="D154" s="28" t="s">
        <v>77</v>
      </c>
      <c r="E154" s="2"/>
      <c r="F154" s="2"/>
      <c r="G154" s="16">
        <v>10696.85</v>
      </c>
    </row>
    <row r="155" spans="1:7" x14ac:dyDescent="0.2">
      <c r="B155" s="40"/>
      <c r="C155" s="57">
        <v>2396</v>
      </c>
      <c r="D155" s="28" t="s">
        <v>78</v>
      </c>
      <c r="E155" s="2"/>
      <c r="F155" s="2"/>
      <c r="G155" s="16">
        <v>8930.98</v>
      </c>
    </row>
    <row r="156" spans="1:7" s="18" customFormat="1" x14ac:dyDescent="0.2">
      <c r="B156" s="42"/>
      <c r="C156" s="60">
        <v>2399</v>
      </c>
      <c r="D156" s="21" t="s">
        <v>146</v>
      </c>
      <c r="E156" s="15"/>
      <c r="F156" s="15"/>
      <c r="G156" s="20">
        <v>32529.919999999998</v>
      </c>
    </row>
    <row r="157" spans="1:7" x14ac:dyDescent="0.2">
      <c r="B157" s="40"/>
      <c r="C157" s="57"/>
      <c r="D157" s="28"/>
      <c r="E157" s="2"/>
      <c r="F157" s="2"/>
    </row>
    <row r="158" spans="1:7" s="3" customFormat="1" x14ac:dyDescent="0.2">
      <c r="A158" s="3">
        <v>4</v>
      </c>
      <c r="B158" s="40"/>
      <c r="C158" s="57"/>
      <c r="D158" s="29" t="s">
        <v>72</v>
      </c>
      <c r="E158" s="11"/>
      <c r="F158" s="11"/>
      <c r="G158" s="11">
        <v>54626592.550000004</v>
      </c>
    </row>
    <row r="159" spans="1:7" s="3" customFormat="1" x14ac:dyDescent="0.2">
      <c r="B159" s="40"/>
      <c r="C159" s="57">
        <v>241</v>
      </c>
      <c r="D159" s="29" t="s">
        <v>147</v>
      </c>
      <c r="E159" s="11"/>
      <c r="F159" s="11"/>
      <c r="G159" s="11">
        <v>727315.78</v>
      </c>
    </row>
    <row r="160" spans="1:7" x14ac:dyDescent="0.2">
      <c r="B160" s="40"/>
      <c r="C160" s="57">
        <v>2412</v>
      </c>
      <c r="D160" s="28" t="s">
        <v>150</v>
      </c>
      <c r="E160" s="2"/>
      <c r="F160" s="2"/>
      <c r="G160" s="16">
        <v>519671.78</v>
      </c>
    </row>
    <row r="161" spans="1:7" x14ac:dyDescent="0.2">
      <c r="B161" s="40"/>
      <c r="C161" s="57">
        <v>2414</v>
      </c>
      <c r="D161" s="28" t="s">
        <v>42</v>
      </c>
      <c r="E161" s="2"/>
      <c r="F161" s="2"/>
      <c r="G161" s="16">
        <v>187644</v>
      </c>
    </row>
    <row r="162" spans="1:7" x14ac:dyDescent="0.2">
      <c r="B162" s="40"/>
      <c r="C162" s="57">
        <v>2415</v>
      </c>
      <c r="D162" s="28" t="s">
        <v>148</v>
      </c>
      <c r="E162" s="2"/>
      <c r="F162" s="2"/>
      <c r="G162" s="16">
        <v>20000</v>
      </c>
    </row>
    <row r="163" spans="1:7" x14ac:dyDescent="0.2">
      <c r="B163" s="40"/>
      <c r="C163" s="57">
        <v>242</v>
      </c>
      <c r="D163" s="28" t="s">
        <v>151</v>
      </c>
      <c r="E163" s="2"/>
      <c r="F163" s="2"/>
      <c r="G163" s="14">
        <v>53577301.770000003</v>
      </c>
    </row>
    <row r="164" spans="1:7" x14ac:dyDescent="0.2">
      <c r="C164" s="56">
        <v>242102</v>
      </c>
      <c r="D164" s="28" t="s">
        <v>152</v>
      </c>
      <c r="G164" s="16">
        <v>53577301.770000003</v>
      </c>
    </row>
    <row r="165" spans="1:7" x14ac:dyDescent="0.2">
      <c r="C165" s="56">
        <v>247</v>
      </c>
      <c r="D165" s="28" t="s">
        <v>149</v>
      </c>
      <c r="G165" s="14">
        <v>321975</v>
      </c>
    </row>
    <row r="166" spans="1:7" s="18" customFormat="1" x14ac:dyDescent="0.2">
      <c r="B166" s="42"/>
      <c r="C166" s="60">
        <v>2472</v>
      </c>
      <c r="D166" s="21" t="s">
        <v>153</v>
      </c>
      <c r="E166" s="19"/>
      <c r="F166" s="19"/>
      <c r="G166" s="16">
        <v>321975</v>
      </c>
    </row>
    <row r="167" spans="1:7" x14ac:dyDescent="0.2">
      <c r="B167" s="40"/>
      <c r="C167" s="57"/>
      <c r="D167" s="28"/>
      <c r="E167" s="22"/>
      <c r="F167" s="22"/>
    </row>
    <row r="168" spans="1:7" s="3" customFormat="1" x14ac:dyDescent="0.2">
      <c r="A168" s="3">
        <v>9</v>
      </c>
      <c r="B168" s="40"/>
      <c r="C168" s="57"/>
      <c r="D168" s="29" t="s">
        <v>73</v>
      </c>
      <c r="E168" s="11"/>
      <c r="F168" s="11"/>
      <c r="G168" s="11">
        <v>0</v>
      </c>
    </row>
    <row r="169" spans="1:7" x14ac:dyDescent="0.2">
      <c r="B169" s="40"/>
      <c r="C169" s="57">
        <v>921</v>
      </c>
      <c r="D169" s="28" t="s">
        <v>53</v>
      </c>
      <c r="E169" s="13"/>
      <c r="F169" s="13"/>
    </row>
    <row r="170" spans="1:7" s="3" customFormat="1" x14ac:dyDescent="0.2">
      <c r="B170" s="40"/>
      <c r="C170" s="57"/>
      <c r="D170" s="29"/>
      <c r="E170" s="11"/>
      <c r="F170" s="11"/>
      <c r="G170" s="11"/>
    </row>
    <row r="171" spans="1:7" s="3" customFormat="1" x14ac:dyDescent="0.2">
      <c r="B171" s="40"/>
      <c r="C171" s="57"/>
      <c r="D171" s="29" t="s">
        <v>87</v>
      </c>
      <c r="E171" s="11"/>
      <c r="F171" s="11"/>
      <c r="G171" s="11">
        <v>151601258.13</v>
      </c>
    </row>
    <row r="172" spans="1:7" x14ac:dyDescent="0.2">
      <c r="B172" s="40"/>
      <c r="C172" s="57"/>
      <c r="D172" s="28"/>
      <c r="E172" s="13"/>
      <c r="F172" s="13"/>
    </row>
    <row r="173" spans="1:7" s="3" customFormat="1" x14ac:dyDescent="0.2">
      <c r="A173" s="3">
        <v>5</v>
      </c>
      <c r="B173" s="40"/>
      <c r="C173" s="57"/>
      <c r="D173" s="29" t="s">
        <v>75</v>
      </c>
      <c r="E173" s="11"/>
      <c r="F173" s="11"/>
      <c r="G173" s="11"/>
    </row>
    <row r="174" spans="1:7" x14ac:dyDescent="0.2">
      <c r="B174" s="40"/>
      <c r="C174" s="57">
        <v>524</v>
      </c>
      <c r="D174" s="28" t="s">
        <v>76</v>
      </c>
      <c r="E174" s="2"/>
      <c r="F174" s="2"/>
      <c r="G174" s="16">
        <v>3873744.5</v>
      </c>
    </row>
    <row r="175" spans="1:7" s="3" customFormat="1" x14ac:dyDescent="0.2">
      <c r="B175" s="40"/>
      <c r="C175" s="57"/>
      <c r="D175" s="29" t="s">
        <v>85</v>
      </c>
      <c r="E175" s="12">
        <f t="shared" ref="E175:F175" si="17">SUM(E174)</f>
        <v>0</v>
      </c>
      <c r="F175" s="12">
        <f t="shared" si="17"/>
        <v>0</v>
      </c>
      <c r="G175" s="12">
        <v>3873744.5</v>
      </c>
    </row>
    <row r="176" spans="1:7" s="3" customFormat="1" x14ac:dyDescent="0.2">
      <c r="B176" s="40"/>
      <c r="C176" s="57"/>
      <c r="D176" s="29"/>
      <c r="E176" s="12"/>
      <c r="F176" s="12"/>
      <c r="G176" s="12"/>
    </row>
    <row r="177" spans="1:7" s="3" customFormat="1" x14ac:dyDescent="0.2">
      <c r="A177" s="3">
        <v>6</v>
      </c>
      <c r="B177" s="40"/>
      <c r="C177" s="57">
        <v>26</v>
      </c>
      <c r="D177" s="29" t="s">
        <v>74</v>
      </c>
      <c r="E177" s="8"/>
      <c r="F177" s="8"/>
      <c r="G177" s="8"/>
    </row>
    <row r="178" spans="1:7" x14ac:dyDescent="0.2">
      <c r="B178" s="40"/>
      <c r="C178" s="57">
        <v>613</v>
      </c>
      <c r="D178" s="28" t="s">
        <v>59</v>
      </c>
      <c r="E178" s="2"/>
      <c r="F178" s="2"/>
    </row>
    <row r="179" spans="1:7" x14ac:dyDescent="0.2">
      <c r="B179" s="40"/>
      <c r="C179" s="57">
        <v>614</v>
      </c>
      <c r="D179" s="28" t="s">
        <v>43</v>
      </c>
      <c r="E179" s="2"/>
      <c r="F179" s="2"/>
      <c r="G179" s="16">
        <v>82573.600000000006</v>
      </c>
    </row>
    <row r="180" spans="1:7" x14ac:dyDescent="0.2">
      <c r="B180" s="40"/>
      <c r="C180" s="57">
        <v>616</v>
      </c>
      <c r="D180" s="28" t="s">
        <v>47</v>
      </c>
      <c r="E180" s="2"/>
    </row>
    <row r="181" spans="1:7" x14ac:dyDescent="0.2">
      <c r="B181" s="40"/>
      <c r="C181" s="57">
        <v>261</v>
      </c>
      <c r="D181" s="28" t="s">
        <v>44</v>
      </c>
      <c r="E181" s="2"/>
      <c r="F181" s="2"/>
      <c r="G181" s="16">
        <v>66311.600000000006</v>
      </c>
    </row>
    <row r="182" spans="1:7" x14ac:dyDescent="0.2">
      <c r="B182" s="40"/>
      <c r="C182" s="57">
        <v>621</v>
      </c>
      <c r="D182" s="28" t="s">
        <v>54</v>
      </c>
      <c r="E182" s="2"/>
      <c r="F182" s="2"/>
    </row>
    <row r="183" spans="1:7" x14ac:dyDescent="0.2">
      <c r="B183" s="40"/>
      <c r="C183" s="57">
        <v>622</v>
      </c>
      <c r="D183" s="28" t="s">
        <v>45</v>
      </c>
      <c r="E183" s="2"/>
      <c r="F183" s="2"/>
    </row>
    <row r="184" spans="1:7" x14ac:dyDescent="0.2">
      <c r="B184" s="40"/>
      <c r="C184" s="57">
        <v>635</v>
      </c>
      <c r="D184" s="28" t="s">
        <v>57</v>
      </c>
      <c r="E184" s="2"/>
      <c r="F184" s="2"/>
    </row>
    <row r="185" spans="1:7" x14ac:dyDescent="0.2">
      <c r="B185" s="40"/>
      <c r="C185" s="57">
        <v>639</v>
      </c>
      <c r="D185" s="28" t="s">
        <v>48</v>
      </c>
      <c r="E185" s="2"/>
    </row>
    <row r="186" spans="1:7" x14ac:dyDescent="0.2">
      <c r="B186" s="40"/>
      <c r="C186" s="57">
        <v>694</v>
      </c>
      <c r="D186" s="28" t="s">
        <v>46</v>
      </c>
      <c r="E186" s="2"/>
      <c r="F186" s="2"/>
      <c r="G186" s="16">
        <v>43250</v>
      </c>
    </row>
    <row r="187" spans="1:7" s="3" customFormat="1" x14ac:dyDescent="0.2">
      <c r="B187" s="40"/>
      <c r="C187" s="63"/>
      <c r="D187" s="29" t="s">
        <v>84</v>
      </c>
      <c r="E187" s="14">
        <f t="shared" ref="E187:F187" si="18">SUM(E178:E186)</f>
        <v>0</v>
      </c>
      <c r="F187" s="14">
        <f t="shared" si="18"/>
        <v>0</v>
      </c>
      <c r="G187" s="14">
        <v>192135.2</v>
      </c>
    </row>
    <row r="188" spans="1:7" x14ac:dyDescent="0.2">
      <c r="B188" s="40"/>
      <c r="C188" s="57"/>
      <c r="D188" s="28"/>
      <c r="E188" s="2"/>
    </row>
    <row r="189" spans="1:7" x14ac:dyDescent="0.2">
      <c r="B189" s="40"/>
      <c r="C189" s="57">
        <v>835</v>
      </c>
      <c r="D189" s="28" t="s">
        <v>60</v>
      </c>
      <c r="E189" s="13"/>
      <c r="F189" s="13"/>
    </row>
    <row r="190" spans="1:7" s="3" customFormat="1" x14ac:dyDescent="0.2">
      <c r="B190" s="40"/>
      <c r="C190" s="57"/>
      <c r="D190" s="31" t="s">
        <v>10</v>
      </c>
      <c r="E190" s="33" t="e">
        <f>E187+E175+#REF!+#REF!+#REF!+E120+#REF!</f>
        <v>#REF!</v>
      </c>
      <c r="F190" s="33" t="e">
        <f>F187+F175+#REF!+#REF!+#REF!+F120+#REF!</f>
        <v>#REF!</v>
      </c>
      <c r="G190" s="33">
        <v>155667137.82999998</v>
      </c>
    </row>
    <row r="191" spans="1:7" s="3" customFormat="1" x14ac:dyDescent="0.2">
      <c r="B191" s="40"/>
      <c r="C191" s="57"/>
      <c r="D191" s="31"/>
      <c r="E191" s="12"/>
      <c r="F191" s="12"/>
      <c r="G191" s="12"/>
    </row>
    <row r="192" spans="1:7" x14ac:dyDescent="0.2">
      <c r="B192" s="40"/>
      <c r="C192" s="57">
        <v>741</v>
      </c>
      <c r="D192" s="32" t="s">
        <v>1</v>
      </c>
      <c r="E192" s="10"/>
      <c r="F192" s="10"/>
      <c r="G192" s="26"/>
    </row>
    <row r="193" spans="2:7" x14ac:dyDescent="0.2">
      <c r="B193" s="40"/>
      <c r="C193" s="56">
        <v>742</v>
      </c>
      <c r="D193" s="32" t="s">
        <v>50</v>
      </c>
      <c r="E193" s="2"/>
      <c r="G193" s="16">
        <v>52985622.599999964</v>
      </c>
    </row>
    <row r="194" spans="2:7" x14ac:dyDescent="0.2">
      <c r="B194" s="40"/>
      <c r="C194" s="57">
        <v>742</v>
      </c>
      <c r="D194" s="32" t="s">
        <v>9</v>
      </c>
      <c r="F194" s="2"/>
    </row>
    <row r="195" spans="2:7" x14ac:dyDescent="0.2">
      <c r="B195" s="40"/>
      <c r="C195" s="57">
        <v>871</v>
      </c>
      <c r="D195" s="32" t="s">
        <v>8</v>
      </c>
      <c r="F195" s="2"/>
    </row>
    <row r="196" spans="2:7" x14ac:dyDescent="0.2">
      <c r="C196" s="64"/>
      <c r="D196" s="28"/>
      <c r="F196" s="2"/>
    </row>
    <row r="197" spans="2:7" x14ac:dyDescent="0.2">
      <c r="C197" s="64"/>
      <c r="D197" s="28"/>
      <c r="F197" s="2"/>
    </row>
    <row r="198" spans="2:7" ht="13.5" thickBot="1" x14ac:dyDescent="0.25">
      <c r="C198" s="64"/>
      <c r="D198" s="5" t="s">
        <v>5</v>
      </c>
      <c r="E198" s="34" t="e">
        <f t="shared" ref="E198:F198" si="19">E190+E193+E195+E196</f>
        <v>#REF!</v>
      </c>
      <c r="F198" s="34" t="e">
        <f t="shared" si="19"/>
        <v>#REF!</v>
      </c>
      <c r="G198" s="34">
        <v>208652760.42999995</v>
      </c>
    </row>
    <row r="199" spans="2:7" ht="13.5" thickTop="1" x14ac:dyDescent="0.2">
      <c r="C199" s="64"/>
      <c r="D199" s="6"/>
    </row>
    <row r="200" spans="2:7" x14ac:dyDescent="0.2">
      <c r="C200" s="64"/>
      <c r="D200" s="6"/>
    </row>
    <row r="201" spans="2:7" x14ac:dyDescent="0.2">
      <c r="C201" s="64"/>
      <c r="D201" s="6"/>
    </row>
    <row r="202" spans="2:7" x14ac:dyDescent="0.2">
      <c r="C202" s="64"/>
      <c r="D202" s="6"/>
    </row>
    <row r="203" spans="2:7" x14ac:dyDescent="0.2">
      <c r="C203" s="64"/>
      <c r="D203" s="6"/>
    </row>
    <row r="204" spans="2:7" x14ac:dyDescent="0.2">
      <c r="C204" s="64"/>
      <c r="D204" s="6"/>
    </row>
    <row r="205" spans="2:7" x14ac:dyDescent="0.2">
      <c r="C205" s="64"/>
      <c r="D205" s="6"/>
    </row>
    <row r="206" spans="2:7" x14ac:dyDescent="0.2">
      <c r="C206" s="64"/>
      <c r="D206" s="7"/>
    </row>
    <row r="208" spans="2:7" ht="76.5" customHeight="1" x14ac:dyDescent="0.2"/>
  </sheetData>
  <sheetProtection algorithmName="SHA-512" hashValue="m94Dcxuv0j8M8mdJHzCDckp83rbsArCl38pa2QuA2kLhEHYZOVn8BShRweW/SjA0rJ6V8G5hmFFE0/PDGSJHbw==" saltValue="BeD95fP6DfeJYzTofexFrQ==" spinCount="100000" sheet="1" objects="1" scenarios="1"/>
  <mergeCells count="8">
    <mergeCell ref="B6:F6"/>
    <mergeCell ref="B7:F7"/>
    <mergeCell ref="B3:F3"/>
    <mergeCell ref="B5:F5"/>
    <mergeCell ref="E10:F10"/>
    <mergeCell ref="B10:B12"/>
    <mergeCell ref="C10:C12"/>
    <mergeCell ref="D10:D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054710E4365D4D9A774BF6DD78FB9E" ma:contentTypeVersion="0" ma:contentTypeDescription="Crear nuevo documento." ma:contentTypeScope="" ma:versionID="0a2b81d9fe33019fec2c8c269dc18c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A259109-976C-473C-A621-73E347690C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944DA3-0551-4F95-9684-9BBA48A00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23A8CC-30D0-4CA6-9E3B-6835DE61367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Roseiby Cruz</dc:creator>
  <cp:lastModifiedBy>raquelmonzon</cp:lastModifiedBy>
  <cp:lastPrinted>2014-11-07T15:02:49Z</cp:lastPrinted>
  <dcterms:created xsi:type="dcterms:W3CDTF">2010-01-18T16:00:41Z</dcterms:created>
  <dcterms:modified xsi:type="dcterms:W3CDTF">2014-11-13T14:18:13Z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0x01010027054710E4365D4D9A774BF6DD78FB9E</vt:lpwstr>
  </property>
</Properties>
</file>