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point\DavWWWRoot\GPE\Departamento de  Planificacin y Presupuesto\Presupuesto y Ejecución Presupuestaria\Presupuesto 2014\Ejecuciones Presupuestarias 2014\"/>
    </mc:Choice>
  </mc:AlternateContent>
  <bookViews>
    <workbookView xWindow="0" yWindow="1380" windowWidth="19440" windowHeight="6375"/>
  </bookViews>
  <sheets>
    <sheet name="Sheet2" sheetId="5" r:id="rId1"/>
  </sheets>
  <definedNames>
    <definedName name="_xlnm.Print_Area" localSheetId="0">Sheet2!$C$9:$BC$199</definedName>
  </definedNames>
  <calcPr calcId="152511"/>
</workbook>
</file>

<file path=xl/calcChain.xml><?xml version="1.0" encoding="utf-8"?>
<calcChain xmlns="http://schemas.openxmlformats.org/spreadsheetml/2006/main">
  <c r="AY13" i="5" l="1"/>
  <c r="AZ13" i="5"/>
  <c r="BA13" i="5"/>
  <c r="BB13" i="5"/>
  <c r="BC13" i="5"/>
  <c r="E29" i="5"/>
  <c r="E18" i="5"/>
  <c r="E15" i="5"/>
  <c r="E13" i="5"/>
  <c r="E35" i="5" l="1"/>
  <c r="F87" i="5" l="1"/>
  <c r="H87" i="5"/>
  <c r="J87" i="5"/>
  <c r="L87" i="5"/>
  <c r="N87" i="5"/>
  <c r="O87" i="5"/>
  <c r="P87" i="5"/>
  <c r="R87" i="5"/>
  <c r="S87" i="5"/>
  <c r="T87" i="5"/>
  <c r="U87" i="5"/>
  <c r="V87" i="5"/>
  <c r="X87" i="5"/>
  <c r="Z87" i="5"/>
  <c r="AB87" i="5"/>
  <c r="AD87" i="5"/>
  <c r="AE87" i="5"/>
  <c r="AF87" i="5"/>
  <c r="AG87" i="5"/>
  <c r="AH87" i="5"/>
  <c r="AI87" i="5"/>
  <c r="AJ87" i="5"/>
  <c r="AK87" i="5"/>
  <c r="AL87" i="5"/>
  <c r="AM87" i="5"/>
  <c r="AN87" i="5"/>
  <c r="AO87" i="5"/>
  <c r="AP87" i="5"/>
  <c r="AQ87" i="5"/>
  <c r="AR87" i="5"/>
  <c r="AS87" i="5"/>
  <c r="AT87" i="5"/>
  <c r="AU87" i="5"/>
  <c r="AV87" i="5"/>
  <c r="AW87" i="5"/>
  <c r="AX87" i="5"/>
  <c r="AY87" i="5"/>
  <c r="AZ87" i="5"/>
  <c r="BA87" i="5"/>
  <c r="BB87" i="5"/>
  <c r="BC87" i="5"/>
  <c r="F174" i="5"/>
  <c r="G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AB174" i="5"/>
  <c r="AC174" i="5"/>
  <c r="AD174" i="5"/>
  <c r="AE174" i="5"/>
  <c r="AF174" i="5"/>
  <c r="AG174" i="5"/>
  <c r="AH174" i="5"/>
  <c r="AI174" i="5"/>
  <c r="AJ174" i="5"/>
  <c r="AK174" i="5"/>
  <c r="AL174" i="5"/>
  <c r="AM174" i="5"/>
  <c r="AN174" i="5"/>
  <c r="AO174" i="5"/>
  <c r="AP174" i="5"/>
  <c r="AQ174" i="5"/>
  <c r="AR174" i="5"/>
  <c r="AS174" i="5"/>
  <c r="AT174" i="5"/>
  <c r="AU174" i="5"/>
  <c r="AV174" i="5"/>
  <c r="AW174" i="5"/>
  <c r="AX174" i="5"/>
  <c r="AY174" i="5"/>
  <c r="AZ174" i="5"/>
  <c r="BA174" i="5"/>
  <c r="BB174" i="5"/>
  <c r="BC174" i="5"/>
  <c r="F186" i="5"/>
  <c r="G186" i="5"/>
  <c r="L186" i="5"/>
  <c r="M186" i="5"/>
  <c r="P186" i="5"/>
  <c r="Q186" i="5"/>
  <c r="R186" i="5"/>
  <c r="S186" i="5"/>
  <c r="T186" i="5"/>
  <c r="U186" i="5"/>
  <c r="V186" i="5"/>
  <c r="W186" i="5"/>
  <c r="AB186" i="5"/>
  <c r="AC186" i="5"/>
  <c r="AD186" i="5"/>
  <c r="AE186" i="5"/>
  <c r="AF186" i="5"/>
  <c r="AG186" i="5"/>
  <c r="AH186" i="5"/>
  <c r="AI186" i="5"/>
  <c r="AJ186" i="5"/>
  <c r="AK186" i="5"/>
  <c r="AL186" i="5"/>
  <c r="AM186" i="5"/>
  <c r="AN186" i="5"/>
  <c r="AO186" i="5"/>
  <c r="AP186" i="5"/>
  <c r="AQ186" i="5"/>
  <c r="AR186" i="5"/>
  <c r="AS186" i="5"/>
  <c r="AT186" i="5"/>
  <c r="AU186" i="5"/>
  <c r="AV186" i="5"/>
  <c r="AW186" i="5"/>
  <c r="AX186" i="5"/>
  <c r="AY186" i="5"/>
  <c r="AZ186" i="5"/>
  <c r="BA186" i="5"/>
  <c r="BB186" i="5"/>
  <c r="F71" i="5"/>
  <c r="F70" i="5" s="1"/>
  <c r="G71" i="5"/>
  <c r="G70" i="5" s="1"/>
  <c r="H71" i="5"/>
  <c r="H70" i="5" s="1"/>
  <c r="I71" i="5"/>
  <c r="I70" i="5" s="1"/>
  <c r="J71" i="5"/>
  <c r="J70" i="5" s="1"/>
  <c r="K71" i="5"/>
  <c r="K70" i="5" s="1"/>
  <c r="L71" i="5"/>
  <c r="L70" i="5" s="1"/>
  <c r="M71" i="5"/>
  <c r="M70" i="5" s="1"/>
  <c r="N71" i="5"/>
  <c r="N70" i="5" s="1"/>
  <c r="O71" i="5"/>
  <c r="O70" i="5" s="1"/>
  <c r="P71" i="5"/>
  <c r="P70" i="5" s="1"/>
  <c r="Q71" i="5"/>
  <c r="Q70" i="5" s="1"/>
  <c r="R71" i="5"/>
  <c r="R70" i="5" s="1"/>
  <c r="S71" i="5"/>
  <c r="S70" i="5" s="1"/>
  <c r="T71" i="5"/>
  <c r="T70" i="5" s="1"/>
  <c r="U71" i="5"/>
  <c r="U70" i="5" s="1"/>
  <c r="V71" i="5"/>
  <c r="V70" i="5" s="1"/>
  <c r="W71" i="5"/>
  <c r="W70" i="5" s="1"/>
  <c r="X71" i="5"/>
  <c r="X70" i="5" s="1"/>
  <c r="Y71" i="5"/>
  <c r="Y70" i="5" s="1"/>
  <c r="Z71" i="5"/>
  <c r="Z70" i="5" s="1"/>
  <c r="AA71" i="5"/>
  <c r="AA70" i="5" s="1"/>
  <c r="AB71" i="5"/>
  <c r="AB70" i="5" s="1"/>
  <c r="AC71" i="5"/>
  <c r="AC70" i="5" s="1"/>
  <c r="AD71" i="5"/>
  <c r="AD70" i="5" s="1"/>
  <c r="AE71" i="5"/>
  <c r="AE70" i="5" s="1"/>
  <c r="AF71" i="5"/>
  <c r="AF70" i="5" s="1"/>
  <c r="AG71" i="5"/>
  <c r="AG70" i="5" s="1"/>
  <c r="AH71" i="5"/>
  <c r="AH70" i="5" s="1"/>
  <c r="AI71" i="5"/>
  <c r="AI70" i="5" s="1"/>
  <c r="AJ71" i="5"/>
  <c r="AJ70" i="5" s="1"/>
  <c r="AK71" i="5"/>
  <c r="AK70" i="5" s="1"/>
  <c r="AL71" i="5"/>
  <c r="AL70" i="5" s="1"/>
  <c r="AM71" i="5"/>
  <c r="AM70" i="5" s="1"/>
  <c r="AN71" i="5"/>
  <c r="AN70" i="5" s="1"/>
  <c r="AO71" i="5"/>
  <c r="AO70" i="5" s="1"/>
  <c r="AP71" i="5"/>
  <c r="AP70" i="5" s="1"/>
  <c r="AQ71" i="5"/>
  <c r="AQ70" i="5" s="1"/>
  <c r="AR71" i="5"/>
  <c r="AR70" i="5" s="1"/>
  <c r="AS71" i="5"/>
  <c r="AS70" i="5" s="1"/>
  <c r="AT71" i="5"/>
  <c r="AT70" i="5" s="1"/>
  <c r="AU71" i="5"/>
  <c r="AU70" i="5" s="1"/>
  <c r="AV71" i="5"/>
  <c r="AV70" i="5" s="1"/>
  <c r="AW71" i="5"/>
  <c r="AW70" i="5" s="1"/>
  <c r="AX71" i="5"/>
  <c r="AX70" i="5" s="1"/>
  <c r="AY71" i="5"/>
  <c r="AY70" i="5" s="1"/>
  <c r="AZ71" i="5"/>
  <c r="AZ70" i="5" s="1"/>
  <c r="BA71" i="5"/>
  <c r="BA70" i="5" s="1"/>
  <c r="BB71" i="5"/>
  <c r="BB70" i="5" s="1"/>
  <c r="BC71" i="5"/>
  <c r="BC70" i="5" s="1"/>
  <c r="F107" i="5"/>
  <c r="F104" i="5" s="1"/>
  <c r="G107" i="5"/>
  <c r="G104" i="5" s="1"/>
  <c r="H107" i="5"/>
  <c r="H104" i="5" s="1"/>
  <c r="I107" i="5"/>
  <c r="I104" i="5" s="1"/>
  <c r="J107" i="5"/>
  <c r="J104" i="5" s="1"/>
  <c r="K107" i="5"/>
  <c r="K104" i="5" s="1"/>
  <c r="L107" i="5"/>
  <c r="L104" i="5" s="1"/>
  <c r="M107" i="5"/>
  <c r="M104" i="5" s="1"/>
  <c r="N107" i="5"/>
  <c r="N104" i="5" s="1"/>
  <c r="O107" i="5"/>
  <c r="P107" i="5"/>
  <c r="P104" i="5" s="1"/>
  <c r="Q107" i="5"/>
  <c r="Q104" i="5" s="1"/>
  <c r="R107" i="5"/>
  <c r="R104" i="5" s="1"/>
  <c r="S107" i="5"/>
  <c r="S104" i="5" s="1"/>
  <c r="T107" i="5"/>
  <c r="T104" i="5" s="1"/>
  <c r="U107" i="5"/>
  <c r="U104" i="5" s="1"/>
  <c r="V107" i="5"/>
  <c r="V104" i="5" s="1"/>
  <c r="W107" i="5"/>
  <c r="W104" i="5" s="1"/>
  <c r="X107" i="5"/>
  <c r="X104" i="5" s="1"/>
  <c r="Y107" i="5"/>
  <c r="Y104" i="5" s="1"/>
  <c r="Z107" i="5"/>
  <c r="Z104" i="5" s="1"/>
  <c r="AA107" i="5"/>
  <c r="AA104" i="5" s="1"/>
  <c r="AB107" i="5"/>
  <c r="AB104" i="5" s="1"/>
  <c r="AC107" i="5"/>
  <c r="AC104" i="5" s="1"/>
  <c r="AD107" i="5"/>
  <c r="AD104" i="5" s="1"/>
  <c r="AE107" i="5"/>
  <c r="AE104" i="5" s="1"/>
  <c r="AF107" i="5"/>
  <c r="AF104" i="5" s="1"/>
  <c r="AG107" i="5"/>
  <c r="AG104" i="5" s="1"/>
  <c r="AH107" i="5"/>
  <c r="AH104" i="5" s="1"/>
  <c r="AI107" i="5"/>
  <c r="AI104" i="5" s="1"/>
  <c r="AJ107" i="5"/>
  <c r="AJ104" i="5" s="1"/>
  <c r="AK107" i="5"/>
  <c r="AK104" i="5" s="1"/>
  <c r="AL107" i="5"/>
  <c r="AL104" i="5" s="1"/>
  <c r="AM107" i="5"/>
  <c r="AM104" i="5" s="1"/>
  <c r="AN107" i="5"/>
  <c r="AN104" i="5" s="1"/>
  <c r="AO107" i="5"/>
  <c r="AO104" i="5" s="1"/>
  <c r="AP107" i="5"/>
  <c r="AP104" i="5" s="1"/>
  <c r="AQ107" i="5"/>
  <c r="AQ104" i="5" s="1"/>
  <c r="AR107" i="5"/>
  <c r="AR104" i="5" s="1"/>
  <c r="AS107" i="5"/>
  <c r="AS104" i="5" s="1"/>
  <c r="AT107" i="5"/>
  <c r="AT104" i="5" s="1"/>
  <c r="AU107" i="5"/>
  <c r="AU104" i="5" s="1"/>
  <c r="AV107" i="5"/>
  <c r="AV104" i="5" s="1"/>
  <c r="AW107" i="5"/>
  <c r="AW104" i="5" s="1"/>
  <c r="AX107" i="5"/>
  <c r="AX104" i="5" s="1"/>
  <c r="AY107" i="5"/>
  <c r="AY104" i="5" s="1"/>
  <c r="AZ107" i="5"/>
  <c r="AZ104" i="5" s="1"/>
  <c r="BA107" i="5"/>
  <c r="BA104" i="5" s="1"/>
  <c r="BB107" i="5"/>
  <c r="BB104" i="5" s="1"/>
  <c r="BC107" i="5"/>
  <c r="BC104" i="5" s="1"/>
  <c r="F150" i="5"/>
  <c r="G150" i="5"/>
  <c r="P150" i="5"/>
  <c r="Q150" i="5"/>
  <c r="R150" i="5"/>
  <c r="S150" i="5"/>
  <c r="T150" i="5"/>
  <c r="U150" i="5"/>
  <c r="X150" i="5"/>
  <c r="Y150" i="5"/>
  <c r="Z150" i="5"/>
  <c r="AA150" i="5"/>
  <c r="AB150" i="5"/>
  <c r="AC150" i="5"/>
  <c r="AD150" i="5"/>
  <c r="AE150" i="5"/>
  <c r="AF150" i="5"/>
  <c r="AG150" i="5"/>
  <c r="AH150" i="5"/>
  <c r="AI150" i="5"/>
  <c r="AJ150" i="5"/>
  <c r="AK150" i="5"/>
  <c r="AL150" i="5"/>
  <c r="AM150" i="5"/>
  <c r="AN150" i="5"/>
  <c r="AO150" i="5"/>
  <c r="AP150" i="5"/>
  <c r="AQ150" i="5"/>
  <c r="AR150" i="5"/>
  <c r="AS150" i="5"/>
  <c r="AT150" i="5"/>
  <c r="AU150" i="5"/>
  <c r="AV150" i="5"/>
  <c r="AW150" i="5"/>
  <c r="AX150" i="5"/>
  <c r="AY150" i="5"/>
  <c r="AZ150" i="5"/>
  <c r="BA150" i="5"/>
  <c r="BB150" i="5"/>
  <c r="BC150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AA135" i="5"/>
  <c r="AB135" i="5"/>
  <c r="AC135" i="5"/>
  <c r="AD135" i="5"/>
  <c r="AE135" i="5"/>
  <c r="AF135" i="5"/>
  <c r="AG135" i="5"/>
  <c r="AH135" i="5"/>
  <c r="AI135" i="5"/>
  <c r="AJ135" i="5"/>
  <c r="AK135" i="5"/>
  <c r="AL135" i="5"/>
  <c r="AM135" i="5"/>
  <c r="AN135" i="5"/>
  <c r="AO135" i="5"/>
  <c r="AP135" i="5"/>
  <c r="AQ135" i="5"/>
  <c r="AR135" i="5"/>
  <c r="AS135" i="5"/>
  <c r="AT135" i="5"/>
  <c r="AU135" i="5"/>
  <c r="AV135" i="5"/>
  <c r="AW135" i="5"/>
  <c r="AX135" i="5"/>
  <c r="AY135" i="5"/>
  <c r="AZ135" i="5"/>
  <c r="BA135" i="5"/>
  <c r="BB135" i="5"/>
  <c r="BC135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AH142" i="5"/>
  <c r="AI142" i="5"/>
  <c r="AJ142" i="5"/>
  <c r="AK142" i="5"/>
  <c r="AL142" i="5"/>
  <c r="AM142" i="5"/>
  <c r="AN142" i="5"/>
  <c r="AO142" i="5"/>
  <c r="AP142" i="5"/>
  <c r="AQ142" i="5"/>
  <c r="AR142" i="5"/>
  <c r="AS142" i="5"/>
  <c r="AT142" i="5"/>
  <c r="AU142" i="5"/>
  <c r="AV142" i="5"/>
  <c r="AW142" i="5"/>
  <c r="AX142" i="5"/>
  <c r="AY142" i="5"/>
  <c r="AZ142" i="5"/>
  <c r="BA142" i="5"/>
  <c r="BB142" i="5"/>
  <c r="BC142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AH125" i="5"/>
  <c r="AI125" i="5"/>
  <c r="AJ125" i="5"/>
  <c r="AK125" i="5"/>
  <c r="AL125" i="5"/>
  <c r="AM125" i="5"/>
  <c r="AN125" i="5"/>
  <c r="AO125" i="5"/>
  <c r="AP125" i="5"/>
  <c r="AQ125" i="5"/>
  <c r="AR125" i="5"/>
  <c r="AS125" i="5"/>
  <c r="AT125" i="5"/>
  <c r="AU125" i="5"/>
  <c r="AV125" i="5"/>
  <c r="AW125" i="5"/>
  <c r="AX125" i="5"/>
  <c r="AY125" i="5"/>
  <c r="AZ125" i="5"/>
  <c r="BA125" i="5"/>
  <c r="BB125" i="5"/>
  <c r="BC125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J122" i="5"/>
  <c r="AK122" i="5"/>
  <c r="AL122" i="5"/>
  <c r="AM122" i="5"/>
  <c r="AN122" i="5"/>
  <c r="AO122" i="5"/>
  <c r="AP122" i="5"/>
  <c r="AQ122" i="5"/>
  <c r="AR122" i="5"/>
  <c r="AS122" i="5"/>
  <c r="AT122" i="5"/>
  <c r="AU122" i="5"/>
  <c r="AV122" i="5"/>
  <c r="AW122" i="5"/>
  <c r="AX122" i="5"/>
  <c r="AY122" i="5"/>
  <c r="AZ122" i="5"/>
  <c r="BA122" i="5"/>
  <c r="BB122" i="5"/>
  <c r="BC122" i="5"/>
  <c r="F85" i="5"/>
  <c r="F81" i="5" s="1"/>
  <c r="G85" i="5"/>
  <c r="G81" i="5" s="1"/>
  <c r="H85" i="5"/>
  <c r="H81" i="5" s="1"/>
  <c r="I85" i="5"/>
  <c r="I81" i="5" s="1"/>
  <c r="J85" i="5"/>
  <c r="J81" i="5" s="1"/>
  <c r="K85" i="5"/>
  <c r="K81" i="5" s="1"/>
  <c r="L85" i="5"/>
  <c r="L81" i="5" s="1"/>
  <c r="M85" i="5"/>
  <c r="M81" i="5" s="1"/>
  <c r="N85" i="5"/>
  <c r="N81" i="5" s="1"/>
  <c r="O85" i="5"/>
  <c r="O81" i="5" s="1"/>
  <c r="P85" i="5"/>
  <c r="P81" i="5" s="1"/>
  <c r="Q85" i="5"/>
  <c r="Q81" i="5" s="1"/>
  <c r="R85" i="5"/>
  <c r="R81" i="5" s="1"/>
  <c r="S85" i="5"/>
  <c r="S81" i="5" s="1"/>
  <c r="T85" i="5"/>
  <c r="T81" i="5" s="1"/>
  <c r="U85" i="5"/>
  <c r="U81" i="5" s="1"/>
  <c r="V85" i="5"/>
  <c r="V81" i="5" s="1"/>
  <c r="W85" i="5"/>
  <c r="W81" i="5" s="1"/>
  <c r="X85" i="5"/>
  <c r="X81" i="5" s="1"/>
  <c r="Y85" i="5"/>
  <c r="Y81" i="5" s="1"/>
  <c r="Z85" i="5"/>
  <c r="Z81" i="5" s="1"/>
  <c r="AA85" i="5"/>
  <c r="AA81" i="5" s="1"/>
  <c r="AB85" i="5"/>
  <c r="AB81" i="5" s="1"/>
  <c r="AC85" i="5"/>
  <c r="AC81" i="5" s="1"/>
  <c r="AD85" i="5"/>
  <c r="AD81" i="5" s="1"/>
  <c r="AE85" i="5"/>
  <c r="AE81" i="5" s="1"/>
  <c r="AF85" i="5"/>
  <c r="AF81" i="5" s="1"/>
  <c r="AG85" i="5"/>
  <c r="AG81" i="5" s="1"/>
  <c r="AH85" i="5"/>
  <c r="AH81" i="5" s="1"/>
  <c r="AI85" i="5"/>
  <c r="AI81" i="5" s="1"/>
  <c r="AJ85" i="5"/>
  <c r="AJ81" i="5" s="1"/>
  <c r="AK85" i="5"/>
  <c r="AK81" i="5" s="1"/>
  <c r="AL85" i="5"/>
  <c r="AL81" i="5" s="1"/>
  <c r="AM85" i="5"/>
  <c r="AM81" i="5" s="1"/>
  <c r="AN85" i="5"/>
  <c r="AN81" i="5" s="1"/>
  <c r="AO85" i="5"/>
  <c r="AO81" i="5" s="1"/>
  <c r="AP85" i="5"/>
  <c r="AP81" i="5" s="1"/>
  <c r="AQ85" i="5"/>
  <c r="AQ81" i="5" s="1"/>
  <c r="AR85" i="5"/>
  <c r="AR81" i="5" s="1"/>
  <c r="AS85" i="5"/>
  <c r="AS81" i="5" s="1"/>
  <c r="AT85" i="5"/>
  <c r="AT81" i="5" s="1"/>
  <c r="AU85" i="5"/>
  <c r="AU81" i="5" s="1"/>
  <c r="AV85" i="5"/>
  <c r="AV81" i="5" s="1"/>
  <c r="AW85" i="5"/>
  <c r="AW81" i="5" s="1"/>
  <c r="AX85" i="5"/>
  <c r="AX81" i="5" s="1"/>
  <c r="AY85" i="5"/>
  <c r="AY81" i="5" s="1"/>
  <c r="AZ85" i="5"/>
  <c r="AZ81" i="5" s="1"/>
  <c r="BA85" i="5"/>
  <c r="BA81" i="5" s="1"/>
  <c r="BB85" i="5"/>
  <c r="BB81" i="5" s="1"/>
  <c r="BC85" i="5"/>
  <c r="BC81" i="5" s="1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AK77" i="5"/>
  <c r="AL77" i="5"/>
  <c r="AM77" i="5"/>
  <c r="AN77" i="5"/>
  <c r="AO77" i="5"/>
  <c r="AP77" i="5"/>
  <c r="AQ77" i="5"/>
  <c r="AR77" i="5"/>
  <c r="AS77" i="5"/>
  <c r="AT77" i="5"/>
  <c r="AU77" i="5"/>
  <c r="AV77" i="5"/>
  <c r="AW77" i="5"/>
  <c r="AX77" i="5"/>
  <c r="AY77" i="5"/>
  <c r="AZ77" i="5"/>
  <c r="BA77" i="5"/>
  <c r="BB77" i="5"/>
  <c r="BC77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AO74" i="5"/>
  <c r="AP74" i="5"/>
  <c r="AQ74" i="5"/>
  <c r="AR74" i="5"/>
  <c r="AS74" i="5"/>
  <c r="AT74" i="5"/>
  <c r="AU74" i="5"/>
  <c r="AV74" i="5"/>
  <c r="AW74" i="5"/>
  <c r="AX74" i="5"/>
  <c r="AY74" i="5"/>
  <c r="AZ74" i="5"/>
  <c r="BA74" i="5"/>
  <c r="BB74" i="5"/>
  <c r="BC7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AR64" i="5"/>
  <c r="AS64" i="5"/>
  <c r="AT64" i="5"/>
  <c r="AU64" i="5"/>
  <c r="AV64" i="5"/>
  <c r="AW64" i="5"/>
  <c r="AX64" i="5"/>
  <c r="AY64" i="5"/>
  <c r="AZ64" i="5"/>
  <c r="BA64" i="5"/>
  <c r="BB64" i="5"/>
  <c r="BC64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BC35" i="5" l="1"/>
  <c r="BA35" i="5"/>
  <c r="AY35" i="5"/>
  <c r="AW35" i="5"/>
  <c r="AU35" i="5"/>
  <c r="AS35" i="5"/>
  <c r="AQ35" i="5"/>
  <c r="AO35" i="5"/>
  <c r="AM35" i="5"/>
  <c r="AK35" i="5"/>
  <c r="AI35" i="5"/>
  <c r="AG35" i="5"/>
  <c r="AE35" i="5"/>
  <c r="S35" i="5"/>
  <c r="O35" i="5"/>
  <c r="I35" i="5"/>
  <c r="BB35" i="5"/>
  <c r="AZ35" i="5"/>
  <c r="AX35" i="5"/>
  <c r="AV35" i="5"/>
  <c r="AT35" i="5"/>
  <c r="AR35" i="5"/>
  <c r="AP35" i="5"/>
  <c r="AN35" i="5"/>
  <c r="AL35" i="5"/>
  <c r="AJ35" i="5"/>
  <c r="AH35" i="5"/>
  <c r="AF35" i="5"/>
  <c r="AD35" i="5"/>
  <c r="R35" i="5"/>
  <c r="H35" i="5"/>
  <c r="F130" i="5"/>
  <c r="F128" i="5" s="1"/>
  <c r="G130" i="5"/>
  <c r="G128" i="5" s="1"/>
  <c r="H130" i="5"/>
  <c r="H128" i="5" s="1"/>
  <c r="I130" i="5"/>
  <c r="I128" i="5" s="1"/>
  <c r="J130" i="5"/>
  <c r="J128" i="5" s="1"/>
  <c r="K130" i="5"/>
  <c r="K128" i="5" s="1"/>
  <c r="L130" i="5"/>
  <c r="L128" i="5" s="1"/>
  <c r="M130" i="5"/>
  <c r="M128" i="5" s="1"/>
  <c r="N130" i="5"/>
  <c r="N128" i="5" s="1"/>
  <c r="O130" i="5"/>
  <c r="O128" i="5" s="1"/>
  <c r="P130" i="5"/>
  <c r="P128" i="5" s="1"/>
  <c r="Q130" i="5"/>
  <c r="Q128" i="5" s="1"/>
  <c r="R130" i="5"/>
  <c r="R128" i="5" s="1"/>
  <c r="S130" i="5"/>
  <c r="S128" i="5" s="1"/>
  <c r="T130" i="5"/>
  <c r="T128" i="5" s="1"/>
  <c r="U130" i="5"/>
  <c r="U128" i="5" s="1"/>
  <c r="V130" i="5"/>
  <c r="V128" i="5" s="1"/>
  <c r="W130" i="5"/>
  <c r="W128" i="5" s="1"/>
  <c r="X130" i="5"/>
  <c r="X128" i="5" s="1"/>
  <c r="Y130" i="5"/>
  <c r="Y128" i="5" s="1"/>
  <c r="Z130" i="5"/>
  <c r="Z128" i="5" s="1"/>
  <c r="AA130" i="5"/>
  <c r="AA128" i="5" s="1"/>
  <c r="AB130" i="5"/>
  <c r="AB128" i="5" s="1"/>
  <c r="AC130" i="5"/>
  <c r="AC128" i="5" s="1"/>
  <c r="AD130" i="5"/>
  <c r="AD128" i="5" s="1"/>
  <c r="AE130" i="5"/>
  <c r="AE128" i="5" s="1"/>
  <c r="AF130" i="5"/>
  <c r="AF128" i="5" s="1"/>
  <c r="AG130" i="5"/>
  <c r="AG128" i="5" s="1"/>
  <c r="AH130" i="5"/>
  <c r="AH128" i="5" s="1"/>
  <c r="AI130" i="5"/>
  <c r="AI128" i="5" s="1"/>
  <c r="AJ130" i="5"/>
  <c r="AJ128" i="5" s="1"/>
  <c r="AK130" i="5"/>
  <c r="AK128" i="5" s="1"/>
  <c r="AL130" i="5"/>
  <c r="AL128" i="5" s="1"/>
  <c r="AM130" i="5"/>
  <c r="AM128" i="5" s="1"/>
  <c r="AN130" i="5"/>
  <c r="AN128" i="5" s="1"/>
  <c r="AO130" i="5"/>
  <c r="AO128" i="5" s="1"/>
  <c r="AP130" i="5"/>
  <c r="AP128" i="5" s="1"/>
  <c r="AQ130" i="5"/>
  <c r="AQ128" i="5" s="1"/>
  <c r="AR130" i="5"/>
  <c r="AR128" i="5" s="1"/>
  <c r="AS130" i="5"/>
  <c r="AS128" i="5" s="1"/>
  <c r="AT130" i="5"/>
  <c r="AT128" i="5" s="1"/>
  <c r="AU130" i="5"/>
  <c r="AU128" i="5" s="1"/>
  <c r="AV130" i="5"/>
  <c r="AV128" i="5" s="1"/>
  <c r="AW130" i="5"/>
  <c r="AW128" i="5" s="1"/>
  <c r="AX130" i="5"/>
  <c r="AX128" i="5" s="1"/>
  <c r="AY130" i="5"/>
  <c r="AY128" i="5" s="1"/>
  <c r="AZ130" i="5"/>
  <c r="AZ128" i="5" s="1"/>
  <c r="BA130" i="5"/>
  <c r="BA128" i="5" s="1"/>
  <c r="BB130" i="5"/>
  <c r="BB128" i="5" s="1"/>
  <c r="BC130" i="5"/>
  <c r="BC128" i="5" s="1"/>
  <c r="F96" i="5"/>
  <c r="G96" i="5"/>
  <c r="H96" i="5"/>
  <c r="I96" i="5"/>
  <c r="J96" i="5"/>
  <c r="K96" i="5"/>
  <c r="L96" i="5"/>
  <c r="M96" i="5"/>
  <c r="N96" i="5"/>
  <c r="O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Q96" i="5"/>
  <c r="AR96" i="5"/>
  <c r="AS96" i="5"/>
  <c r="AT96" i="5"/>
  <c r="AU96" i="5"/>
  <c r="AV96" i="5"/>
  <c r="AW96" i="5"/>
  <c r="AX96" i="5"/>
  <c r="AY96" i="5"/>
  <c r="AZ96" i="5"/>
  <c r="BA96" i="5"/>
  <c r="BB96" i="5"/>
  <c r="BC96" i="5"/>
  <c r="BC185" i="5" l="1"/>
  <c r="BC186" i="5" s="1"/>
  <c r="AC87" i="5" l="1"/>
  <c r="AC35" i="5"/>
  <c r="AB35" i="5" l="1"/>
  <c r="AA180" i="5" l="1"/>
  <c r="AA186" i="5" s="1"/>
  <c r="Z180" i="5"/>
  <c r="Z186" i="5" s="1"/>
  <c r="Z174" i="5" l="1"/>
  <c r="AA174" i="5"/>
  <c r="Z35" i="5" l="1"/>
  <c r="AA87" i="5" l="1"/>
  <c r="AA35" i="5"/>
  <c r="Y185" i="5" l="1"/>
  <c r="Y186" i="5" s="1"/>
  <c r="X185" i="5"/>
  <c r="X186" i="5" s="1"/>
  <c r="Y87" i="5" l="1"/>
  <c r="Y35" i="5"/>
  <c r="X35" i="5" l="1"/>
  <c r="W150" i="5" l="1"/>
  <c r="W35" i="5"/>
  <c r="V150" i="5"/>
  <c r="W87" i="5" l="1"/>
  <c r="V35" i="5"/>
  <c r="T35" i="5" l="1"/>
  <c r="U35" i="5"/>
  <c r="Q87" i="5" l="1"/>
  <c r="N182" i="5"/>
  <c r="O104" i="5"/>
  <c r="N35" i="5"/>
  <c r="M150" i="5"/>
  <c r="L35" i="5"/>
  <c r="Q96" i="5" l="1"/>
  <c r="M87" i="5"/>
  <c r="O182" i="5"/>
  <c r="N186" i="5"/>
  <c r="L150" i="5"/>
  <c r="N150" i="5"/>
  <c r="M35" i="5"/>
  <c r="P35" i="5"/>
  <c r="Q35" i="5"/>
  <c r="O179" i="5"/>
  <c r="K35" i="5"/>
  <c r="K180" i="5"/>
  <c r="K150" i="5"/>
  <c r="J150" i="5"/>
  <c r="J180" i="5"/>
  <c r="I182" i="5"/>
  <c r="I186" i="5" s="1"/>
  <c r="H182" i="5"/>
  <c r="H186" i="5" s="1"/>
  <c r="I150" i="5"/>
  <c r="H150" i="5"/>
  <c r="I87" i="5" l="1"/>
  <c r="K87" i="5"/>
  <c r="P96" i="5"/>
  <c r="O186" i="5"/>
  <c r="O150" i="5"/>
  <c r="H174" i="5"/>
  <c r="I174" i="5"/>
  <c r="K174" i="5"/>
  <c r="J35" i="5"/>
  <c r="J184" i="5"/>
  <c r="J186" i="5" s="1"/>
  <c r="K184" i="5"/>
  <c r="K186" i="5" s="1"/>
  <c r="G35" i="5" l="1"/>
  <c r="F35" i="5"/>
  <c r="G87" i="5" l="1"/>
  <c r="J174" i="5" l="1"/>
  <c r="H205" i="5" l="1"/>
  <c r="H34" i="5" l="1"/>
  <c r="F34" i="5" l="1"/>
  <c r="K34" i="5" l="1"/>
  <c r="AM189" i="5" l="1"/>
  <c r="AM197" i="5" s="1"/>
  <c r="G189" i="5"/>
  <c r="G197" i="5" s="1"/>
  <c r="AU189" i="5"/>
  <c r="AU197" i="5" s="1"/>
  <c r="AW189" i="5"/>
  <c r="AW197" i="5" s="1"/>
  <c r="S189" i="5"/>
  <c r="S197" i="5" s="1"/>
  <c r="O189" i="5"/>
  <c r="O197" i="5" s="1"/>
  <c r="AL189" i="5"/>
  <c r="AL197" i="5" s="1"/>
  <c r="AY189" i="5"/>
  <c r="AY197" i="5" s="1"/>
  <c r="AG189" i="5"/>
  <c r="AG197" i="5" s="1"/>
  <c r="AS189" i="5"/>
  <c r="AS197" i="5" s="1"/>
  <c r="AF189" i="5"/>
  <c r="AF197" i="5" s="1"/>
  <c r="P189" i="5"/>
  <c r="P197" i="5" s="1"/>
  <c r="AI189" i="5"/>
  <c r="AI197" i="5" s="1"/>
  <c r="T189" i="5"/>
  <c r="T197" i="5" s="1"/>
  <c r="AE189" i="5"/>
  <c r="AE197" i="5" s="1"/>
  <c r="BB189" i="5"/>
  <c r="BB197" i="5" s="1"/>
  <c r="AZ189" i="5"/>
  <c r="AZ197" i="5" s="1"/>
  <c r="J189" i="5"/>
  <c r="J197" i="5" s="1"/>
  <c r="BC189" i="5"/>
  <c r="BC197" i="5" s="1"/>
  <c r="AV189" i="5"/>
  <c r="AV197" i="5" s="1"/>
  <c r="W189" i="5"/>
  <c r="W197" i="5" s="1"/>
  <c r="H189" i="5"/>
  <c r="H197" i="5" s="1"/>
  <c r="AX189" i="5"/>
  <c r="AX197" i="5" s="1"/>
  <c r="N189" i="5"/>
  <c r="Q189" i="5"/>
  <c r="Q197" i="5" s="1"/>
  <c r="I189" i="5"/>
  <c r="I197" i="5" s="1"/>
  <c r="V189" i="5"/>
  <c r="V197" i="5" s="1"/>
  <c r="AN189" i="5"/>
  <c r="AN197" i="5" s="1"/>
  <c r="AR189" i="5"/>
  <c r="AR197" i="5" s="1"/>
  <c r="K189" i="5"/>
  <c r="K197" i="5" s="1"/>
  <c r="AT189" i="5"/>
  <c r="AT197" i="5" s="1"/>
  <c r="AC189" i="5"/>
  <c r="AC197" i="5" s="1"/>
  <c r="AK189" i="5"/>
  <c r="AK197" i="5" s="1"/>
  <c r="Y189" i="5"/>
  <c r="Y197" i="5" s="1"/>
  <c r="U189" i="5"/>
  <c r="U197" i="5" s="1"/>
  <c r="Z189" i="5"/>
  <c r="Z197" i="5" s="1"/>
  <c r="AA189" i="5"/>
  <c r="AA197" i="5" s="1"/>
  <c r="AB189" i="5"/>
  <c r="AB197" i="5" s="1"/>
  <c r="L189" i="5"/>
  <c r="L197" i="5" s="1"/>
  <c r="AP189" i="5"/>
  <c r="AP197" i="5" s="1"/>
  <c r="AQ189" i="5"/>
  <c r="AQ197" i="5" s="1"/>
  <c r="AJ189" i="5"/>
  <c r="AJ197" i="5" s="1"/>
  <c r="F189" i="5"/>
  <c r="F197" i="5" s="1"/>
  <c r="R189" i="5"/>
  <c r="R197" i="5" s="1"/>
  <c r="AH189" i="5"/>
  <c r="AH197" i="5" s="1"/>
  <c r="AH199" i="5" s="1"/>
  <c r="M189" i="5"/>
  <c r="M197" i="5" s="1"/>
  <c r="X189" i="5"/>
  <c r="X197" i="5" s="1"/>
  <c r="BA189" i="5"/>
  <c r="BA197" i="5" s="1"/>
  <c r="AD189" i="5"/>
  <c r="AD197" i="5" s="1"/>
  <c r="AO189" i="5"/>
  <c r="AO197" i="5" s="1"/>
  <c r="N197" i="5" l="1"/>
  <c r="O199" i="5"/>
  <c r="AI199" i="5"/>
  <c r="L34" i="5" l="1"/>
  <c r="Y34" i="5" l="1"/>
  <c r="AX54" i="5"/>
  <c r="P54" i="5"/>
  <c r="Q54" i="5"/>
  <c r="AH54" i="5"/>
  <c r="AK54" i="5"/>
  <c r="AL54" i="5"/>
  <c r="AY54" i="5"/>
  <c r="AT54" i="5"/>
  <c r="AS54" i="5"/>
  <c r="O54" i="5"/>
  <c r="AC54" i="5"/>
  <c r="AG54" i="5"/>
  <c r="Y54" i="5"/>
  <c r="BC54" i="5"/>
  <c r="U54" i="5"/>
  <c r="H54" i="5"/>
  <c r="AP54" i="5"/>
  <c r="AB54" i="5"/>
  <c r="M54" i="5"/>
  <c r="AV54" i="5"/>
  <c r="BB54" i="5"/>
  <c r="X54" i="5"/>
  <c r="F54" i="5"/>
  <c r="AR54" i="5"/>
  <c r="AA54" i="5"/>
  <c r="N54" i="5"/>
  <c r="AE54" i="5"/>
  <c r="V54" i="5"/>
  <c r="T54" i="5"/>
  <c r="AJ54" i="5"/>
  <c r="AO54" i="5"/>
  <c r="AD54" i="5"/>
  <c r="R54" i="5"/>
  <c r="AF54" i="5"/>
  <c r="AZ54" i="5"/>
  <c r="AM54" i="5"/>
  <c r="AQ54" i="5"/>
  <c r="BA54" i="5"/>
  <c r="AU54" i="5"/>
  <c r="Z54" i="5"/>
  <c r="AI54" i="5"/>
  <c r="AN54" i="5"/>
  <c r="W54" i="5"/>
  <c r="I54" i="5"/>
  <c r="K54" i="5"/>
  <c r="J54" i="5"/>
  <c r="S54" i="5"/>
  <c r="AW54" i="5"/>
  <c r="L54" i="5"/>
  <c r="G54" i="5"/>
</calcChain>
</file>

<file path=xl/sharedStrings.xml><?xml version="1.0" encoding="utf-8"?>
<sst xmlns="http://schemas.openxmlformats.org/spreadsheetml/2006/main" count="303" uniqueCount="202">
  <si>
    <t>Vacaciones</t>
  </si>
  <si>
    <t>Incremento Caja y Banco</t>
  </si>
  <si>
    <t>Otros Ingresos</t>
  </si>
  <si>
    <t>Otras Fuentes Financieras</t>
  </si>
  <si>
    <t>Disminución de otros activos financieros</t>
  </si>
  <si>
    <t>Total</t>
  </si>
  <si>
    <t>DEVENGADO</t>
  </si>
  <si>
    <t>PAGADO</t>
  </si>
  <si>
    <t>Disminución cuentas por pagar externa largo plazo</t>
  </si>
  <si>
    <t>Febrero</t>
  </si>
  <si>
    <t>Cuentas pagadas de meses y/o Años Anteriores</t>
  </si>
  <si>
    <t>MAYO</t>
  </si>
  <si>
    <t>JUNIO</t>
  </si>
  <si>
    <t>Subtotal</t>
  </si>
  <si>
    <t>MATERIALES Y SUMINISTROS</t>
  </si>
  <si>
    <t>valores en RD$</t>
  </si>
  <si>
    <t>Derecho uso de espectro radio</t>
  </si>
  <si>
    <t>venta de libros</t>
  </si>
  <si>
    <t>Variacion cuentas por pagar</t>
  </si>
  <si>
    <t>Disminucion en caja y banco</t>
  </si>
  <si>
    <t>Total de ingresos</t>
  </si>
  <si>
    <t xml:space="preserve">Sueldos fijos </t>
  </si>
  <si>
    <t>electricidad</t>
  </si>
  <si>
    <t>publicidad y propaganda</t>
  </si>
  <si>
    <t>impresión y encuadernacion</t>
  </si>
  <si>
    <t>viaticos dentro del pais</t>
  </si>
  <si>
    <t>Viaticos fuera del pais</t>
  </si>
  <si>
    <t>pasajes</t>
  </si>
  <si>
    <t>Fletes</t>
  </si>
  <si>
    <t>peaje</t>
  </si>
  <si>
    <t>otros alquileres</t>
  </si>
  <si>
    <t>gasto  seguros bienes inmuebles</t>
  </si>
  <si>
    <t>gasto de seguros bienes muebles</t>
  </si>
  <si>
    <t>gasto de seguros a personas</t>
  </si>
  <si>
    <t>conservacion y rep.  obras</t>
  </si>
  <si>
    <t>conservacion y rep. maq. y equipo</t>
  </si>
  <si>
    <t>gastos judiciales</t>
  </si>
  <si>
    <t>comisiones y gastos bancarios</t>
  </si>
  <si>
    <t>alimento para humano</t>
  </si>
  <si>
    <t>Productos agroforestales</t>
  </si>
  <si>
    <t>Acabados textiles</t>
  </si>
  <si>
    <t>papel de escritorio</t>
  </si>
  <si>
    <t>producto de papel y carton</t>
  </si>
  <si>
    <t>producto de artes graficas</t>
  </si>
  <si>
    <t>libros revistas y periodicos</t>
  </si>
  <si>
    <t>Becas y viajes de estudios</t>
  </si>
  <si>
    <t>Equipos de computacion</t>
  </si>
  <si>
    <t>mobiliario y equipo de oficina</t>
  </si>
  <si>
    <t>Edificaciones</t>
  </si>
  <si>
    <t>Aplicaciones de software</t>
  </si>
  <si>
    <t>Equipos varios</t>
  </si>
  <si>
    <t>Contrucciones en proceso</t>
  </si>
  <si>
    <t>Abril</t>
  </si>
  <si>
    <t>Incremento Cuenta por Pagar</t>
  </si>
  <si>
    <t>JULIO</t>
  </si>
  <si>
    <t>Agosto</t>
  </si>
  <si>
    <t>Septiembre</t>
  </si>
  <si>
    <t>Octubre</t>
  </si>
  <si>
    <t>Noviembre</t>
  </si>
  <si>
    <t>Viáticos</t>
  </si>
  <si>
    <t>Diciembre</t>
  </si>
  <si>
    <t>Rep. Y ,amt Equipo de transporte</t>
  </si>
  <si>
    <t>MARZO DE 2011</t>
  </si>
  <si>
    <t>Intereses deuda externa</t>
  </si>
  <si>
    <t>MAYO de  2011</t>
  </si>
  <si>
    <t>abril de  2011</t>
  </si>
  <si>
    <t>terreno</t>
  </si>
  <si>
    <t>JUNIO DE 2011</t>
  </si>
  <si>
    <t>prenda de vestir</t>
  </si>
  <si>
    <t>ENERO - JUNIO DE 2011</t>
  </si>
  <si>
    <t>JULIO DE 2011</t>
  </si>
  <si>
    <t>SEPTIEMBRE DE 2011</t>
  </si>
  <si>
    <t>octubre</t>
  </si>
  <si>
    <t>654,700.80 a la anulaciòn de cheques en el renglon de mobiliario y eqipos</t>
  </si>
  <si>
    <t>y el de 12,428.53 a la anulaciòn de cheque en la cuenta de impouestos tasas y derechos</t>
  </si>
  <si>
    <t>Enero - Diciembre</t>
  </si>
  <si>
    <t>Enero - Marzo</t>
  </si>
  <si>
    <t>Mejora de la propiedad arrendada</t>
  </si>
  <si>
    <t>Enero - junio</t>
  </si>
  <si>
    <t>serv tec y uso de software</t>
  </si>
  <si>
    <t>Equipos livianos</t>
  </si>
  <si>
    <t>Amortización Deuda Externa</t>
  </si>
  <si>
    <t>Objeto</t>
  </si>
  <si>
    <t>Cuenta</t>
  </si>
  <si>
    <t>Sobresueldos</t>
  </si>
  <si>
    <t>Compensación por servicios de seguridad</t>
  </si>
  <si>
    <t>Publicidad, Impresión y Encuadernación</t>
  </si>
  <si>
    <t>Transporte y Almacenaje</t>
  </si>
  <si>
    <t>Seguros</t>
  </si>
  <si>
    <t>Alimentos y Productos Agroforestales</t>
  </si>
  <si>
    <t>Textiles y vestuarios</t>
  </si>
  <si>
    <t>Productos de Cuero Caucho y Plasticos</t>
  </si>
  <si>
    <t>Productos y útiles varios</t>
  </si>
  <si>
    <t>Transferencias corrientes</t>
  </si>
  <si>
    <t>Gastos Financieros</t>
  </si>
  <si>
    <t>Activos no financieros</t>
  </si>
  <si>
    <t xml:space="preserve">Transferencia de capital </t>
  </si>
  <si>
    <t>Transferencias de capital a municipios</t>
  </si>
  <si>
    <t>Utiles de cocina y comedor</t>
  </si>
  <si>
    <t>Productos electricos y afines</t>
  </si>
  <si>
    <t>Gastos Corrientes</t>
  </si>
  <si>
    <t>Ingresos Corrientes</t>
  </si>
  <si>
    <t>Variación en Caja y Banco</t>
  </si>
  <si>
    <t>Disminución de Cuentas por cobrar</t>
  </si>
  <si>
    <t>Otros Alquileres</t>
  </si>
  <si>
    <t>Total Activos no Financieros</t>
  </si>
  <si>
    <t>Total Transferenciade Capital</t>
  </si>
  <si>
    <t>Sub-Cuenta</t>
  </si>
  <si>
    <t>Total Gastos Corrientes</t>
  </si>
  <si>
    <t>Impuestos Internos sobre Mercancias y Servicios</t>
  </si>
  <si>
    <t>Impuesto para Contribuir al Desarrollo de las Telecom.</t>
  </si>
  <si>
    <t xml:space="preserve">Intereses por colocación de Inversión </t>
  </si>
  <si>
    <t xml:space="preserve">Intereses Persibidos </t>
  </si>
  <si>
    <t>Boleteria</t>
  </si>
  <si>
    <t>Cafeteria CCT y Tienda Souvenir</t>
  </si>
  <si>
    <t xml:space="preserve">Arrendamiento Inmuebles </t>
  </si>
  <si>
    <t xml:space="preserve">Depósitos no Identificados </t>
  </si>
  <si>
    <t>Alquileres Espacios y Equipos</t>
  </si>
  <si>
    <t>Multas, Recargos y Sanciones</t>
  </si>
  <si>
    <t>Remuneraciones al Personal Fijo</t>
  </si>
  <si>
    <t xml:space="preserve">Remuneraciones y Contribuciones </t>
  </si>
  <si>
    <t xml:space="preserve">Remuneraciones </t>
  </si>
  <si>
    <t xml:space="preserve">Remuneraciones al Personal con Carácter Transitorio </t>
  </si>
  <si>
    <t xml:space="preserve">Sueldos al Personal Contratado e Igualado </t>
  </si>
  <si>
    <t xml:space="preserve">Sueldo Anual No. 13 </t>
  </si>
  <si>
    <t xml:space="preserve">Prestaciones Laborales por Desvinculación </t>
  </si>
  <si>
    <t xml:space="preserve">Compensacion </t>
  </si>
  <si>
    <t xml:space="preserve">Compensación por gastos de Alimentación </t>
  </si>
  <si>
    <t xml:space="preserve">Compensación por Horas Extraordinarias </t>
  </si>
  <si>
    <t>Prima de Transporte</t>
  </si>
  <si>
    <t>Gratificaciones y Bonificaciones</t>
  </si>
  <si>
    <t xml:space="preserve">Otras Gratificaciones y Bonificaciones </t>
  </si>
  <si>
    <t xml:space="preserve">Bono Escolar </t>
  </si>
  <si>
    <t xml:space="preserve">Gratificaciones por Aniversario de Institución </t>
  </si>
  <si>
    <t xml:space="preserve">Contribución a la Seguridad Social </t>
  </si>
  <si>
    <t xml:space="preserve">Contratación de Servicios </t>
  </si>
  <si>
    <t>Servicios de Basicos</t>
  </si>
  <si>
    <t>Telefonos Local</t>
  </si>
  <si>
    <t xml:space="preserve">Telefax y Correos </t>
  </si>
  <si>
    <t xml:space="preserve">Servicio de internet y Televisión por Cable </t>
  </si>
  <si>
    <t xml:space="preserve">agua </t>
  </si>
  <si>
    <t>Alquileres y Rentas</t>
  </si>
  <si>
    <t>Servicios de Conservacion Rep. Menores y Const.</t>
  </si>
  <si>
    <t>Otros Servicios No Incluidos en Conceptos Anteriores</t>
  </si>
  <si>
    <t>Fumigación, lavanderia, limpieza e higiene</t>
  </si>
  <si>
    <t>Llimpieza e higiene</t>
  </si>
  <si>
    <t>Producto de Papel, Carton e Impresos</t>
  </si>
  <si>
    <t xml:space="preserve">Productos de Minerales, Metálicos y no metáticos </t>
  </si>
  <si>
    <t>Material para limpieza</t>
  </si>
  <si>
    <t>Contribuciones al Seguro de pensiones</t>
  </si>
  <si>
    <t>Contribución al Seguro de Riesgo Laboral</t>
  </si>
  <si>
    <t>Seguro para ultimos gastos</t>
  </si>
  <si>
    <t>Seguro de Vida</t>
  </si>
  <si>
    <t>Seguro Medico</t>
  </si>
  <si>
    <t>Organizaciones de Eventos y Festividades</t>
  </si>
  <si>
    <t>Eventos Generales</t>
  </si>
  <si>
    <t>Servicios Técnicos y Profesionales</t>
  </si>
  <si>
    <t>Otros Servicios Técnicos Profesionales</t>
  </si>
  <si>
    <t>Impuestos, Derechos y Tasas</t>
  </si>
  <si>
    <t>Tasas</t>
  </si>
  <si>
    <t>Productos Farmaceuticos</t>
  </si>
  <si>
    <t>Productos Medicinales para uso humano</t>
  </si>
  <si>
    <t>Llantas y Neumáticos</t>
  </si>
  <si>
    <t>Herramientas</t>
  </si>
  <si>
    <t>Combustibles y Lubricantes</t>
  </si>
  <si>
    <t>Gasolina</t>
  </si>
  <si>
    <t>Utiles de escritorios oficina, Informática y de Ens.</t>
  </si>
  <si>
    <t>Productos y útiles varios no identificados</t>
  </si>
  <si>
    <t>Transferencias Corrientes al Sector Privado</t>
  </si>
  <si>
    <t>Transferencias Corrientes a Empresas del Sector Privado</t>
  </si>
  <si>
    <t>Transferencias Corrientes al Sector Externo</t>
  </si>
  <si>
    <t>Ayudas y Donaciones a personas</t>
  </si>
  <si>
    <t>Transferencias Corrientes al Gobierno General</t>
  </si>
  <si>
    <t>Aportaciones corrientes al Poder Ejecutivo</t>
  </si>
  <si>
    <t>Transferencias corrientes a Organismos Internacionales</t>
  </si>
  <si>
    <t xml:space="preserve">Alquileres y Rentas de Edificios y Locales </t>
  </si>
  <si>
    <t xml:space="preserve">Alquileres de Equipos de Transporte, Tracción y Elevación </t>
  </si>
  <si>
    <t xml:space="preserve">Otros seguros </t>
  </si>
  <si>
    <t xml:space="preserve">servicios especiales de mantenimiento y reparación </t>
  </si>
  <si>
    <t xml:space="preserve">conservacion y rep. maq. y equipo de oficina </t>
  </si>
  <si>
    <t>Impuestos</t>
  </si>
  <si>
    <t>lubricantes</t>
  </si>
  <si>
    <t xml:space="preserve">Productos Químicos y Conexos </t>
  </si>
  <si>
    <t>Pinturas, lacas, barnices, diluyentes y absorbentes</t>
  </si>
  <si>
    <t>Alquileres de Maquinarias y Equipos</t>
  </si>
  <si>
    <t xml:space="preserve">seguro dental </t>
  </si>
  <si>
    <t xml:space="preserve">mantenimiento y reparación de equipo educacional </t>
  </si>
  <si>
    <t>festividades</t>
  </si>
  <si>
    <t>articulos de plastico</t>
  </si>
  <si>
    <t xml:space="preserve">accesorios de metal </t>
  </si>
  <si>
    <t>abonos y fertilizantes</t>
  </si>
  <si>
    <t>Estructuras metálicas acabadas</t>
  </si>
  <si>
    <t>Contribuciones al seguro de salud</t>
  </si>
  <si>
    <t>mantenimiento y Reparación de equipo comunicación</t>
  </si>
  <si>
    <t>Lavanderia</t>
  </si>
  <si>
    <t>Gasoil</t>
  </si>
  <si>
    <t>Productos quimicos de uso personal</t>
  </si>
  <si>
    <t>Sueldo al personal por servicios especiales</t>
  </si>
  <si>
    <t>INSTITUTO DOMINICANO DE LAS TELECOMUNICACIONES</t>
  </si>
  <si>
    <t>ESTADO DE EJECUCIÓN PRESUPUESTARIA</t>
  </si>
  <si>
    <t>Valores en RD$</t>
  </si>
  <si>
    <t>AL 28 DE FEBRERO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</si>
</sst>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,000.00"/>
    <numFmt numFmtId="165" formatCode="00,000.00"/>
  </numFmts>
  <fonts count="30" x14ac:knownFonts="1">
    <font>
      <sz val="10"/>
      <color indexed="8"/>
      <name val="Arial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4" fillId="0" borderId="0"/>
    <xf numFmtId="0" fontId="4" fillId="0" borderId="0"/>
    <xf numFmtId="43" fontId="4" fillId="0" borderId="0" applyFont="0" applyFill="0" applyBorder="0" applyAlignment="0" applyProtection="0"/>
    <xf numFmtId="0" fontId="28" fillId="0" borderId="0" applyNumberFormat="0" applyFont="0" applyFill="0" applyBorder="0" applyProtection="0">
      <alignment wrapText="1"/>
    </xf>
  </cellStyleXfs>
  <cellXfs count="179">
    <xf numFmtId="0" fontId="0" fillId="0" borderId="0" xfId="0"/>
    <xf numFmtId="0" fontId="4" fillId="0" borderId="0" xfId="0" applyFont="1"/>
    <xf numFmtId="4" fontId="0" fillId="0" borderId="0" xfId="0" applyNumberFormat="1"/>
    <xf numFmtId="0" fontId="5" fillId="0" borderId="0" xfId="0" applyFont="1"/>
    <xf numFmtId="0" fontId="0" fillId="0" borderId="0" xfId="0" applyBorder="1"/>
    <xf numFmtId="0" fontId="12" fillId="0" borderId="0" xfId="0" applyFont="1"/>
    <xf numFmtId="0" fontId="12" fillId="0" borderId="0" xfId="0" applyFont="1" applyBorder="1"/>
    <xf numFmtId="0" fontId="1" fillId="0" borderId="0" xfId="0" applyFont="1"/>
    <xf numFmtId="4" fontId="3" fillId="0" borderId="0" xfId="0" applyNumberFormat="1" applyFont="1"/>
    <xf numFmtId="0" fontId="6" fillId="0" borderId="0" xfId="0" applyFont="1" applyAlignment="1">
      <alignment horizontal="left"/>
    </xf>
    <xf numFmtId="4" fontId="18" fillId="0" borderId="0" xfId="0" applyNumberFormat="1" applyFont="1"/>
    <xf numFmtId="4" fontId="18" fillId="0" borderId="0" xfId="0" applyNumberFormat="1" applyFont="1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" fontId="0" fillId="0" borderId="5" xfId="0" applyNumberFormat="1" applyBorder="1"/>
    <xf numFmtId="4" fontId="16" fillId="0" borderId="0" xfId="0" applyNumberFormat="1" applyFont="1" applyBorder="1"/>
    <xf numFmtId="4" fontId="16" fillId="0" borderId="0" xfId="0" applyNumberFormat="1" applyFont="1"/>
    <xf numFmtId="0" fontId="16" fillId="0" borderId="0" xfId="0" applyFont="1"/>
    <xf numFmtId="4" fontId="3" fillId="0" borderId="0" xfId="0" applyNumberFormat="1" applyFont="1" applyBorder="1"/>
    <xf numFmtId="4" fontId="3" fillId="0" borderId="8" xfId="0" applyNumberFormat="1" applyFont="1" applyBorder="1"/>
    <xf numFmtId="4" fontId="1" fillId="0" borderId="0" xfId="0" applyNumberFormat="1" applyFont="1"/>
    <xf numFmtId="4" fontId="1" fillId="0" borderId="5" xfId="0" applyNumberFormat="1" applyFont="1" applyBorder="1"/>
    <xf numFmtId="4" fontId="24" fillId="0" borderId="0" xfId="0" applyNumberFormat="1" applyFont="1"/>
    <xf numFmtId="4" fontId="24" fillId="0" borderId="0" xfId="0" applyNumberFormat="1" applyFont="1" applyBorder="1"/>
    <xf numFmtId="4" fontId="13" fillId="0" borderId="0" xfId="0" applyNumberFormat="1" applyFont="1"/>
    <xf numFmtId="4" fontId="13" fillId="0" borderId="0" xfId="0" applyNumberFormat="1" applyFont="1" applyBorder="1"/>
    <xf numFmtId="0" fontId="24" fillId="0" borderId="0" xfId="0" applyFont="1"/>
    <xf numFmtId="4" fontId="12" fillId="0" borderId="0" xfId="0" applyNumberFormat="1" applyFont="1"/>
    <xf numFmtId="4" fontId="17" fillId="0" borderId="0" xfId="0" applyNumberFormat="1" applyFont="1"/>
    <xf numFmtId="0" fontId="24" fillId="0" borderId="0" xfId="0" applyFont="1" applyBorder="1"/>
    <xf numFmtId="4" fontId="24" fillId="0" borderId="0" xfId="0" applyNumberFormat="1" applyFont="1" applyFill="1" applyBorder="1"/>
    <xf numFmtId="4" fontId="13" fillId="0" borderId="0" xfId="0" applyNumberFormat="1" applyFont="1" applyFill="1" applyBorder="1"/>
    <xf numFmtId="4" fontId="12" fillId="0" borderId="0" xfId="0" applyNumberFormat="1" applyFont="1" applyBorder="1"/>
    <xf numFmtId="4" fontId="24" fillId="2" borderId="0" xfId="0" applyNumberFormat="1" applyFont="1" applyFill="1" applyBorder="1"/>
    <xf numFmtId="4" fontId="5" fillId="0" borderId="0" xfId="0" applyNumberFormat="1" applyFont="1"/>
    <xf numFmtId="4" fontId="5" fillId="0" borderId="0" xfId="0" applyNumberFormat="1" applyFont="1" applyFill="1" applyAlignment="1" applyProtection="1">
      <alignment horizontal="right" vertical="top"/>
      <protection locked="0"/>
    </xf>
    <xf numFmtId="4" fontId="2" fillId="0" borderId="0" xfId="0" applyNumberFormat="1" applyFont="1"/>
    <xf numFmtId="4" fontId="16" fillId="3" borderId="0" xfId="0" applyNumberFormat="1" applyFont="1" applyFill="1"/>
    <xf numFmtId="4" fontId="3" fillId="0" borderId="6" xfId="0" applyNumberFormat="1" applyFont="1" applyBorder="1"/>
    <xf numFmtId="4" fontId="3" fillId="2" borderId="0" xfId="0" applyNumberFormat="1" applyFont="1" applyFill="1"/>
    <xf numFmtId="4" fontId="0" fillId="3" borderId="0" xfId="0" applyNumberFormat="1" applyFill="1"/>
    <xf numFmtId="4" fontId="20" fillId="0" borderId="0" xfId="0" applyNumberFormat="1" applyFont="1" applyBorder="1" applyAlignment="1">
      <alignment wrapText="1"/>
    </xf>
    <xf numFmtId="4" fontId="4" fillId="0" borderId="0" xfId="0" applyNumberFormat="1" applyFont="1"/>
    <xf numFmtId="4" fontId="5" fillId="0" borderId="0" xfId="0" applyNumberFormat="1" applyFont="1" applyFill="1" applyBorder="1" applyAlignment="1" applyProtection="1">
      <alignment horizontal="right" vertical="top"/>
      <protection locked="0"/>
    </xf>
    <xf numFmtId="4" fontId="0" fillId="0" borderId="6" xfId="0" applyNumberFormat="1" applyBorder="1"/>
    <xf numFmtId="0" fontId="0" fillId="0" borderId="6" xfId="0" applyBorder="1"/>
    <xf numFmtId="4" fontId="12" fillId="0" borderId="6" xfId="0" applyNumberFormat="1" applyFont="1" applyBorder="1"/>
    <xf numFmtId="4" fontId="0" fillId="2" borderId="0" xfId="0" applyNumberFormat="1" applyFill="1"/>
    <xf numFmtId="4" fontId="8" fillId="0" borderId="0" xfId="0" applyNumberFormat="1" applyFont="1"/>
    <xf numFmtId="4" fontId="14" fillId="0" borderId="0" xfId="0" applyNumberFormat="1" applyFont="1"/>
    <xf numFmtId="0" fontId="0" fillId="3" borderId="0" xfId="0" applyFill="1"/>
    <xf numFmtId="3" fontId="0" fillId="3" borderId="0" xfId="0" applyNumberFormat="1" applyFill="1"/>
    <xf numFmtId="4" fontId="1" fillId="3" borderId="0" xfId="0" applyNumberFormat="1" applyFont="1" applyFill="1"/>
    <xf numFmtId="4" fontId="4" fillId="3" borderId="0" xfId="0" applyNumberFormat="1" applyFont="1" applyFill="1"/>
    <xf numFmtId="4" fontId="14" fillId="3" borderId="0" xfId="0" applyNumberFormat="1" applyFont="1" applyFill="1"/>
    <xf numFmtId="0" fontId="14" fillId="3" borderId="0" xfId="0" applyFont="1" applyFill="1"/>
    <xf numFmtId="2" fontId="14" fillId="3" borderId="0" xfId="0" applyNumberFormat="1" applyFont="1" applyFill="1"/>
    <xf numFmtId="0" fontId="26" fillId="3" borderId="0" xfId="0" applyFont="1" applyFill="1"/>
    <xf numFmtId="4" fontId="12" fillId="3" borderId="0" xfId="0" applyNumberFormat="1" applyFont="1" applyFill="1"/>
    <xf numFmtId="4" fontId="24" fillId="3" borderId="0" xfId="0" applyNumberFormat="1" applyFont="1" applyFill="1"/>
    <xf numFmtId="4" fontId="0" fillId="0" borderId="0" xfId="0" applyNumberFormat="1" applyFill="1" applyBorder="1"/>
    <xf numFmtId="43" fontId="0" fillId="0" borderId="0" xfId="1" applyFont="1"/>
    <xf numFmtId="4" fontId="27" fillId="3" borderId="0" xfId="0" applyNumberFormat="1" applyFont="1" applyFill="1" applyBorder="1"/>
    <xf numFmtId="43" fontId="1" fillId="0" borderId="0" xfId="1" applyFont="1"/>
    <xf numFmtId="4" fontId="1" fillId="2" borderId="0" xfId="0" applyNumberFormat="1" applyFont="1" applyFill="1"/>
    <xf numFmtId="4" fontId="4" fillId="2" borderId="0" xfId="0" applyNumberFormat="1" applyFont="1" applyFill="1"/>
    <xf numFmtId="43" fontId="0" fillId="2" borderId="0" xfId="1" applyFont="1" applyFill="1"/>
    <xf numFmtId="4" fontId="22" fillId="0" borderId="0" xfId="0" applyNumberFormat="1" applyFont="1" applyBorder="1"/>
    <xf numFmtId="4" fontId="0" fillId="0" borderId="0" xfId="0" applyNumberFormat="1" applyBorder="1"/>
    <xf numFmtId="0" fontId="4" fillId="0" borderId="0" xfId="0" applyFont="1" applyAlignment="1">
      <alignment horizontal="center"/>
    </xf>
    <xf numFmtId="0" fontId="13" fillId="4" borderId="0" xfId="5" applyFont="1" applyFill="1" applyBorder="1" applyAlignment="1">
      <alignment horizontal="center" vertical="center"/>
    </xf>
    <xf numFmtId="0" fontId="1" fillId="3" borderId="0" xfId="0" applyFont="1" applyFill="1"/>
    <xf numFmtId="4" fontId="8" fillId="3" borderId="0" xfId="0" applyNumberFormat="1" applyFont="1" applyFill="1"/>
    <xf numFmtId="0" fontId="4" fillId="3" borderId="0" xfId="0" applyFont="1" applyFill="1"/>
    <xf numFmtId="43" fontId="4" fillId="0" borderId="0" xfId="1" applyFont="1"/>
    <xf numFmtId="4" fontId="13" fillId="2" borderId="0" xfId="0" applyNumberFormat="1" applyFont="1" applyFill="1" applyBorder="1"/>
    <xf numFmtId="4" fontId="2" fillId="0" borderId="0" xfId="0" applyNumberFormat="1" applyFont="1" applyBorder="1"/>
    <xf numFmtId="4" fontId="1" fillId="0" borderId="0" xfId="0" applyNumberFormat="1" applyFont="1" applyBorder="1"/>
    <xf numFmtId="0" fontId="8" fillId="0" borderId="0" xfId="0" applyFont="1" applyAlignment="1">
      <alignment horizontal="left"/>
    </xf>
    <xf numFmtId="0" fontId="14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4" fontId="29" fillId="3" borderId="0" xfId="0" applyNumberFormat="1" applyFont="1" applyFill="1" applyBorder="1"/>
    <xf numFmtId="164" fontId="12" fillId="0" borderId="0" xfId="0" applyNumberFormat="1" applyFont="1" applyFill="1" applyBorder="1" applyAlignment="1" applyProtection="1">
      <alignment horizontal="right" vertical="top"/>
      <protection locked="0"/>
    </xf>
    <xf numFmtId="4" fontId="24" fillId="0" borderId="0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/>
    <xf numFmtId="43" fontId="0" fillId="0" borderId="0" xfId="1" applyFont="1" applyBorder="1"/>
    <xf numFmtId="43" fontId="0" fillId="0" borderId="0" xfId="0" applyNumberFormat="1" applyBorder="1"/>
    <xf numFmtId="4" fontId="13" fillId="0" borderId="7" xfId="0" applyNumberFormat="1" applyFont="1" applyBorder="1"/>
    <xf numFmtId="4" fontId="13" fillId="0" borderId="9" xfId="0" applyNumberFormat="1" applyFont="1" applyBorder="1"/>
    <xf numFmtId="0" fontId="21" fillId="0" borderId="0" xfId="0" applyFont="1"/>
    <xf numFmtId="4" fontId="21" fillId="5" borderId="3" xfId="0" applyNumberFormat="1" applyFont="1" applyFill="1" applyBorder="1"/>
    <xf numFmtId="0" fontId="13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4" fontId="16" fillId="5" borderId="2" xfId="0" applyNumberFormat="1" applyFont="1" applyFill="1" applyBorder="1"/>
    <xf numFmtId="4" fontId="6" fillId="5" borderId="2" xfId="0" applyNumberFormat="1" applyFont="1" applyFill="1" applyBorder="1" applyAlignment="1">
      <alignment horizontal="center"/>
    </xf>
    <xf numFmtId="4" fontId="13" fillId="5" borderId="2" xfId="0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4" fontId="16" fillId="5" borderId="4" xfId="0" applyNumberFormat="1" applyFont="1" applyFill="1" applyBorder="1"/>
    <xf numFmtId="4" fontId="6" fillId="5" borderId="4" xfId="0" applyNumberFormat="1" applyFont="1" applyFill="1" applyBorder="1" applyAlignment="1">
      <alignment horizontal="center"/>
    </xf>
    <xf numFmtId="4" fontId="7" fillId="5" borderId="4" xfId="0" applyNumberFormat="1" applyFont="1" applyFill="1" applyBorder="1" applyAlignment="1">
      <alignment horizontal="center"/>
    </xf>
    <xf numFmtId="4" fontId="13" fillId="5" borderId="4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 applyBorder="1"/>
    <xf numFmtId="0" fontId="12" fillId="3" borderId="0" xfId="0" applyFont="1" applyFill="1" applyAlignment="1">
      <alignment horizontal="center"/>
    </xf>
    <xf numFmtId="4" fontId="24" fillId="3" borderId="0" xfId="0" applyNumberFormat="1" applyFont="1" applyFill="1" applyBorder="1"/>
    <xf numFmtId="0" fontId="12" fillId="3" borderId="0" xfId="0" applyFont="1" applyFill="1"/>
    <xf numFmtId="4" fontId="3" fillId="3" borderId="0" xfId="0" applyNumberFormat="1" applyFont="1" applyFill="1"/>
    <xf numFmtId="4" fontId="0" fillId="3" borderId="0" xfId="0" applyNumberFormat="1" applyFill="1" applyBorder="1"/>
    <xf numFmtId="43" fontId="0" fillId="3" borderId="0" xfId="1" applyFont="1" applyFill="1"/>
    <xf numFmtId="0" fontId="8" fillId="3" borderId="0" xfId="0" applyFont="1" applyFill="1"/>
    <xf numFmtId="4" fontId="13" fillId="3" borderId="0" xfId="0" applyNumberFormat="1" applyFont="1" applyFill="1"/>
    <xf numFmtId="4" fontId="20" fillId="3" borderId="0" xfId="0" applyNumberFormat="1" applyFont="1" applyFill="1" applyBorder="1" applyAlignment="1">
      <alignment wrapText="1"/>
    </xf>
    <xf numFmtId="4" fontId="0" fillId="3" borderId="5" xfId="0" applyNumberFormat="1" applyFill="1" applyBorder="1"/>
    <xf numFmtId="0" fontId="12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4" fillId="3" borderId="0" xfId="0" applyFont="1" applyFill="1" applyBorder="1"/>
    <xf numFmtId="0" fontId="1" fillId="3" borderId="0" xfId="0" applyFont="1" applyFill="1" applyBorder="1"/>
    <xf numFmtId="4" fontId="13" fillId="3" borderId="0" xfId="0" applyNumberFormat="1" applyFont="1" applyFill="1" applyBorder="1"/>
    <xf numFmtId="4" fontId="5" fillId="3" borderId="0" xfId="0" applyNumberFormat="1" applyFont="1" applyFill="1"/>
    <xf numFmtId="0" fontId="5" fillId="3" borderId="0" xfId="0" applyFont="1" applyFill="1"/>
    <xf numFmtId="4" fontId="17" fillId="3" borderId="0" xfId="0" applyNumberFormat="1" applyFont="1" applyFill="1"/>
    <xf numFmtId="4" fontId="2" fillId="3" borderId="0" xfId="0" applyNumberFormat="1" applyFont="1" applyFill="1"/>
    <xf numFmtId="43" fontId="1" fillId="3" borderId="0" xfId="1" applyFont="1" applyFill="1"/>
    <xf numFmtId="4" fontId="25" fillId="3" borderId="0" xfId="0" applyNumberFormat="1" applyFont="1" applyFill="1"/>
    <xf numFmtId="0" fontId="24" fillId="3" borderId="0" xfId="0" applyFont="1" applyFill="1" applyBorder="1"/>
    <xf numFmtId="0" fontId="24" fillId="3" borderId="0" xfId="0" applyFont="1" applyFill="1"/>
    <xf numFmtId="0" fontId="8" fillId="3" borderId="0" xfId="0" applyFont="1" applyFill="1" applyAlignment="1">
      <alignment horizontal="left"/>
    </xf>
    <xf numFmtId="4" fontId="8" fillId="3" borderId="7" xfId="0" applyNumberFormat="1" applyFont="1" applyFill="1" applyBorder="1"/>
    <xf numFmtId="0" fontId="5" fillId="0" borderId="0" xfId="0" applyFont="1" applyAlignment="1">
      <alignment horizontal="center"/>
    </xf>
    <xf numFmtId="4" fontId="23" fillId="0" borderId="0" xfId="0" applyNumberFormat="1" applyFont="1" applyBorder="1" applyAlignment="1">
      <alignment wrapText="1"/>
    </xf>
    <xf numFmtId="4" fontId="1" fillId="0" borderId="0" xfId="0" applyNumberFormat="1" applyFont="1" applyFill="1" applyBorder="1"/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8" fillId="0" borderId="0" xfId="0" applyFont="1" applyBorder="1"/>
    <xf numFmtId="0" fontId="5" fillId="3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4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24" fillId="3" borderId="0" xfId="0" applyFont="1" applyFill="1" applyAlignment="1">
      <alignment horizontal="right"/>
    </xf>
    <xf numFmtId="0" fontId="5" fillId="3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4" fontId="12" fillId="0" borderId="0" xfId="0" applyNumberFormat="1" applyFont="1" applyFill="1" applyBorder="1" applyAlignment="1" applyProtection="1">
      <alignment horizontal="right" vertical="top"/>
      <protection locked="0"/>
    </xf>
    <xf numFmtId="4" fontId="5" fillId="0" borderId="8" xfId="0" applyNumberFormat="1" applyFont="1" applyFill="1" applyBorder="1" applyAlignment="1" applyProtection="1">
      <alignment horizontal="right" vertical="top"/>
      <protection locked="0"/>
    </xf>
    <xf numFmtId="4" fontId="13" fillId="0" borderId="0" xfId="0" applyNumberFormat="1" applyFont="1" applyFill="1" applyBorder="1" applyAlignment="1" applyProtection="1">
      <alignment horizontal="right" vertical="top"/>
      <protection locked="0"/>
    </xf>
    <xf numFmtId="165" fontId="2" fillId="0" borderId="8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Alignment="1">
      <alignment horizontal="right"/>
    </xf>
    <xf numFmtId="0" fontId="17" fillId="0" borderId="0" xfId="0" applyFont="1"/>
    <xf numFmtId="4" fontId="12" fillId="0" borderId="0" xfId="0" applyNumberFormat="1" applyFont="1" applyFill="1" applyAlignment="1" applyProtection="1">
      <alignment horizontal="right" vertical="top"/>
      <protection locked="0"/>
    </xf>
    <xf numFmtId="4" fontId="14" fillId="3" borderId="0" xfId="0" applyNumberFormat="1" applyFont="1" applyFill="1" applyBorder="1"/>
    <xf numFmtId="165" fontId="2" fillId="0" borderId="0" xfId="0" applyNumberFormat="1" applyFont="1" applyFill="1" applyBorder="1" applyAlignment="1" applyProtection="1">
      <alignment horizontal="right" vertical="top"/>
      <protection locked="0"/>
    </xf>
    <xf numFmtId="17" fontId="10" fillId="5" borderId="3" xfId="0" applyNumberFormat="1" applyFont="1" applyFill="1" applyBorder="1" applyAlignment="1">
      <alignment horizontal="center"/>
    </xf>
    <xf numFmtId="3" fontId="8" fillId="0" borderId="0" xfId="0" applyNumberFormat="1" applyFont="1"/>
    <xf numFmtId="4" fontId="21" fillId="5" borderId="1" xfId="0" applyNumberFormat="1" applyFont="1" applyFill="1" applyBorder="1" applyAlignment="1">
      <alignment horizontal="center"/>
    </xf>
    <xf numFmtId="4" fontId="21" fillId="5" borderId="10" xfId="0" applyNumberFormat="1" applyFont="1" applyFill="1" applyBorder="1" applyAlignment="1">
      <alignment horizontal="center"/>
    </xf>
    <xf numFmtId="4" fontId="21" fillId="5" borderId="3" xfId="0" applyNumberFormat="1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4" fontId="15" fillId="5" borderId="3" xfId="0" applyNumberFormat="1" applyFont="1" applyFill="1" applyBorder="1" applyAlignment="1">
      <alignment horizontal="center"/>
    </xf>
    <xf numFmtId="17" fontId="10" fillId="5" borderId="3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5" borderId="3" xfId="5" applyFont="1" applyFill="1" applyBorder="1" applyAlignment="1">
      <alignment horizontal="center" vertical="center"/>
    </xf>
    <xf numFmtId="0" fontId="8" fillId="5" borderId="2" xfId="5" applyFont="1" applyFill="1" applyBorder="1" applyAlignment="1">
      <alignment horizontal="center" vertical="center"/>
    </xf>
    <xf numFmtId="0" fontId="8" fillId="5" borderId="4" xfId="5" applyFont="1" applyFill="1" applyBorder="1" applyAlignment="1">
      <alignment horizontal="center" vertical="center"/>
    </xf>
    <xf numFmtId="0" fontId="8" fillId="5" borderId="3" xfId="5" applyFont="1" applyFill="1" applyBorder="1" applyAlignment="1">
      <alignment horizontal="center" vertical="center" wrapText="1"/>
    </xf>
    <xf numFmtId="0" fontId="8" fillId="5" borderId="2" xfId="5" applyFont="1" applyFill="1" applyBorder="1" applyAlignment="1">
      <alignment horizontal="center" vertical="center" wrapText="1"/>
    </xf>
    <xf numFmtId="0" fontId="8" fillId="5" borderId="4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4"/>
    <cellStyle name="Normal" xfId="0" builtinId="0"/>
    <cellStyle name="Normal 2" xfId="2"/>
    <cellStyle name="Normal 3" xfId="3"/>
    <cellStyle name="Normal_D200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208"/>
  <sheetViews>
    <sheetView tabSelected="1" topLeftCell="B1" zoomScaleNormal="100" workbookViewId="0">
      <pane xSplit="3" ySplit="11" topLeftCell="E12" activePane="bottomRight" state="frozen"/>
      <selection activeCell="B1" sqref="B1"/>
      <selection pane="topRight" activeCell="E1" sqref="E1"/>
      <selection pane="bottomLeft" activeCell="B7" sqref="B7"/>
      <selection pane="bottomRight" activeCell="BD17" sqref="BD17"/>
    </sheetView>
  </sheetViews>
  <sheetFormatPr baseColWidth="10" defaultColWidth="9.140625" defaultRowHeight="12.75" x14ac:dyDescent="0.2"/>
  <cols>
    <col min="2" max="2" width="9.140625" style="69"/>
    <col min="3" max="3" width="9.140625" style="141"/>
    <col min="4" max="4" width="39.42578125" customWidth="1"/>
    <col min="5" max="5" width="14.42578125" customWidth="1"/>
    <col min="6" max="6" width="13.42578125" hidden="1" customWidth="1"/>
    <col min="7" max="7" width="14" style="5" hidden="1" customWidth="1"/>
    <col min="8" max="8" width="13.85546875" hidden="1" customWidth="1"/>
    <col min="9" max="9" width="14.42578125" style="17" hidden="1" customWidth="1"/>
    <col min="10" max="11" width="13.85546875" style="5" hidden="1" customWidth="1"/>
    <col min="12" max="12" width="14" style="5" hidden="1" customWidth="1"/>
    <col min="13" max="13" width="13.85546875" style="5" hidden="1" customWidth="1"/>
    <col min="14" max="14" width="14.7109375" style="27" hidden="1" customWidth="1"/>
    <col min="15" max="15" width="13.42578125" style="5" hidden="1" customWidth="1"/>
    <col min="16" max="16" width="13.28515625" style="16" hidden="1" customWidth="1"/>
    <col min="17" max="17" width="13.28515625" hidden="1" customWidth="1"/>
    <col min="18" max="19" width="12.28515625" style="16" hidden="1" customWidth="1"/>
    <col min="20" max="20" width="13.85546875" style="8" hidden="1" customWidth="1"/>
    <col min="21" max="21" width="13.85546875" style="27" hidden="1" customWidth="1"/>
    <col min="22" max="22" width="13.28515625" style="16" hidden="1" customWidth="1"/>
    <col min="23" max="23" width="13.28515625" hidden="1" customWidth="1"/>
    <col min="24" max="25" width="13.7109375" hidden="1" customWidth="1"/>
    <col min="26" max="26" width="13.85546875" style="8" hidden="1" customWidth="1"/>
    <col min="27" max="27" width="13.85546875" hidden="1" customWidth="1"/>
    <col min="28" max="29" width="13" style="8" hidden="1" customWidth="1"/>
    <col min="30" max="31" width="13.7109375" hidden="1" customWidth="1"/>
    <col min="32" max="32" width="13.7109375" style="27" hidden="1" customWidth="1"/>
    <col min="33" max="33" width="13.140625" hidden="1" customWidth="1"/>
    <col min="34" max="34" width="18" style="2" hidden="1" customWidth="1"/>
    <col min="35" max="35" width="14.28515625" hidden="1" customWidth="1"/>
    <col min="36" max="36" width="13.7109375" hidden="1" customWidth="1"/>
    <col min="37" max="37" width="13.28515625" hidden="1" customWidth="1"/>
    <col min="38" max="38" width="13.7109375" style="27" hidden="1" customWidth="1"/>
    <col min="39" max="39" width="12" hidden="1" customWidth="1"/>
    <col min="40" max="40" width="13.85546875" style="2" hidden="1" customWidth="1"/>
    <col min="41" max="41" width="13.7109375" style="2" hidden="1" customWidth="1"/>
    <col min="42" max="42" width="15.28515625" style="2" hidden="1" customWidth="1"/>
    <col min="43" max="43" width="13.7109375" style="2" hidden="1" customWidth="1"/>
    <col min="44" max="44" width="13.7109375" style="27" hidden="1" customWidth="1"/>
    <col min="45" max="45" width="13.7109375" hidden="1" customWidth="1"/>
    <col min="46" max="46" width="13.7109375" style="2" hidden="1" customWidth="1"/>
    <col min="47" max="49" width="13.7109375" hidden="1" customWidth="1"/>
    <col min="50" max="50" width="16.5703125" style="50" hidden="1" customWidth="1"/>
    <col min="51" max="51" width="13.7109375" hidden="1" customWidth="1"/>
    <col min="52" max="53" width="13.7109375" style="2" hidden="1" customWidth="1"/>
    <col min="54" max="55" width="14.85546875" hidden="1" customWidth="1"/>
    <col min="56" max="56" width="15.28515625" bestFit="1" customWidth="1"/>
  </cols>
  <sheetData>
    <row r="3" spans="1:55" ht="15.75" x14ac:dyDescent="0.25">
      <c r="B3" s="171" t="s">
        <v>198</v>
      </c>
      <c r="C3" s="171"/>
      <c r="D3" s="171"/>
      <c r="E3" s="171"/>
      <c r="F3" s="171"/>
    </row>
    <row r="4" spans="1:55" x14ac:dyDescent="0.2">
      <c r="B4" s="80"/>
      <c r="C4" s="80"/>
      <c r="D4" s="160"/>
      <c r="E4" s="160"/>
    </row>
    <row r="5" spans="1:55" ht="15.75" x14ac:dyDescent="0.25">
      <c r="B5" s="171" t="s">
        <v>199</v>
      </c>
      <c r="C5" s="171"/>
      <c r="D5" s="171"/>
      <c r="E5" s="171"/>
      <c r="F5" s="171"/>
    </row>
    <row r="6" spans="1:55" x14ac:dyDescent="0.2">
      <c r="B6" s="172" t="s">
        <v>201</v>
      </c>
      <c r="C6" s="172"/>
      <c r="D6" s="172"/>
      <c r="E6" s="172"/>
      <c r="F6" s="172"/>
    </row>
    <row r="7" spans="1:55" x14ac:dyDescent="0.2">
      <c r="B7" s="172" t="s">
        <v>200</v>
      </c>
      <c r="C7" s="172"/>
      <c r="D7" s="172"/>
      <c r="E7" s="172"/>
      <c r="F7" s="172"/>
    </row>
    <row r="8" spans="1:55" x14ac:dyDescent="0.2">
      <c r="B8"/>
      <c r="C8" s="1"/>
      <c r="F8" s="42"/>
    </row>
    <row r="9" spans="1:55" s="91" customFormat="1" ht="15" x14ac:dyDescent="0.25">
      <c r="B9" s="173" t="s">
        <v>82</v>
      </c>
      <c r="C9" s="173" t="s">
        <v>83</v>
      </c>
      <c r="D9" s="176" t="s">
        <v>107</v>
      </c>
      <c r="E9" s="159" t="s">
        <v>9</v>
      </c>
      <c r="F9" s="168" t="s">
        <v>62</v>
      </c>
      <c r="G9" s="168"/>
      <c r="H9" s="168" t="s">
        <v>65</v>
      </c>
      <c r="I9" s="168"/>
      <c r="J9" s="168" t="s">
        <v>64</v>
      </c>
      <c r="K9" s="168"/>
      <c r="L9" s="168" t="s">
        <v>67</v>
      </c>
      <c r="M9" s="168"/>
      <c r="N9" s="168" t="s">
        <v>69</v>
      </c>
      <c r="O9" s="168"/>
      <c r="P9" s="168" t="s">
        <v>70</v>
      </c>
      <c r="Q9" s="168"/>
      <c r="R9" s="92"/>
      <c r="S9" s="92"/>
      <c r="T9" s="169" t="s">
        <v>71</v>
      </c>
      <c r="U9" s="169"/>
      <c r="V9" s="169" t="s">
        <v>72</v>
      </c>
      <c r="W9" s="169"/>
      <c r="X9" s="169" t="s">
        <v>58</v>
      </c>
      <c r="Y9" s="169"/>
      <c r="Z9" s="169" t="s">
        <v>60</v>
      </c>
      <c r="AA9" s="169"/>
      <c r="AB9" s="163" t="s">
        <v>75</v>
      </c>
      <c r="AC9" s="163"/>
      <c r="AD9" s="170">
        <v>40940</v>
      </c>
      <c r="AE9" s="170"/>
      <c r="AF9" s="170">
        <v>40969</v>
      </c>
      <c r="AG9" s="170"/>
      <c r="AH9" s="169" t="s">
        <v>76</v>
      </c>
      <c r="AI9" s="169"/>
      <c r="AJ9" s="167" t="s">
        <v>52</v>
      </c>
      <c r="AK9" s="167"/>
      <c r="AL9" s="163" t="s">
        <v>11</v>
      </c>
      <c r="AM9" s="163"/>
      <c r="AN9" s="163" t="s">
        <v>12</v>
      </c>
      <c r="AO9" s="163"/>
      <c r="AP9" s="163" t="s">
        <v>78</v>
      </c>
      <c r="AQ9" s="163"/>
      <c r="AR9" s="164" t="s">
        <v>54</v>
      </c>
      <c r="AS9" s="164"/>
      <c r="AT9" s="167" t="s">
        <v>55</v>
      </c>
      <c r="AU9" s="167"/>
      <c r="AV9" s="167" t="s">
        <v>56</v>
      </c>
      <c r="AW9" s="167"/>
      <c r="AX9" s="165" t="s">
        <v>57</v>
      </c>
      <c r="AY9" s="166"/>
      <c r="AZ9" s="161" t="s">
        <v>58</v>
      </c>
      <c r="BA9" s="162"/>
      <c r="BB9" s="161" t="s">
        <v>60</v>
      </c>
      <c r="BC9" s="162"/>
    </row>
    <row r="10" spans="1:55" x14ac:dyDescent="0.2">
      <c r="B10" s="174"/>
      <c r="C10" s="174"/>
      <c r="D10" s="177"/>
      <c r="E10" s="94" t="s">
        <v>6</v>
      </c>
      <c r="F10" s="94" t="s">
        <v>6</v>
      </c>
      <c r="G10" s="93" t="s">
        <v>7</v>
      </c>
      <c r="H10" s="94" t="s">
        <v>6</v>
      </c>
      <c r="I10" s="95" t="s">
        <v>7</v>
      </c>
      <c r="J10" s="93" t="s">
        <v>6</v>
      </c>
      <c r="K10" s="93" t="s">
        <v>7</v>
      </c>
      <c r="L10" s="93" t="s">
        <v>6</v>
      </c>
      <c r="M10" s="93" t="s">
        <v>7</v>
      </c>
      <c r="N10" s="93" t="s">
        <v>6</v>
      </c>
      <c r="O10" s="93" t="s">
        <v>7</v>
      </c>
      <c r="P10" s="93" t="s">
        <v>6</v>
      </c>
      <c r="Q10" s="93" t="s">
        <v>7</v>
      </c>
      <c r="R10" s="96"/>
      <c r="S10" s="96"/>
      <c r="T10" s="97" t="s">
        <v>6</v>
      </c>
      <c r="U10" s="93" t="s">
        <v>7</v>
      </c>
      <c r="V10" s="97" t="s">
        <v>6</v>
      </c>
      <c r="W10" s="93" t="s">
        <v>7</v>
      </c>
      <c r="X10" s="97" t="s">
        <v>6</v>
      </c>
      <c r="Y10" s="93" t="s">
        <v>7</v>
      </c>
      <c r="Z10" s="97" t="s">
        <v>6</v>
      </c>
      <c r="AA10" s="93" t="s">
        <v>7</v>
      </c>
      <c r="AB10" s="97" t="s">
        <v>6</v>
      </c>
      <c r="AC10" s="97" t="s">
        <v>7</v>
      </c>
      <c r="AD10" s="93" t="s">
        <v>6</v>
      </c>
      <c r="AE10" s="93" t="s">
        <v>7</v>
      </c>
      <c r="AF10" s="98" t="s">
        <v>6</v>
      </c>
      <c r="AG10" s="93" t="s">
        <v>7</v>
      </c>
      <c r="AH10" s="98" t="s">
        <v>6</v>
      </c>
      <c r="AI10" s="93" t="s">
        <v>7</v>
      </c>
      <c r="AJ10" s="98" t="s">
        <v>6</v>
      </c>
      <c r="AK10" s="93" t="s">
        <v>7</v>
      </c>
      <c r="AL10" s="98" t="s">
        <v>6</v>
      </c>
      <c r="AM10" s="93" t="s">
        <v>7</v>
      </c>
      <c r="AN10" s="98" t="s">
        <v>6</v>
      </c>
      <c r="AO10" s="98" t="s">
        <v>7</v>
      </c>
      <c r="AP10" s="98" t="s">
        <v>6</v>
      </c>
      <c r="AQ10" s="98" t="s">
        <v>7</v>
      </c>
      <c r="AR10" s="98" t="s">
        <v>6</v>
      </c>
      <c r="AS10" s="98" t="s">
        <v>7</v>
      </c>
      <c r="AT10" s="98" t="s">
        <v>6</v>
      </c>
      <c r="AU10" s="98" t="s">
        <v>7</v>
      </c>
      <c r="AV10" s="98" t="s">
        <v>6</v>
      </c>
      <c r="AW10" s="98" t="s">
        <v>7</v>
      </c>
      <c r="AX10" s="98" t="s">
        <v>6</v>
      </c>
      <c r="AY10" s="98" t="s">
        <v>7</v>
      </c>
      <c r="AZ10" s="98" t="s">
        <v>6</v>
      </c>
      <c r="BA10" s="98" t="s">
        <v>7</v>
      </c>
      <c r="BB10" s="98" t="s">
        <v>6</v>
      </c>
      <c r="BC10" s="98" t="s">
        <v>7</v>
      </c>
    </row>
    <row r="11" spans="1:55" x14ac:dyDescent="0.2">
      <c r="A11" s="70" t="s">
        <v>82</v>
      </c>
      <c r="B11" s="175"/>
      <c r="C11" s="175"/>
      <c r="D11" s="178"/>
      <c r="E11" s="100" t="s">
        <v>15</v>
      </c>
      <c r="F11" s="100" t="s">
        <v>15</v>
      </c>
      <c r="G11" s="99" t="s">
        <v>15</v>
      </c>
      <c r="H11" s="100" t="s">
        <v>15</v>
      </c>
      <c r="I11" s="101" t="s">
        <v>15</v>
      </c>
      <c r="J11" s="99" t="s">
        <v>15</v>
      </c>
      <c r="K11" s="99" t="s">
        <v>15</v>
      </c>
      <c r="L11" s="99" t="s">
        <v>15</v>
      </c>
      <c r="M11" s="99" t="s">
        <v>15</v>
      </c>
      <c r="N11" s="99" t="s">
        <v>15</v>
      </c>
      <c r="O11" s="99" t="s">
        <v>15</v>
      </c>
      <c r="P11" s="99" t="s">
        <v>15</v>
      </c>
      <c r="Q11" s="99" t="s">
        <v>15</v>
      </c>
      <c r="R11" s="102"/>
      <c r="S11" s="102"/>
      <c r="T11" s="103" t="s">
        <v>15</v>
      </c>
      <c r="U11" s="99" t="s">
        <v>15</v>
      </c>
      <c r="V11" s="103" t="s">
        <v>15</v>
      </c>
      <c r="W11" s="99" t="s">
        <v>15</v>
      </c>
      <c r="X11" s="103" t="s">
        <v>15</v>
      </c>
      <c r="Y11" s="99" t="s">
        <v>15</v>
      </c>
      <c r="Z11" s="104" t="s">
        <v>15</v>
      </c>
      <c r="AA11" s="99" t="s">
        <v>15</v>
      </c>
      <c r="AB11" s="104" t="s">
        <v>15</v>
      </c>
      <c r="AC11" s="103" t="s">
        <v>15</v>
      </c>
      <c r="AD11" s="99" t="s">
        <v>15</v>
      </c>
      <c r="AE11" s="99" t="s">
        <v>15</v>
      </c>
      <c r="AF11" s="105" t="s">
        <v>15</v>
      </c>
      <c r="AG11" s="99" t="s">
        <v>15</v>
      </c>
      <c r="AH11" s="105" t="s">
        <v>15</v>
      </c>
      <c r="AI11" s="99" t="s">
        <v>15</v>
      </c>
      <c r="AJ11" s="105" t="s">
        <v>15</v>
      </c>
      <c r="AK11" s="99" t="s">
        <v>15</v>
      </c>
      <c r="AL11" s="105" t="s">
        <v>15</v>
      </c>
      <c r="AM11" s="99" t="s">
        <v>15</v>
      </c>
      <c r="AN11" s="105" t="s">
        <v>15</v>
      </c>
      <c r="AO11" s="105" t="s">
        <v>15</v>
      </c>
      <c r="AP11" s="105" t="s">
        <v>15</v>
      </c>
      <c r="AQ11" s="105" t="s">
        <v>15</v>
      </c>
      <c r="AR11" s="105" t="s">
        <v>15</v>
      </c>
      <c r="AS11" s="105" t="s">
        <v>15</v>
      </c>
      <c r="AT11" s="105" t="s">
        <v>15</v>
      </c>
      <c r="AU11" s="105" t="s">
        <v>15</v>
      </c>
      <c r="AV11" s="105" t="s">
        <v>15</v>
      </c>
      <c r="AW11" s="105" t="s">
        <v>15</v>
      </c>
      <c r="AX11" s="105" t="s">
        <v>15</v>
      </c>
      <c r="AY11" s="105" t="s">
        <v>15</v>
      </c>
      <c r="AZ11" s="105" t="s">
        <v>15</v>
      </c>
      <c r="BA11" s="105" t="s">
        <v>15</v>
      </c>
      <c r="BB11" s="105" t="s">
        <v>15</v>
      </c>
      <c r="BC11" s="105" t="s">
        <v>15</v>
      </c>
    </row>
    <row r="12" spans="1:55" s="7" customFormat="1" ht="12.75" customHeight="1" x14ac:dyDescent="0.2">
      <c r="A12" s="7">
        <v>5</v>
      </c>
      <c r="B12" s="137"/>
      <c r="C12" s="82"/>
      <c r="D12" s="78" t="s">
        <v>101</v>
      </c>
      <c r="F12" s="138"/>
      <c r="G12" s="138"/>
      <c r="H12" s="138"/>
      <c r="I12" s="138"/>
      <c r="J12" s="138"/>
      <c r="K12" s="138"/>
      <c r="L12" s="80"/>
      <c r="M12" s="48"/>
      <c r="N12" s="20"/>
      <c r="P12" s="20"/>
      <c r="R12" s="20"/>
      <c r="S12" s="20"/>
      <c r="T12" s="20"/>
      <c r="U12" s="20"/>
      <c r="V12" s="20"/>
      <c r="Z12" s="20"/>
      <c r="AB12" s="20"/>
      <c r="AC12" s="20"/>
      <c r="AF12" s="20"/>
      <c r="AH12" s="20"/>
      <c r="AL12" s="20"/>
      <c r="AN12" s="20"/>
      <c r="AO12" s="20"/>
      <c r="AP12" s="20"/>
      <c r="AQ12" s="20"/>
      <c r="AR12" s="20"/>
      <c r="AT12" s="20"/>
      <c r="AX12" s="71"/>
      <c r="AZ12" s="20"/>
      <c r="BA12" s="20"/>
    </row>
    <row r="13" spans="1:55" s="7" customFormat="1" ht="12.75" customHeight="1" x14ac:dyDescent="0.2">
      <c r="B13" s="106">
        <v>59</v>
      </c>
      <c r="C13" s="142">
        <v>114</v>
      </c>
      <c r="D13" s="78" t="s">
        <v>109</v>
      </c>
      <c r="E13" s="34">
        <f>E14</f>
        <v>114021694.81999999</v>
      </c>
      <c r="F13" s="34">
        <f t="shared" ref="F13:AG13" si="0">F16+F26</f>
        <v>0</v>
      </c>
      <c r="G13" s="34">
        <f t="shared" si="0"/>
        <v>0</v>
      </c>
      <c r="H13" s="34">
        <f t="shared" si="0"/>
        <v>0</v>
      </c>
      <c r="I13" s="34">
        <f t="shared" si="0"/>
        <v>0</v>
      </c>
      <c r="J13" s="34">
        <f t="shared" si="0"/>
        <v>0</v>
      </c>
      <c r="K13" s="34">
        <f t="shared" si="0"/>
        <v>0</v>
      </c>
      <c r="L13" s="34">
        <f t="shared" si="0"/>
        <v>0</v>
      </c>
      <c r="M13" s="34">
        <f t="shared" si="0"/>
        <v>0</v>
      </c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  <c r="S13" s="34">
        <f t="shared" si="0"/>
        <v>0</v>
      </c>
      <c r="T13" s="34">
        <f t="shared" si="0"/>
        <v>0</v>
      </c>
      <c r="U13" s="34">
        <f t="shared" si="0"/>
        <v>0</v>
      </c>
      <c r="V13" s="34">
        <f t="shared" si="0"/>
        <v>0</v>
      </c>
      <c r="W13" s="34">
        <f t="shared" si="0"/>
        <v>0</v>
      </c>
      <c r="X13" s="34">
        <f t="shared" si="0"/>
        <v>0</v>
      </c>
      <c r="Y13" s="34">
        <f t="shared" si="0"/>
        <v>0</v>
      </c>
      <c r="Z13" s="34">
        <f t="shared" si="0"/>
        <v>0</v>
      </c>
      <c r="AA13" s="34">
        <f t="shared" si="0"/>
        <v>0</v>
      </c>
      <c r="AB13" s="34">
        <f t="shared" si="0"/>
        <v>0</v>
      </c>
      <c r="AC13" s="34">
        <f t="shared" si="0"/>
        <v>0</v>
      </c>
      <c r="AD13" s="34">
        <f t="shared" si="0"/>
        <v>0</v>
      </c>
      <c r="AE13" s="34">
        <f t="shared" si="0"/>
        <v>0</v>
      </c>
      <c r="AF13" s="34">
        <f t="shared" si="0"/>
        <v>0</v>
      </c>
      <c r="AG13" s="34">
        <f t="shared" si="0"/>
        <v>0</v>
      </c>
      <c r="AH13" s="34">
        <f t="shared" ref="AH13:BC13" si="1">AH16+AH26</f>
        <v>0</v>
      </c>
      <c r="AI13" s="34">
        <f t="shared" si="1"/>
        <v>0</v>
      </c>
      <c r="AJ13" s="34">
        <f t="shared" si="1"/>
        <v>0</v>
      </c>
      <c r="AK13" s="34">
        <f t="shared" si="1"/>
        <v>0</v>
      </c>
      <c r="AL13" s="34">
        <f t="shared" si="1"/>
        <v>0</v>
      </c>
      <c r="AM13" s="34">
        <f t="shared" si="1"/>
        <v>0</v>
      </c>
      <c r="AN13" s="34">
        <f t="shared" si="1"/>
        <v>0</v>
      </c>
      <c r="AO13" s="34">
        <f t="shared" si="1"/>
        <v>0</v>
      </c>
      <c r="AP13" s="34">
        <f t="shared" si="1"/>
        <v>0</v>
      </c>
      <c r="AQ13" s="34">
        <f t="shared" si="1"/>
        <v>0</v>
      </c>
      <c r="AR13" s="34">
        <f t="shared" si="1"/>
        <v>0</v>
      </c>
      <c r="AS13" s="34">
        <f t="shared" si="1"/>
        <v>0</v>
      </c>
      <c r="AT13" s="34">
        <f t="shared" si="1"/>
        <v>0</v>
      </c>
      <c r="AU13" s="34">
        <f t="shared" si="1"/>
        <v>0</v>
      </c>
      <c r="AV13" s="34">
        <f t="shared" si="1"/>
        <v>0</v>
      </c>
      <c r="AW13" s="34">
        <f t="shared" si="1"/>
        <v>0</v>
      </c>
      <c r="AX13" s="34">
        <f t="shared" si="1"/>
        <v>0</v>
      </c>
      <c r="AY13" s="34">
        <f t="shared" si="1"/>
        <v>0</v>
      </c>
      <c r="AZ13" s="34">
        <f t="shared" si="1"/>
        <v>0</v>
      </c>
      <c r="BA13" s="34">
        <f t="shared" si="1"/>
        <v>0</v>
      </c>
      <c r="BB13" s="34">
        <f t="shared" si="1"/>
        <v>0</v>
      </c>
      <c r="BC13" s="34">
        <f t="shared" si="1"/>
        <v>0</v>
      </c>
    </row>
    <row r="14" spans="1:55" s="1" customFormat="1" ht="26.25" customHeight="1" x14ac:dyDescent="0.2">
      <c r="B14" s="106"/>
      <c r="C14" s="142">
        <v>114232</v>
      </c>
      <c r="D14" s="136" t="s">
        <v>110</v>
      </c>
      <c r="E14" s="27">
        <v>114021694.81999999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</row>
    <row r="15" spans="1:55" x14ac:dyDescent="0.2">
      <c r="B15" s="106"/>
      <c r="C15" s="143">
        <v>16</v>
      </c>
      <c r="D15" s="80" t="s">
        <v>2</v>
      </c>
      <c r="E15" s="24">
        <f>E16+E17</f>
        <v>3254595.65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x14ac:dyDescent="0.2">
      <c r="B16" s="106">
        <v>53</v>
      </c>
      <c r="C16" s="142">
        <v>161206</v>
      </c>
      <c r="D16" s="79" t="s">
        <v>111</v>
      </c>
      <c r="E16" s="22">
        <v>3031250</v>
      </c>
      <c r="F16" s="23"/>
      <c r="G16" s="23"/>
      <c r="H16" s="30"/>
      <c r="I16" s="30"/>
      <c r="J16" s="30"/>
      <c r="K16" s="30"/>
      <c r="L16" s="30"/>
      <c r="M16" s="30"/>
      <c r="P16" s="27"/>
      <c r="Q16" s="27"/>
      <c r="W16" s="16"/>
      <c r="X16" s="27"/>
      <c r="Y16" s="27"/>
      <c r="AA16" s="8"/>
      <c r="AD16" s="41"/>
      <c r="AE16" s="41"/>
      <c r="AI16" s="2"/>
      <c r="AP16" s="27"/>
      <c r="AQ16" s="27"/>
      <c r="AS16" s="27"/>
      <c r="AT16" s="27"/>
      <c r="AU16" s="27"/>
      <c r="AV16" s="27"/>
      <c r="AW16" s="27"/>
      <c r="AX16" s="14"/>
      <c r="AY16" s="14"/>
      <c r="BB16" s="60"/>
      <c r="BC16" s="61"/>
    </row>
    <row r="17" spans="1:56" x14ac:dyDescent="0.2">
      <c r="B17" s="106">
        <v>53</v>
      </c>
      <c r="C17" s="142">
        <v>16121</v>
      </c>
      <c r="D17" s="80" t="s">
        <v>112</v>
      </c>
      <c r="E17" s="22">
        <v>223345.65</v>
      </c>
      <c r="F17" s="23"/>
      <c r="G17" s="23"/>
      <c r="H17" s="30"/>
      <c r="I17" s="30"/>
      <c r="J17" s="30"/>
      <c r="K17" s="30"/>
      <c r="L17" s="30"/>
      <c r="M17" s="30"/>
      <c r="P17" s="27"/>
      <c r="Q17" s="27"/>
      <c r="W17" s="16"/>
      <c r="X17" s="27"/>
      <c r="Y17" s="27"/>
      <c r="AA17" s="8"/>
      <c r="AD17" s="41"/>
      <c r="AE17" s="41"/>
      <c r="AI17" s="2"/>
      <c r="AP17" s="27"/>
      <c r="AQ17" s="27"/>
      <c r="AS17" s="27"/>
      <c r="AT17" s="27"/>
      <c r="AU17" s="27"/>
      <c r="AV17" s="27"/>
      <c r="AW17" s="27"/>
      <c r="AX17" s="14"/>
      <c r="AY17" s="14"/>
      <c r="BB17" s="60"/>
      <c r="BC17" s="61"/>
    </row>
    <row r="18" spans="1:56" s="7" customFormat="1" x14ac:dyDescent="0.2">
      <c r="B18" s="133"/>
      <c r="C18" s="144">
        <v>91</v>
      </c>
      <c r="D18" s="80" t="s">
        <v>2</v>
      </c>
      <c r="E18" s="34">
        <f>SUM(E19:E27)</f>
        <v>179038.96000000002</v>
      </c>
      <c r="F18" s="25"/>
      <c r="G18" s="25"/>
      <c r="H18" s="31"/>
      <c r="I18" s="31"/>
      <c r="J18" s="31"/>
      <c r="K18" s="31"/>
      <c r="L18" s="31"/>
      <c r="M18" s="31"/>
      <c r="N18" s="34"/>
      <c r="O18" s="3"/>
      <c r="P18" s="34"/>
      <c r="Q18" s="34"/>
      <c r="R18" s="28"/>
      <c r="S18" s="28"/>
      <c r="T18" s="36"/>
      <c r="U18" s="34"/>
      <c r="V18" s="28"/>
      <c r="W18" s="28"/>
      <c r="X18" s="34"/>
      <c r="Y18" s="34"/>
      <c r="Z18" s="36"/>
      <c r="AA18" s="36"/>
      <c r="AB18" s="36"/>
      <c r="AC18" s="36"/>
      <c r="AD18" s="134"/>
      <c r="AE18" s="134"/>
      <c r="AF18" s="34"/>
      <c r="AH18" s="20"/>
      <c r="AI18" s="20"/>
      <c r="AL18" s="34"/>
      <c r="AN18" s="20"/>
      <c r="AO18" s="20"/>
      <c r="AP18" s="34"/>
      <c r="AQ18" s="34"/>
      <c r="AR18" s="34"/>
      <c r="AS18" s="34"/>
      <c r="AT18" s="34"/>
      <c r="AU18" s="34"/>
      <c r="AV18" s="34"/>
      <c r="AW18" s="34"/>
      <c r="AX18" s="21"/>
      <c r="AY18" s="21"/>
      <c r="AZ18" s="20"/>
      <c r="BA18" s="20"/>
      <c r="BB18" s="135"/>
      <c r="BC18" s="63"/>
    </row>
    <row r="19" spans="1:56" x14ac:dyDescent="0.2">
      <c r="B19" s="106"/>
      <c r="C19" s="142">
        <v>9101</v>
      </c>
      <c r="D19" s="79" t="s">
        <v>113</v>
      </c>
      <c r="E19" s="22">
        <v>48550</v>
      </c>
      <c r="F19" s="23"/>
      <c r="G19" s="23"/>
      <c r="H19" s="30"/>
      <c r="I19" s="30"/>
      <c r="J19" s="30"/>
      <c r="K19" s="30"/>
      <c r="L19" s="30"/>
      <c r="M19" s="30"/>
      <c r="P19" s="27"/>
      <c r="Q19" s="27"/>
      <c r="W19" s="16"/>
      <c r="X19" s="27"/>
      <c r="Y19" s="27"/>
      <c r="AA19" s="8"/>
      <c r="AD19" s="41"/>
      <c r="AE19" s="41"/>
      <c r="AI19" s="2"/>
      <c r="AP19" s="27"/>
      <c r="AQ19" s="27"/>
      <c r="AS19" s="27"/>
      <c r="AT19" s="27"/>
      <c r="AU19" s="27"/>
      <c r="AV19" s="27"/>
      <c r="AW19" s="27"/>
      <c r="AX19" s="14"/>
      <c r="AY19" s="14"/>
      <c r="BB19" s="60"/>
      <c r="BC19" s="61"/>
    </row>
    <row r="20" spans="1:56" s="50" customFormat="1" x14ac:dyDescent="0.2">
      <c r="B20" s="108"/>
      <c r="C20" s="145">
        <v>9102</v>
      </c>
      <c r="D20" s="55" t="s">
        <v>114</v>
      </c>
      <c r="E20" s="59">
        <v>14381</v>
      </c>
      <c r="F20" s="109"/>
      <c r="G20" s="109"/>
      <c r="H20" s="109"/>
      <c r="I20" s="109"/>
      <c r="J20" s="109"/>
      <c r="K20" s="109"/>
      <c r="L20" s="109"/>
      <c r="M20" s="109"/>
      <c r="N20" s="58"/>
      <c r="O20" s="110"/>
      <c r="P20" s="58"/>
      <c r="Q20" s="58"/>
      <c r="R20" s="37"/>
      <c r="S20" s="37"/>
      <c r="T20" s="111"/>
      <c r="U20" s="58"/>
      <c r="V20" s="37"/>
      <c r="W20" s="37"/>
      <c r="X20" s="58"/>
      <c r="Y20" s="58"/>
      <c r="Z20" s="111"/>
      <c r="AA20" s="111"/>
      <c r="AB20" s="111"/>
      <c r="AC20" s="111"/>
      <c r="AD20" s="116"/>
      <c r="AE20" s="116"/>
      <c r="AF20" s="58"/>
      <c r="AH20" s="40"/>
      <c r="AI20" s="40"/>
      <c r="AL20" s="58"/>
      <c r="AN20" s="40"/>
      <c r="AO20" s="40"/>
      <c r="AP20" s="58"/>
      <c r="AQ20" s="58"/>
      <c r="AR20" s="58"/>
      <c r="AS20" s="58"/>
      <c r="AT20" s="58"/>
      <c r="AU20" s="58"/>
      <c r="AV20" s="58"/>
      <c r="AW20" s="58"/>
      <c r="AX20" s="117"/>
      <c r="AY20" s="117"/>
      <c r="AZ20" s="40"/>
      <c r="BA20" s="40"/>
      <c r="BB20" s="112"/>
      <c r="BC20" s="113"/>
    </row>
    <row r="21" spans="1:56" s="50" customFormat="1" x14ac:dyDescent="0.2">
      <c r="B21" s="108"/>
      <c r="C21" s="145">
        <v>9103</v>
      </c>
      <c r="D21" s="55" t="s">
        <v>17</v>
      </c>
      <c r="E21" s="59"/>
      <c r="F21" s="110"/>
      <c r="G21" s="110"/>
      <c r="H21" s="109"/>
      <c r="I21" s="109"/>
      <c r="J21" s="109"/>
      <c r="K21" s="109"/>
      <c r="L21" s="59"/>
      <c r="M21" s="59"/>
      <c r="N21" s="58"/>
      <c r="O21" s="110"/>
      <c r="P21" s="58"/>
      <c r="Q21" s="58"/>
      <c r="R21" s="37"/>
      <c r="S21" s="37"/>
      <c r="T21" s="111"/>
      <c r="U21" s="58"/>
      <c r="V21" s="37"/>
      <c r="W21" s="37"/>
      <c r="X21" s="58"/>
      <c r="Y21" s="58"/>
      <c r="Z21" s="111"/>
      <c r="AA21" s="111"/>
      <c r="AB21" s="111"/>
      <c r="AC21" s="111"/>
      <c r="AD21" s="111"/>
      <c r="AE21" s="111"/>
      <c r="AF21" s="58"/>
      <c r="AH21" s="111"/>
      <c r="AI21" s="111"/>
      <c r="AJ21" s="111"/>
      <c r="AK21" s="111"/>
      <c r="AL21" s="58"/>
      <c r="AN21" s="111"/>
      <c r="AO21" s="111"/>
      <c r="AP21" s="58"/>
      <c r="AQ21" s="58"/>
      <c r="AR21" s="58"/>
      <c r="AS21" s="58"/>
      <c r="AT21" s="58"/>
      <c r="AU21" s="58"/>
      <c r="AV21" s="40"/>
      <c r="AW21" s="40"/>
      <c r="AZ21" s="40"/>
      <c r="BA21" s="40"/>
      <c r="BB21" s="112"/>
      <c r="BC21" s="113"/>
    </row>
    <row r="22" spans="1:56" s="50" customFormat="1" x14ac:dyDescent="0.2">
      <c r="B22" s="108"/>
      <c r="C22" s="145">
        <v>9104</v>
      </c>
      <c r="D22" s="55" t="s">
        <v>115</v>
      </c>
      <c r="E22" s="59"/>
      <c r="F22" s="110"/>
      <c r="G22" s="110"/>
      <c r="H22" s="109"/>
      <c r="I22" s="109"/>
      <c r="J22" s="109"/>
      <c r="K22" s="109"/>
      <c r="L22" s="59"/>
      <c r="M22" s="59"/>
      <c r="N22" s="58"/>
      <c r="O22" s="110"/>
      <c r="P22" s="58"/>
      <c r="Q22" s="58"/>
      <c r="R22" s="37"/>
      <c r="S22" s="37"/>
      <c r="T22" s="111"/>
      <c r="U22" s="58"/>
      <c r="V22" s="37"/>
      <c r="W22" s="37"/>
      <c r="X22" s="58"/>
      <c r="Y22" s="58"/>
      <c r="Z22" s="111"/>
      <c r="AA22" s="111"/>
      <c r="AB22" s="111"/>
      <c r="AC22" s="111"/>
      <c r="AD22" s="111"/>
      <c r="AE22" s="111"/>
      <c r="AF22" s="58"/>
      <c r="AH22" s="111"/>
      <c r="AI22" s="111"/>
      <c r="AJ22" s="111"/>
      <c r="AK22" s="111"/>
      <c r="AL22" s="58"/>
      <c r="AN22" s="111"/>
      <c r="AO22" s="111"/>
      <c r="AP22" s="58"/>
      <c r="AQ22" s="58"/>
      <c r="AR22" s="58"/>
      <c r="AS22" s="58"/>
      <c r="AT22" s="58"/>
      <c r="AU22" s="58"/>
      <c r="AV22" s="40"/>
      <c r="AW22" s="40"/>
      <c r="AZ22" s="40"/>
      <c r="BA22" s="40"/>
      <c r="BB22" s="112"/>
      <c r="BC22" s="113"/>
    </row>
    <row r="23" spans="1:56" s="50" customFormat="1" x14ac:dyDescent="0.2">
      <c r="B23" s="108"/>
      <c r="C23" s="145">
        <v>9105</v>
      </c>
      <c r="D23" s="55" t="s">
        <v>116</v>
      </c>
      <c r="E23" s="59"/>
      <c r="F23" s="110"/>
      <c r="G23" s="110"/>
      <c r="H23" s="109"/>
      <c r="I23" s="109"/>
      <c r="J23" s="109"/>
      <c r="K23" s="109"/>
      <c r="L23" s="59"/>
      <c r="M23" s="59"/>
      <c r="N23" s="58"/>
      <c r="O23" s="110"/>
      <c r="P23" s="58"/>
      <c r="Q23" s="58"/>
      <c r="R23" s="37"/>
      <c r="S23" s="37"/>
      <c r="T23" s="111"/>
      <c r="U23" s="58"/>
      <c r="V23" s="37"/>
      <c r="W23" s="37"/>
      <c r="X23" s="58"/>
      <c r="Y23" s="58"/>
      <c r="Z23" s="111"/>
      <c r="AA23" s="111"/>
      <c r="AB23" s="111"/>
      <c r="AC23" s="111"/>
      <c r="AD23" s="111"/>
      <c r="AE23" s="111"/>
      <c r="AF23" s="58"/>
      <c r="AH23" s="111"/>
      <c r="AI23" s="111"/>
      <c r="AJ23" s="111"/>
      <c r="AK23" s="111"/>
      <c r="AL23" s="58"/>
      <c r="AN23" s="111"/>
      <c r="AO23" s="111"/>
      <c r="AP23" s="58"/>
      <c r="AQ23" s="58"/>
      <c r="AR23" s="58"/>
      <c r="AS23" s="58"/>
      <c r="AT23" s="58"/>
      <c r="AU23" s="58"/>
      <c r="AV23" s="40"/>
      <c r="AW23" s="40"/>
      <c r="AZ23" s="40"/>
      <c r="BA23" s="40"/>
      <c r="BB23" s="112"/>
      <c r="BC23" s="113"/>
    </row>
    <row r="24" spans="1:56" s="50" customFormat="1" x14ac:dyDescent="0.2">
      <c r="B24" s="108"/>
      <c r="C24" s="145">
        <v>9106</v>
      </c>
      <c r="D24" s="55" t="s">
        <v>117</v>
      </c>
      <c r="E24" s="59">
        <v>1850</v>
      </c>
      <c r="F24" s="110"/>
      <c r="G24" s="110"/>
      <c r="H24" s="109"/>
      <c r="I24" s="109"/>
      <c r="J24" s="109"/>
      <c r="K24" s="109"/>
      <c r="L24" s="59"/>
      <c r="M24" s="59"/>
      <c r="N24" s="58"/>
      <c r="O24" s="110"/>
      <c r="P24" s="58"/>
      <c r="Q24" s="58"/>
      <c r="R24" s="37"/>
      <c r="S24" s="37"/>
      <c r="T24" s="111"/>
      <c r="U24" s="58"/>
      <c r="V24" s="37"/>
      <c r="W24" s="37"/>
      <c r="X24" s="58"/>
      <c r="Y24" s="58"/>
      <c r="Z24" s="111"/>
      <c r="AA24" s="111"/>
      <c r="AB24" s="111"/>
      <c r="AC24" s="111"/>
      <c r="AD24" s="111"/>
      <c r="AE24" s="111"/>
      <c r="AF24" s="58"/>
      <c r="AH24" s="111"/>
      <c r="AI24" s="111"/>
      <c r="AJ24" s="111"/>
      <c r="AK24" s="111"/>
      <c r="AL24" s="58"/>
      <c r="AN24" s="111"/>
      <c r="AO24" s="111"/>
      <c r="AP24" s="58"/>
      <c r="AQ24" s="58"/>
      <c r="AR24" s="58"/>
      <c r="AS24" s="58"/>
      <c r="AT24" s="58"/>
      <c r="AU24" s="58"/>
      <c r="AV24" s="40"/>
      <c r="AW24" s="40"/>
      <c r="AZ24" s="40"/>
      <c r="BA24" s="40"/>
      <c r="BB24" s="112"/>
      <c r="BC24" s="113"/>
    </row>
    <row r="25" spans="1:56" s="50" customFormat="1" x14ac:dyDescent="0.2">
      <c r="B25" s="108"/>
      <c r="C25" s="145">
        <v>9107</v>
      </c>
      <c r="D25" s="55" t="s">
        <v>118</v>
      </c>
      <c r="E25" s="59">
        <v>114257.96</v>
      </c>
      <c r="F25" s="110"/>
      <c r="G25" s="110"/>
      <c r="H25" s="109"/>
      <c r="I25" s="109"/>
      <c r="J25" s="109"/>
      <c r="K25" s="109"/>
      <c r="L25" s="59"/>
      <c r="M25" s="59"/>
      <c r="N25" s="58"/>
      <c r="O25" s="110"/>
      <c r="P25" s="58"/>
      <c r="Q25" s="58"/>
      <c r="R25" s="37"/>
      <c r="S25" s="37"/>
      <c r="T25" s="111"/>
      <c r="U25" s="58"/>
      <c r="V25" s="37"/>
      <c r="W25" s="37"/>
      <c r="X25" s="58"/>
      <c r="Y25" s="58"/>
      <c r="Z25" s="111"/>
      <c r="AA25" s="111"/>
      <c r="AB25" s="111"/>
      <c r="AC25" s="111"/>
      <c r="AD25" s="111"/>
      <c r="AE25" s="111"/>
      <c r="AF25" s="58"/>
      <c r="AH25" s="111"/>
      <c r="AI25" s="111"/>
      <c r="AJ25" s="111"/>
      <c r="AK25" s="111"/>
      <c r="AL25" s="58"/>
      <c r="AN25" s="111"/>
      <c r="AO25" s="111"/>
      <c r="AP25" s="58"/>
      <c r="AQ25" s="58"/>
      <c r="AR25" s="58"/>
      <c r="AS25" s="58"/>
      <c r="AT25" s="58"/>
      <c r="AU25" s="58"/>
      <c r="AV25" s="40"/>
      <c r="AW25" s="40"/>
      <c r="AZ25" s="40"/>
      <c r="BA25" s="40"/>
      <c r="BB25" s="112"/>
      <c r="BC25" s="113"/>
    </row>
    <row r="26" spans="1:56" x14ac:dyDescent="0.2">
      <c r="B26" s="106"/>
      <c r="C26" s="142">
        <v>9108</v>
      </c>
      <c r="D26" s="79" t="s">
        <v>16</v>
      </c>
      <c r="E26" s="22"/>
      <c r="F26" s="23"/>
      <c r="G26" s="23"/>
      <c r="H26" s="30"/>
      <c r="I26" s="30"/>
      <c r="J26" s="30"/>
      <c r="K26" s="30"/>
      <c r="L26" s="30"/>
      <c r="M26" s="30"/>
      <c r="P26" s="27"/>
      <c r="Q26" s="27"/>
      <c r="W26" s="16"/>
      <c r="X26" s="27"/>
      <c r="Y26" s="27"/>
      <c r="AA26" s="8"/>
      <c r="AD26" s="41"/>
      <c r="AE26" s="41"/>
      <c r="AI26" s="2"/>
      <c r="AP26" s="27"/>
      <c r="AQ26" s="27"/>
      <c r="AS26" s="27"/>
      <c r="AT26" s="27"/>
      <c r="AU26" s="27"/>
      <c r="AV26" s="27"/>
      <c r="AW26" s="27"/>
      <c r="AX26" s="14"/>
      <c r="AY26" s="14"/>
      <c r="BB26" s="60"/>
      <c r="BC26" s="61"/>
    </row>
    <row r="27" spans="1:56" s="50" customFormat="1" x14ac:dyDescent="0.2">
      <c r="B27" s="108"/>
      <c r="C27" s="145">
        <v>9199</v>
      </c>
      <c r="D27" s="55" t="s">
        <v>2</v>
      </c>
      <c r="E27" s="59"/>
      <c r="F27" s="109"/>
      <c r="G27" s="109"/>
      <c r="H27" s="109"/>
      <c r="I27" s="109"/>
      <c r="J27" s="109"/>
      <c r="K27" s="109"/>
      <c r="L27" s="59"/>
      <c r="M27" s="59"/>
      <c r="N27" s="58"/>
      <c r="O27" s="110"/>
      <c r="P27" s="58"/>
      <c r="Q27" s="58"/>
      <c r="R27" s="37"/>
      <c r="S27" s="37"/>
      <c r="T27" s="111"/>
      <c r="U27" s="58"/>
      <c r="V27" s="37"/>
      <c r="W27" s="37"/>
      <c r="X27" s="58"/>
      <c r="Y27" s="58"/>
      <c r="Z27" s="111"/>
      <c r="AA27" s="111"/>
      <c r="AB27" s="111"/>
      <c r="AC27" s="111"/>
      <c r="AD27" s="53"/>
      <c r="AE27" s="53"/>
      <c r="AF27" s="58"/>
      <c r="AH27" s="40"/>
      <c r="AI27" s="40"/>
      <c r="AL27" s="58"/>
      <c r="AN27" s="40"/>
      <c r="AO27" s="40"/>
      <c r="AP27" s="58"/>
      <c r="AQ27" s="58"/>
      <c r="AR27" s="58"/>
      <c r="AS27" s="58"/>
      <c r="AT27" s="40"/>
      <c r="AU27" s="40"/>
      <c r="AV27" s="40"/>
      <c r="AW27" s="40"/>
      <c r="AZ27" s="40"/>
      <c r="BA27" s="40"/>
      <c r="BB27" s="112"/>
      <c r="BC27" s="113"/>
    </row>
    <row r="28" spans="1:56" x14ac:dyDescent="0.2">
      <c r="B28" s="108"/>
      <c r="C28" s="145"/>
      <c r="D28" s="55"/>
      <c r="E28" s="22"/>
      <c r="F28" s="23"/>
      <c r="G28" s="23"/>
      <c r="H28" s="23"/>
      <c r="I28" s="23"/>
      <c r="J28" s="23"/>
      <c r="K28" s="23"/>
      <c r="L28" s="22"/>
      <c r="M28" s="22"/>
      <c r="P28" s="27"/>
      <c r="Q28" s="27"/>
      <c r="W28" s="16"/>
      <c r="X28" s="27"/>
      <c r="Y28" s="27"/>
      <c r="AA28" s="8"/>
      <c r="AI28" s="2"/>
      <c r="AS28" s="27"/>
      <c r="AU28" s="2"/>
      <c r="AY28" s="50"/>
      <c r="BB28" s="62"/>
      <c r="BC28" s="61"/>
    </row>
    <row r="29" spans="1:56" s="71" customFormat="1" x14ac:dyDescent="0.2">
      <c r="A29" s="121">
        <v>7</v>
      </c>
      <c r="B29" s="139">
        <v>74</v>
      </c>
      <c r="C29" s="146"/>
      <c r="D29" s="119" t="s">
        <v>4</v>
      </c>
      <c r="E29" s="123">
        <f>SUM(E30:E31)</f>
        <v>0</v>
      </c>
      <c r="F29" s="122"/>
      <c r="G29" s="122"/>
      <c r="H29" s="122"/>
      <c r="I29" s="122"/>
      <c r="J29" s="122"/>
      <c r="K29" s="122"/>
      <c r="L29" s="115"/>
      <c r="M29" s="115"/>
      <c r="N29" s="123"/>
      <c r="O29" s="124"/>
      <c r="P29" s="123"/>
      <c r="Q29" s="123"/>
      <c r="R29" s="125"/>
      <c r="S29" s="125"/>
      <c r="T29" s="126"/>
      <c r="U29" s="123"/>
      <c r="V29" s="125"/>
      <c r="W29" s="125"/>
      <c r="X29" s="123"/>
      <c r="Y29" s="123"/>
      <c r="Z29" s="126"/>
      <c r="AA29" s="126"/>
      <c r="AB29" s="126"/>
      <c r="AC29" s="126"/>
      <c r="AF29" s="123"/>
      <c r="AH29" s="52"/>
      <c r="AI29" s="52"/>
      <c r="AL29" s="123"/>
      <c r="AN29" s="52"/>
      <c r="AO29" s="52"/>
      <c r="AP29" s="52"/>
      <c r="AQ29" s="52"/>
      <c r="AR29" s="123"/>
      <c r="AS29" s="123"/>
      <c r="AT29" s="52"/>
      <c r="AU29" s="52"/>
      <c r="AZ29" s="52"/>
      <c r="BA29" s="52"/>
      <c r="BB29" s="83"/>
      <c r="BC29" s="127"/>
    </row>
    <row r="30" spans="1:56" s="50" customFormat="1" x14ac:dyDescent="0.2">
      <c r="A30" s="107"/>
      <c r="B30" s="118"/>
      <c r="C30" s="147">
        <v>741</v>
      </c>
      <c r="D30" s="120" t="s">
        <v>102</v>
      </c>
      <c r="E30" s="59"/>
      <c r="F30" s="109"/>
      <c r="G30" s="109"/>
      <c r="H30" s="109"/>
      <c r="I30" s="109"/>
      <c r="J30" s="109"/>
      <c r="K30" s="109"/>
      <c r="L30" s="59"/>
      <c r="M30" s="59"/>
      <c r="N30" s="58"/>
      <c r="O30" s="110"/>
      <c r="P30" s="58"/>
      <c r="Q30" s="58"/>
      <c r="R30" s="37"/>
      <c r="S30" s="37"/>
      <c r="T30" s="111"/>
      <c r="U30" s="58"/>
      <c r="V30" s="37"/>
      <c r="W30" s="37"/>
      <c r="X30" s="58"/>
      <c r="Y30" s="58"/>
      <c r="Z30" s="111"/>
      <c r="AA30" s="111"/>
      <c r="AB30" s="111"/>
      <c r="AC30" s="111"/>
      <c r="AF30" s="58"/>
      <c r="AH30" s="40"/>
      <c r="AI30" s="40"/>
      <c r="AL30" s="58"/>
      <c r="AN30" s="40"/>
      <c r="AO30" s="40"/>
      <c r="AP30" s="40"/>
      <c r="AQ30" s="40"/>
      <c r="AR30" s="58"/>
      <c r="AS30" s="58"/>
      <c r="AT30" s="40"/>
      <c r="AU30" s="40"/>
      <c r="AZ30" s="40"/>
      <c r="BA30" s="40"/>
      <c r="BB30" s="62"/>
      <c r="BC30" s="113"/>
      <c r="BD30" s="40"/>
    </row>
    <row r="31" spans="1:56" s="50" customFormat="1" x14ac:dyDescent="0.2">
      <c r="A31" s="107"/>
      <c r="B31" s="118"/>
      <c r="C31" s="147">
        <v>742</v>
      </c>
      <c r="D31" s="120" t="s">
        <v>103</v>
      </c>
      <c r="E31" s="59"/>
      <c r="F31" s="109"/>
      <c r="G31" s="109"/>
      <c r="H31" s="109"/>
      <c r="I31" s="109"/>
      <c r="J31" s="109"/>
      <c r="K31" s="109"/>
      <c r="L31" s="59"/>
      <c r="M31" s="59"/>
      <c r="N31" s="58"/>
      <c r="O31" s="110"/>
      <c r="P31" s="58"/>
      <c r="Q31" s="58"/>
      <c r="R31" s="37"/>
      <c r="S31" s="37"/>
      <c r="T31" s="111"/>
      <c r="U31" s="58"/>
      <c r="V31" s="37"/>
      <c r="W31" s="37"/>
      <c r="X31" s="58"/>
      <c r="Y31" s="58"/>
      <c r="Z31" s="111"/>
      <c r="AA31" s="111"/>
      <c r="AB31" s="111"/>
      <c r="AC31" s="111"/>
      <c r="AF31" s="58"/>
      <c r="AH31" s="40"/>
      <c r="AI31" s="40"/>
      <c r="AL31" s="58"/>
      <c r="AN31" s="40"/>
      <c r="AO31" s="40"/>
      <c r="AP31" s="40"/>
      <c r="AQ31" s="40"/>
      <c r="AR31" s="58"/>
      <c r="AS31" s="58"/>
      <c r="AT31" s="40"/>
      <c r="AU31" s="40"/>
      <c r="AZ31" s="40"/>
      <c r="BA31" s="40"/>
      <c r="BB31" s="62"/>
      <c r="BC31" s="113"/>
    </row>
    <row r="32" spans="1:56" s="71" customFormat="1" x14ac:dyDescent="0.2">
      <c r="A32" s="121"/>
      <c r="B32" s="118">
        <v>84</v>
      </c>
      <c r="C32" s="147"/>
      <c r="D32" s="119" t="s">
        <v>3</v>
      </c>
      <c r="E32" s="115"/>
      <c r="F32" s="122"/>
      <c r="G32" s="122"/>
      <c r="H32" s="122"/>
      <c r="I32" s="122"/>
      <c r="J32" s="122"/>
      <c r="K32" s="122"/>
      <c r="L32" s="115"/>
      <c r="M32" s="115"/>
      <c r="N32" s="123"/>
      <c r="O32" s="124"/>
      <c r="P32" s="123"/>
      <c r="Q32" s="123"/>
      <c r="R32" s="125"/>
      <c r="S32" s="125"/>
      <c r="T32" s="126"/>
      <c r="U32" s="123"/>
      <c r="V32" s="125"/>
      <c r="W32" s="125"/>
      <c r="X32" s="123"/>
      <c r="Y32" s="123"/>
      <c r="Z32" s="126"/>
      <c r="AA32" s="126"/>
      <c r="AB32" s="126"/>
      <c r="AC32" s="126"/>
      <c r="AF32" s="123"/>
      <c r="AH32" s="52"/>
      <c r="AI32" s="52"/>
      <c r="AL32" s="123"/>
      <c r="AN32" s="52"/>
      <c r="AO32" s="52"/>
      <c r="AP32" s="52"/>
      <c r="AQ32" s="52"/>
      <c r="AR32" s="123"/>
      <c r="AS32" s="123"/>
      <c r="AT32" s="52"/>
      <c r="AU32" s="52"/>
      <c r="AZ32" s="52"/>
      <c r="BA32" s="52"/>
      <c r="BB32" s="83"/>
      <c r="BC32" s="127"/>
    </row>
    <row r="33" spans="1:55" s="50" customFormat="1" x14ac:dyDescent="0.2">
      <c r="B33" s="108"/>
      <c r="C33" s="145">
        <v>841</v>
      </c>
      <c r="D33" s="55" t="s">
        <v>18</v>
      </c>
      <c r="E33" s="128">
        <v>112900848.66999999</v>
      </c>
      <c r="F33" s="129"/>
      <c r="G33" s="129"/>
      <c r="H33" s="109"/>
      <c r="I33" s="109"/>
      <c r="J33" s="109"/>
      <c r="K33" s="109"/>
      <c r="L33" s="59"/>
      <c r="M33" s="59"/>
      <c r="N33" s="58"/>
      <c r="O33" s="110"/>
      <c r="P33" s="58"/>
      <c r="Q33" s="58"/>
      <c r="R33" s="37"/>
      <c r="S33" s="37"/>
      <c r="T33" s="111"/>
      <c r="U33" s="58"/>
      <c r="V33" s="37"/>
      <c r="W33" s="40"/>
      <c r="X33" s="58"/>
      <c r="Y33" s="58"/>
      <c r="Z33" s="111"/>
      <c r="AA33" s="111"/>
      <c r="AB33" s="111"/>
      <c r="AC33" s="111"/>
      <c r="AF33" s="58"/>
      <c r="AH33" s="40"/>
      <c r="AI33" s="40"/>
      <c r="AL33" s="58"/>
      <c r="AN33" s="40"/>
      <c r="AO33" s="40"/>
      <c r="AP33" s="40"/>
      <c r="AQ33" s="40"/>
      <c r="AR33" s="58"/>
      <c r="AS33" s="58"/>
      <c r="AT33" s="40"/>
      <c r="AU33" s="40"/>
      <c r="AV33" s="40"/>
      <c r="AW33" s="40"/>
      <c r="AZ33" s="40"/>
      <c r="BA33" s="40"/>
      <c r="BB33" s="40"/>
      <c r="BC33" s="113"/>
    </row>
    <row r="34" spans="1:55" s="50" customFormat="1" x14ac:dyDescent="0.2">
      <c r="B34" s="108"/>
      <c r="C34" s="145"/>
      <c r="D34" s="55" t="s">
        <v>19</v>
      </c>
      <c r="E34" s="130"/>
      <c r="F34" s="109" t="e">
        <f>-#REF!</f>
        <v>#REF!</v>
      </c>
      <c r="G34" s="109"/>
      <c r="H34" s="109" t="e">
        <f>#REF!</f>
        <v>#REF!</v>
      </c>
      <c r="I34" s="109"/>
      <c r="J34" s="109"/>
      <c r="K34" s="109" t="e">
        <f>-#REF!</f>
        <v>#REF!</v>
      </c>
      <c r="L34" s="59" t="e">
        <f>-#REF!</f>
        <v>#REF!</v>
      </c>
      <c r="M34" s="59"/>
      <c r="N34" s="58"/>
      <c r="O34" s="110"/>
      <c r="P34" s="58"/>
      <c r="Q34" s="58"/>
      <c r="R34" s="37"/>
      <c r="S34" s="37"/>
      <c r="T34" s="111"/>
      <c r="U34" s="58"/>
      <c r="V34" s="37"/>
      <c r="W34" s="37"/>
      <c r="X34" s="58"/>
      <c r="Y34" s="58" t="e">
        <f>-#REF!</f>
        <v>#REF!</v>
      </c>
      <c r="Z34" s="111"/>
      <c r="AA34" s="111"/>
      <c r="AB34" s="111"/>
      <c r="AC34" s="111"/>
      <c r="AD34" s="40"/>
      <c r="AE34" s="40"/>
      <c r="AF34" s="58"/>
      <c r="AH34" s="40"/>
      <c r="AI34" s="40"/>
      <c r="AJ34" s="40"/>
      <c r="AL34" s="58"/>
      <c r="AN34" s="40"/>
      <c r="AO34" s="40"/>
      <c r="AP34" s="40"/>
      <c r="AQ34" s="40"/>
      <c r="AR34" s="58"/>
      <c r="AS34" s="58"/>
      <c r="AT34" s="40"/>
      <c r="AU34" s="40"/>
      <c r="AV34" s="40"/>
      <c r="AX34" s="40"/>
      <c r="AY34" s="40"/>
      <c r="AZ34" s="40"/>
      <c r="BA34" s="40"/>
      <c r="BB34" s="40"/>
      <c r="BC34" s="113"/>
    </row>
    <row r="35" spans="1:55" s="71" customFormat="1" x14ac:dyDescent="0.2">
      <c r="B35" s="108"/>
      <c r="C35" s="145"/>
      <c r="D35" s="131" t="s">
        <v>20</v>
      </c>
      <c r="E35" s="132">
        <f>E18+E15+E13+E33</f>
        <v>230356178.09999996</v>
      </c>
      <c r="F35" s="132" t="e">
        <f>F13+#REF!</f>
        <v>#REF!</v>
      </c>
      <c r="G35" s="132" t="e">
        <f>G13+#REF!</f>
        <v>#REF!</v>
      </c>
      <c r="H35" s="132" t="e">
        <f>H13+#REF!</f>
        <v>#REF!</v>
      </c>
      <c r="I35" s="132" t="e">
        <f>I13+#REF!</f>
        <v>#REF!</v>
      </c>
      <c r="J35" s="132" t="e">
        <f>J13+#REF!</f>
        <v>#REF!</v>
      </c>
      <c r="K35" s="132" t="e">
        <f>K13+#REF!</f>
        <v>#REF!</v>
      </c>
      <c r="L35" s="132" t="e">
        <f>L13+#REF!</f>
        <v>#REF!</v>
      </c>
      <c r="M35" s="132" t="e">
        <f>M13+#REF!</f>
        <v>#REF!</v>
      </c>
      <c r="N35" s="132" t="e">
        <f>N13+#REF!</f>
        <v>#REF!</v>
      </c>
      <c r="O35" s="132" t="e">
        <f>O13+#REF!</f>
        <v>#REF!</v>
      </c>
      <c r="P35" s="132" t="e">
        <f>P13+#REF!</f>
        <v>#REF!</v>
      </c>
      <c r="Q35" s="132" t="e">
        <f>Q13+#REF!</f>
        <v>#REF!</v>
      </c>
      <c r="R35" s="132" t="e">
        <f>R13+#REF!</f>
        <v>#REF!</v>
      </c>
      <c r="S35" s="132" t="e">
        <f>S13+#REF!</f>
        <v>#REF!</v>
      </c>
      <c r="T35" s="132" t="e">
        <f>T13+#REF!</f>
        <v>#REF!</v>
      </c>
      <c r="U35" s="132" t="e">
        <f>U13+#REF!</f>
        <v>#REF!</v>
      </c>
      <c r="V35" s="132" t="e">
        <f>V13+#REF!</f>
        <v>#REF!</v>
      </c>
      <c r="W35" s="132" t="e">
        <f>W13+#REF!</f>
        <v>#REF!</v>
      </c>
      <c r="X35" s="132" t="e">
        <f>X13+#REF!</f>
        <v>#REF!</v>
      </c>
      <c r="Y35" s="132" t="e">
        <f>Y13+#REF!</f>
        <v>#REF!</v>
      </c>
      <c r="Z35" s="132" t="e">
        <f>Z13+#REF!</f>
        <v>#REF!</v>
      </c>
      <c r="AA35" s="132" t="e">
        <f>AA13+#REF!</f>
        <v>#REF!</v>
      </c>
      <c r="AB35" s="132" t="e">
        <f>AB13+#REF!</f>
        <v>#REF!</v>
      </c>
      <c r="AC35" s="132" t="e">
        <f>AC13+#REF!</f>
        <v>#REF!</v>
      </c>
      <c r="AD35" s="132" t="e">
        <f>AD13+#REF!</f>
        <v>#REF!</v>
      </c>
      <c r="AE35" s="132" t="e">
        <f>AE13+#REF!</f>
        <v>#REF!</v>
      </c>
      <c r="AF35" s="132" t="e">
        <f>AF13+#REF!</f>
        <v>#REF!</v>
      </c>
      <c r="AG35" s="132" t="e">
        <f>AG13+#REF!</f>
        <v>#REF!</v>
      </c>
      <c r="AH35" s="132" t="e">
        <f>AH13+#REF!</f>
        <v>#REF!</v>
      </c>
      <c r="AI35" s="132" t="e">
        <f>AI13+#REF!</f>
        <v>#REF!</v>
      </c>
      <c r="AJ35" s="132" t="e">
        <f>AJ13+#REF!</f>
        <v>#REF!</v>
      </c>
      <c r="AK35" s="132" t="e">
        <f>AK13+#REF!</f>
        <v>#REF!</v>
      </c>
      <c r="AL35" s="132" t="e">
        <f>AL13+#REF!</f>
        <v>#REF!</v>
      </c>
      <c r="AM35" s="132" t="e">
        <f>AM13+#REF!</f>
        <v>#REF!</v>
      </c>
      <c r="AN35" s="132" t="e">
        <f>AN13+#REF!</f>
        <v>#REF!</v>
      </c>
      <c r="AO35" s="132" t="e">
        <f>AO13+#REF!</f>
        <v>#REF!</v>
      </c>
      <c r="AP35" s="132" t="e">
        <f>AP13+#REF!</f>
        <v>#REF!</v>
      </c>
      <c r="AQ35" s="132" t="e">
        <f>AQ13+#REF!</f>
        <v>#REF!</v>
      </c>
      <c r="AR35" s="132" t="e">
        <f>AR13+#REF!</f>
        <v>#REF!</v>
      </c>
      <c r="AS35" s="132" t="e">
        <f>AS13+#REF!</f>
        <v>#REF!</v>
      </c>
      <c r="AT35" s="132" t="e">
        <f>AT13+#REF!</f>
        <v>#REF!</v>
      </c>
      <c r="AU35" s="132" t="e">
        <f>AU13+#REF!</f>
        <v>#REF!</v>
      </c>
      <c r="AV35" s="132" t="e">
        <f>AV13+#REF!</f>
        <v>#REF!</v>
      </c>
      <c r="AW35" s="132" t="e">
        <f>AW13+#REF!</f>
        <v>#REF!</v>
      </c>
      <c r="AX35" s="132" t="e">
        <f>AX13+#REF!</f>
        <v>#REF!</v>
      </c>
      <c r="AY35" s="132" t="e">
        <f>AY13+#REF!</f>
        <v>#REF!</v>
      </c>
      <c r="AZ35" s="132" t="e">
        <f>AZ13+#REF!</f>
        <v>#REF!</v>
      </c>
      <c r="BA35" s="132" t="e">
        <f>BA13+#REF!</f>
        <v>#REF!</v>
      </c>
      <c r="BB35" s="132" t="e">
        <f>BB13+#REF!</f>
        <v>#REF!</v>
      </c>
      <c r="BC35" s="132" t="e">
        <f>BC13+#REF!</f>
        <v>#REF!</v>
      </c>
    </row>
    <row r="36" spans="1:55" x14ac:dyDescent="0.2">
      <c r="B36" s="106"/>
      <c r="C36" s="142"/>
      <c r="D36" s="9"/>
      <c r="E36" s="23"/>
      <c r="F36" s="23"/>
      <c r="G36" s="23"/>
      <c r="H36" s="23"/>
      <c r="I36" s="23"/>
      <c r="J36" s="23"/>
      <c r="K36" s="23"/>
      <c r="L36" s="23"/>
      <c r="M36" s="23"/>
      <c r="N36" s="32"/>
      <c r="P36" s="32"/>
      <c r="Q36" s="32"/>
      <c r="T36" s="18"/>
      <c r="U36" s="32"/>
      <c r="V36" s="18"/>
      <c r="W36" s="18"/>
      <c r="X36" s="18"/>
      <c r="Y36" s="18"/>
      <c r="Z36" s="18"/>
      <c r="AA36" s="18"/>
      <c r="AB36" s="18"/>
      <c r="AC36" s="18"/>
      <c r="AD36" s="68"/>
      <c r="AE36" s="68"/>
      <c r="AF36" s="32"/>
      <c r="AG36" s="4"/>
      <c r="AH36" s="23"/>
      <c r="AI36" s="23"/>
      <c r="AJ36" s="23"/>
      <c r="AK36" s="23"/>
      <c r="AL36" s="32"/>
      <c r="AM36" s="4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77"/>
      <c r="AY36" s="77"/>
      <c r="AZ36" s="77"/>
      <c r="BA36" s="77"/>
      <c r="BB36" s="77"/>
      <c r="BC36" s="77"/>
    </row>
    <row r="37" spans="1:55" x14ac:dyDescent="0.2">
      <c r="B37" s="106"/>
      <c r="C37" s="142"/>
      <c r="D37" s="80" t="s">
        <v>100</v>
      </c>
      <c r="E37" s="26"/>
      <c r="F37" s="23"/>
      <c r="G37" s="29"/>
      <c r="H37" s="29"/>
      <c r="I37" s="29"/>
      <c r="J37" s="23"/>
      <c r="K37" s="23"/>
      <c r="L37" s="22"/>
      <c r="M37" s="22"/>
      <c r="P37" s="27"/>
      <c r="Q37" s="27"/>
      <c r="W37" s="16"/>
      <c r="X37" s="27"/>
      <c r="Y37" s="27"/>
      <c r="AA37" s="8"/>
      <c r="AI37" s="2"/>
      <c r="AS37" s="27"/>
      <c r="AU37" s="2"/>
      <c r="AY37" s="50"/>
    </row>
    <row r="38" spans="1:55" s="7" customFormat="1" x14ac:dyDescent="0.2">
      <c r="A38" s="7">
        <v>1</v>
      </c>
      <c r="B38" s="137"/>
      <c r="C38" s="82">
        <v>21</v>
      </c>
      <c r="D38" s="80" t="s">
        <v>120</v>
      </c>
      <c r="E38" s="48">
        <v>61190755.370000005</v>
      </c>
      <c r="F38" s="140"/>
      <c r="G38" s="138"/>
      <c r="H38" s="138"/>
      <c r="I38" s="138"/>
      <c r="J38" s="140"/>
      <c r="K38" s="140"/>
      <c r="L38" s="48"/>
      <c r="M38" s="48"/>
      <c r="N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F38" s="20"/>
      <c r="AH38" s="20"/>
      <c r="AI38" s="20"/>
      <c r="AL38" s="20"/>
      <c r="AN38" s="20"/>
      <c r="AO38" s="20"/>
      <c r="AP38" s="20"/>
      <c r="AQ38" s="20"/>
      <c r="AR38" s="20"/>
      <c r="AS38" s="20"/>
      <c r="AT38" s="20"/>
      <c r="AU38" s="20"/>
      <c r="AX38" s="71"/>
      <c r="AY38" s="71"/>
      <c r="AZ38" s="20"/>
      <c r="BA38" s="20"/>
    </row>
    <row r="39" spans="1:55" s="7" customFormat="1" x14ac:dyDescent="0.2">
      <c r="B39" s="137"/>
      <c r="C39" s="82">
        <v>211</v>
      </c>
      <c r="D39" s="80" t="s">
        <v>121</v>
      </c>
      <c r="E39" s="34">
        <v>55731965.420000002</v>
      </c>
      <c r="F39" s="140"/>
      <c r="G39" s="138"/>
      <c r="H39" s="138"/>
      <c r="I39" s="138"/>
      <c r="J39" s="140"/>
      <c r="K39" s="140"/>
      <c r="L39" s="48"/>
      <c r="M39" s="48"/>
      <c r="N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F39" s="20"/>
      <c r="AH39" s="20"/>
      <c r="AI39" s="20"/>
      <c r="AL39" s="20"/>
      <c r="AN39" s="20"/>
      <c r="AO39" s="20"/>
      <c r="AP39" s="20"/>
      <c r="AQ39" s="20"/>
      <c r="AR39" s="20"/>
      <c r="AS39" s="20"/>
      <c r="AT39" s="20"/>
      <c r="AU39" s="20"/>
      <c r="AX39" s="71"/>
      <c r="AY39" s="71"/>
      <c r="AZ39" s="20"/>
      <c r="BA39" s="20"/>
    </row>
    <row r="40" spans="1:55" s="7" customFormat="1" x14ac:dyDescent="0.2">
      <c r="B40" s="106">
        <v>11</v>
      </c>
      <c r="C40" s="142">
        <v>2111</v>
      </c>
      <c r="D40" s="80" t="s">
        <v>119</v>
      </c>
      <c r="E40" s="24">
        <v>42049271.560000002</v>
      </c>
      <c r="F40" s="24">
        <f t="shared" ref="F40:BC40" si="2">F41</f>
        <v>0</v>
      </c>
      <c r="G40" s="24">
        <f t="shared" si="2"/>
        <v>0</v>
      </c>
      <c r="H40" s="24">
        <f t="shared" si="2"/>
        <v>0</v>
      </c>
      <c r="I40" s="24">
        <f t="shared" si="2"/>
        <v>0</v>
      </c>
      <c r="J40" s="24">
        <f t="shared" si="2"/>
        <v>0</v>
      </c>
      <c r="K40" s="24">
        <f t="shared" si="2"/>
        <v>0</v>
      </c>
      <c r="L40" s="24">
        <f t="shared" si="2"/>
        <v>0</v>
      </c>
      <c r="M40" s="24">
        <f t="shared" si="2"/>
        <v>0</v>
      </c>
      <c r="N40" s="24">
        <f t="shared" si="2"/>
        <v>0</v>
      </c>
      <c r="O40" s="24">
        <f t="shared" si="2"/>
        <v>0</v>
      </c>
      <c r="P40" s="24">
        <f t="shared" si="2"/>
        <v>0</v>
      </c>
      <c r="Q40" s="24">
        <f t="shared" si="2"/>
        <v>0</v>
      </c>
      <c r="R40" s="24">
        <f t="shared" si="2"/>
        <v>0</v>
      </c>
      <c r="S40" s="24">
        <f t="shared" si="2"/>
        <v>0</v>
      </c>
      <c r="T40" s="24">
        <f t="shared" si="2"/>
        <v>0</v>
      </c>
      <c r="U40" s="24">
        <f t="shared" si="2"/>
        <v>0</v>
      </c>
      <c r="V40" s="24">
        <f t="shared" si="2"/>
        <v>0</v>
      </c>
      <c r="W40" s="24">
        <f t="shared" si="2"/>
        <v>0</v>
      </c>
      <c r="X40" s="24">
        <f t="shared" si="2"/>
        <v>0</v>
      </c>
      <c r="Y40" s="24">
        <f t="shared" si="2"/>
        <v>0</v>
      </c>
      <c r="Z40" s="24">
        <f t="shared" si="2"/>
        <v>0</v>
      </c>
      <c r="AA40" s="24">
        <f t="shared" si="2"/>
        <v>0</v>
      </c>
      <c r="AB40" s="24">
        <f t="shared" si="2"/>
        <v>0</v>
      </c>
      <c r="AC40" s="24">
        <f t="shared" si="2"/>
        <v>0</v>
      </c>
      <c r="AD40" s="24">
        <f t="shared" si="2"/>
        <v>0</v>
      </c>
      <c r="AE40" s="24">
        <f t="shared" si="2"/>
        <v>0</v>
      </c>
      <c r="AF40" s="24">
        <f t="shared" si="2"/>
        <v>0</v>
      </c>
      <c r="AG40" s="24">
        <f t="shared" si="2"/>
        <v>0</v>
      </c>
      <c r="AH40" s="24">
        <f t="shared" si="2"/>
        <v>0</v>
      </c>
      <c r="AI40" s="24">
        <f t="shared" si="2"/>
        <v>0</v>
      </c>
      <c r="AJ40" s="24">
        <f t="shared" si="2"/>
        <v>0</v>
      </c>
      <c r="AK40" s="24">
        <f t="shared" si="2"/>
        <v>0</v>
      </c>
      <c r="AL40" s="24">
        <f t="shared" si="2"/>
        <v>0</v>
      </c>
      <c r="AM40" s="24">
        <f t="shared" si="2"/>
        <v>0</v>
      </c>
      <c r="AN40" s="24">
        <f t="shared" si="2"/>
        <v>0</v>
      </c>
      <c r="AO40" s="24">
        <f t="shared" si="2"/>
        <v>0</v>
      </c>
      <c r="AP40" s="24">
        <f t="shared" si="2"/>
        <v>0</v>
      </c>
      <c r="AQ40" s="24">
        <f t="shared" si="2"/>
        <v>0</v>
      </c>
      <c r="AR40" s="24">
        <f t="shared" si="2"/>
        <v>0</v>
      </c>
      <c r="AS40" s="24">
        <f t="shared" si="2"/>
        <v>0</v>
      </c>
      <c r="AT40" s="24">
        <f t="shared" si="2"/>
        <v>0</v>
      </c>
      <c r="AU40" s="24">
        <f t="shared" si="2"/>
        <v>0</v>
      </c>
      <c r="AV40" s="24">
        <f t="shared" si="2"/>
        <v>0</v>
      </c>
      <c r="AW40" s="24">
        <f t="shared" si="2"/>
        <v>0</v>
      </c>
      <c r="AX40" s="24">
        <f t="shared" si="2"/>
        <v>0</v>
      </c>
      <c r="AY40" s="24">
        <f t="shared" si="2"/>
        <v>0</v>
      </c>
      <c r="AZ40" s="24">
        <f t="shared" si="2"/>
        <v>0</v>
      </c>
      <c r="BA40" s="24">
        <f t="shared" si="2"/>
        <v>0</v>
      </c>
      <c r="BB40" s="24">
        <f t="shared" si="2"/>
        <v>0</v>
      </c>
      <c r="BC40" s="24">
        <f t="shared" si="2"/>
        <v>0</v>
      </c>
    </row>
    <row r="41" spans="1:55" x14ac:dyDescent="0.2">
      <c r="B41" s="106"/>
      <c r="C41" s="142">
        <v>211101</v>
      </c>
      <c r="D41" s="79" t="s">
        <v>21</v>
      </c>
      <c r="E41" s="22">
        <v>42049271.560000002</v>
      </c>
      <c r="F41" s="23"/>
      <c r="G41" s="23"/>
      <c r="H41" s="30"/>
      <c r="I41" s="30"/>
      <c r="J41" s="23"/>
      <c r="K41" s="23"/>
      <c r="L41" s="22"/>
      <c r="M41" s="22"/>
      <c r="P41" s="27"/>
      <c r="Q41" s="27"/>
      <c r="W41" s="16"/>
      <c r="X41" s="27"/>
      <c r="Y41" s="27"/>
      <c r="AA41" s="8"/>
      <c r="AD41" s="41"/>
      <c r="AE41" s="41"/>
      <c r="AI41" s="2"/>
      <c r="AJ41" s="2"/>
      <c r="AK41" s="2"/>
      <c r="AS41" s="27"/>
      <c r="AU41" s="2"/>
      <c r="AV41" s="2"/>
      <c r="AW41" s="2"/>
      <c r="AX41" s="40"/>
      <c r="AY41" s="40"/>
      <c r="BB41" s="47"/>
      <c r="BC41" s="61"/>
    </row>
    <row r="42" spans="1:55" s="7" customFormat="1" x14ac:dyDescent="0.2">
      <c r="B42" s="106">
        <v>12</v>
      </c>
      <c r="C42" s="142">
        <v>2112</v>
      </c>
      <c r="D42" s="80" t="s">
        <v>122</v>
      </c>
      <c r="E42" s="24">
        <v>6994293.9000000004</v>
      </c>
      <c r="F42" s="24">
        <f t="shared" ref="F42:BC42" si="3">F43</f>
        <v>0</v>
      </c>
      <c r="G42" s="24">
        <f t="shared" si="3"/>
        <v>0</v>
      </c>
      <c r="H42" s="24">
        <f t="shared" si="3"/>
        <v>0</v>
      </c>
      <c r="I42" s="24">
        <f t="shared" si="3"/>
        <v>0</v>
      </c>
      <c r="J42" s="24">
        <f t="shared" si="3"/>
        <v>0</v>
      </c>
      <c r="K42" s="24">
        <f t="shared" si="3"/>
        <v>0</v>
      </c>
      <c r="L42" s="24">
        <f t="shared" si="3"/>
        <v>0</v>
      </c>
      <c r="M42" s="24">
        <f t="shared" si="3"/>
        <v>0</v>
      </c>
      <c r="N42" s="24">
        <f t="shared" si="3"/>
        <v>0</v>
      </c>
      <c r="O42" s="24">
        <f t="shared" si="3"/>
        <v>0</v>
      </c>
      <c r="P42" s="24">
        <f t="shared" si="3"/>
        <v>0</v>
      </c>
      <c r="Q42" s="24">
        <f t="shared" si="3"/>
        <v>0</v>
      </c>
      <c r="R42" s="24">
        <f t="shared" si="3"/>
        <v>0</v>
      </c>
      <c r="S42" s="24">
        <f t="shared" si="3"/>
        <v>0</v>
      </c>
      <c r="T42" s="24">
        <f t="shared" si="3"/>
        <v>0</v>
      </c>
      <c r="U42" s="24">
        <f t="shared" si="3"/>
        <v>0</v>
      </c>
      <c r="V42" s="24">
        <f t="shared" si="3"/>
        <v>0</v>
      </c>
      <c r="W42" s="24">
        <f t="shared" si="3"/>
        <v>0</v>
      </c>
      <c r="X42" s="24">
        <f t="shared" si="3"/>
        <v>0</v>
      </c>
      <c r="Y42" s="24">
        <f t="shared" si="3"/>
        <v>0</v>
      </c>
      <c r="Z42" s="24">
        <f t="shared" si="3"/>
        <v>0</v>
      </c>
      <c r="AA42" s="24">
        <f t="shared" si="3"/>
        <v>0</v>
      </c>
      <c r="AB42" s="24">
        <f t="shared" si="3"/>
        <v>0</v>
      </c>
      <c r="AC42" s="24">
        <f t="shared" si="3"/>
        <v>0</v>
      </c>
      <c r="AD42" s="24">
        <f t="shared" si="3"/>
        <v>0</v>
      </c>
      <c r="AE42" s="24">
        <f t="shared" si="3"/>
        <v>0</v>
      </c>
      <c r="AF42" s="24">
        <f t="shared" si="3"/>
        <v>0</v>
      </c>
      <c r="AG42" s="24">
        <f t="shared" si="3"/>
        <v>0</v>
      </c>
      <c r="AH42" s="24">
        <f t="shared" si="3"/>
        <v>0</v>
      </c>
      <c r="AI42" s="24">
        <f t="shared" si="3"/>
        <v>0</v>
      </c>
      <c r="AJ42" s="24">
        <f t="shared" si="3"/>
        <v>0</v>
      </c>
      <c r="AK42" s="24">
        <f t="shared" si="3"/>
        <v>0</v>
      </c>
      <c r="AL42" s="24">
        <f t="shared" si="3"/>
        <v>0</v>
      </c>
      <c r="AM42" s="24">
        <f t="shared" si="3"/>
        <v>0</v>
      </c>
      <c r="AN42" s="24">
        <f t="shared" si="3"/>
        <v>0</v>
      </c>
      <c r="AO42" s="24">
        <f t="shared" si="3"/>
        <v>0</v>
      </c>
      <c r="AP42" s="24">
        <f t="shared" si="3"/>
        <v>0</v>
      </c>
      <c r="AQ42" s="24">
        <f t="shared" si="3"/>
        <v>0</v>
      </c>
      <c r="AR42" s="24">
        <f t="shared" si="3"/>
        <v>0</v>
      </c>
      <c r="AS42" s="24">
        <f t="shared" si="3"/>
        <v>0</v>
      </c>
      <c r="AT42" s="24">
        <f t="shared" si="3"/>
        <v>0</v>
      </c>
      <c r="AU42" s="24">
        <f t="shared" si="3"/>
        <v>0</v>
      </c>
      <c r="AV42" s="24">
        <f t="shared" si="3"/>
        <v>0</v>
      </c>
      <c r="AW42" s="24">
        <f t="shared" si="3"/>
        <v>0</v>
      </c>
      <c r="AX42" s="24">
        <f t="shared" si="3"/>
        <v>0</v>
      </c>
      <c r="AY42" s="24">
        <f t="shared" si="3"/>
        <v>0</v>
      </c>
      <c r="AZ42" s="24">
        <f t="shared" si="3"/>
        <v>0</v>
      </c>
      <c r="BA42" s="24">
        <f t="shared" si="3"/>
        <v>0</v>
      </c>
      <c r="BB42" s="24">
        <f t="shared" si="3"/>
        <v>0</v>
      </c>
      <c r="BC42" s="24">
        <f t="shared" si="3"/>
        <v>0</v>
      </c>
    </row>
    <row r="43" spans="1:55" x14ac:dyDescent="0.2">
      <c r="B43" s="106"/>
      <c r="C43" s="142">
        <v>211201</v>
      </c>
      <c r="D43" s="79" t="s">
        <v>123</v>
      </c>
      <c r="E43" s="22">
        <v>6994293.9000000004</v>
      </c>
      <c r="F43" s="23"/>
      <c r="G43" s="23"/>
      <c r="H43" s="30"/>
      <c r="I43" s="30"/>
      <c r="J43" s="23"/>
      <c r="K43" s="23"/>
      <c r="L43" s="22"/>
      <c r="M43" s="22"/>
      <c r="P43" s="27"/>
      <c r="Q43" s="27"/>
      <c r="W43" s="16"/>
      <c r="X43" s="27"/>
      <c r="Y43" s="27"/>
      <c r="Z43" s="39"/>
      <c r="AA43" s="39"/>
      <c r="AI43" s="2"/>
      <c r="AJ43" s="2"/>
      <c r="AK43" s="2"/>
      <c r="AS43" s="27"/>
      <c r="AU43" s="2"/>
      <c r="AV43" s="2"/>
      <c r="AW43" s="2"/>
      <c r="AX43" s="40"/>
      <c r="AY43" s="40"/>
      <c r="BB43" s="47"/>
      <c r="BC43" s="61"/>
    </row>
    <row r="44" spans="1:55" x14ac:dyDescent="0.2">
      <c r="B44" s="106"/>
      <c r="C44" s="142">
        <v>211204</v>
      </c>
      <c r="D44" s="79" t="s">
        <v>197</v>
      </c>
      <c r="E44" s="22"/>
      <c r="F44" s="23"/>
      <c r="G44" s="23"/>
      <c r="H44" s="30"/>
      <c r="I44" s="30"/>
      <c r="J44" s="23"/>
      <c r="K44" s="23"/>
      <c r="L44" s="22"/>
      <c r="M44" s="22"/>
      <c r="P44" s="27"/>
      <c r="Q44" s="27"/>
      <c r="W44" s="16"/>
      <c r="X44" s="27"/>
      <c r="Y44" s="27"/>
      <c r="Z44" s="39"/>
      <c r="AA44" s="39"/>
      <c r="AI44" s="2"/>
      <c r="AJ44" s="2"/>
      <c r="AK44" s="2"/>
      <c r="AS44" s="27"/>
      <c r="AU44" s="2"/>
      <c r="AV44" s="2"/>
      <c r="AW44" s="2"/>
      <c r="AX44" s="40"/>
      <c r="AY44" s="40"/>
      <c r="BB44" s="47"/>
      <c r="BC44" s="61"/>
    </row>
    <row r="45" spans="1:55" x14ac:dyDescent="0.2">
      <c r="B45" s="106"/>
      <c r="C45" s="142">
        <v>2114</v>
      </c>
      <c r="D45" s="79" t="s">
        <v>124</v>
      </c>
      <c r="E45" s="24">
        <v>3968594.25</v>
      </c>
      <c r="F45" s="25"/>
      <c r="G45" s="25"/>
      <c r="H45" s="31"/>
      <c r="I45" s="31"/>
      <c r="J45" s="25"/>
      <c r="K45" s="25"/>
      <c r="L45" s="24"/>
      <c r="M45" s="24"/>
      <c r="P45" s="34"/>
      <c r="Q45" s="34"/>
      <c r="T45" s="36"/>
      <c r="U45" s="35"/>
      <c r="V45" s="28"/>
      <c r="W45" s="28"/>
      <c r="X45" s="34"/>
      <c r="Y45" s="34"/>
      <c r="Z45" s="36"/>
      <c r="AA45" s="36"/>
      <c r="AB45" s="36"/>
      <c r="AC45" s="36"/>
      <c r="AD45" s="36"/>
      <c r="AE45" s="43"/>
      <c r="AH45" s="20"/>
      <c r="AI45" s="20"/>
      <c r="AJ45" s="20"/>
      <c r="AK45" s="20"/>
      <c r="AN45" s="20"/>
      <c r="AO45" s="20"/>
      <c r="AP45" s="20"/>
      <c r="AQ45" s="20"/>
      <c r="AR45" s="34"/>
      <c r="AS45" s="34"/>
      <c r="AT45" s="20"/>
      <c r="AU45" s="20"/>
      <c r="AV45" s="20"/>
      <c r="AW45" s="20"/>
      <c r="AX45" s="52"/>
      <c r="AY45" s="52"/>
      <c r="AZ45" s="20"/>
      <c r="BA45" s="20"/>
      <c r="BB45" s="47"/>
      <c r="BC45" s="61"/>
    </row>
    <row r="46" spans="1:55" s="1" customFormat="1" x14ac:dyDescent="0.2">
      <c r="B46" s="106"/>
      <c r="C46" s="142">
        <v>211503</v>
      </c>
      <c r="D46" s="79" t="s">
        <v>125</v>
      </c>
      <c r="E46" s="22">
        <v>1326198</v>
      </c>
      <c r="F46" s="23"/>
      <c r="G46" s="23"/>
      <c r="H46" s="30"/>
      <c r="I46" s="30"/>
      <c r="J46" s="23"/>
      <c r="K46" s="23"/>
      <c r="L46" s="22"/>
      <c r="M46" s="22"/>
      <c r="N46" s="27"/>
      <c r="O46" s="5"/>
      <c r="P46" s="27"/>
      <c r="Q46" s="27"/>
      <c r="R46" s="16"/>
      <c r="S46" s="16"/>
      <c r="T46" s="8"/>
      <c r="U46" s="156"/>
      <c r="V46" s="16"/>
      <c r="W46" s="16"/>
      <c r="X46" s="27"/>
      <c r="Y46" s="27"/>
      <c r="Z46" s="8"/>
      <c r="AA46" s="8"/>
      <c r="AB46" s="8"/>
      <c r="AC46" s="8"/>
      <c r="AD46" s="8"/>
      <c r="AE46" s="150"/>
      <c r="AF46" s="27"/>
      <c r="AH46" s="42"/>
      <c r="AI46" s="42"/>
      <c r="AJ46" s="42"/>
      <c r="AK46" s="42"/>
      <c r="AL46" s="27"/>
      <c r="AN46" s="42"/>
      <c r="AO46" s="42"/>
      <c r="AP46" s="42"/>
      <c r="AQ46" s="42"/>
      <c r="AR46" s="27"/>
      <c r="AS46" s="27"/>
      <c r="AT46" s="42"/>
      <c r="AU46" s="42"/>
      <c r="AV46" s="42"/>
      <c r="AW46" s="42"/>
      <c r="AX46" s="53"/>
      <c r="AY46" s="53"/>
      <c r="AZ46" s="42"/>
      <c r="BA46" s="42"/>
      <c r="BB46" s="65"/>
      <c r="BC46" s="74"/>
    </row>
    <row r="47" spans="1:55" x14ac:dyDescent="0.2">
      <c r="B47" s="106"/>
      <c r="C47" s="142">
        <v>211601</v>
      </c>
      <c r="D47" s="79" t="s">
        <v>0</v>
      </c>
      <c r="E47" s="22">
        <v>1393607.71</v>
      </c>
      <c r="F47" s="23"/>
      <c r="G47" s="23"/>
      <c r="H47" s="30"/>
      <c r="I47" s="30"/>
      <c r="J47" s="23"/>
      <c r="K47" s="23"/>
      <c r="L47" s="22"/>
      <c r="M47" s="22"/>
      <c r="P47" s="27"/>
      <c r="Q47" s="27"/>
      <c r="W47" s="16"/>
      <c r="X47" s="27"/>
      <c r="Y47" s="27"/>
      <c r="AA47" s="8"/>
      <c r="AD47" s="8"/>
      <c r="AE47" s="8"/>
      <c r="AI47" s="2"/>
      <c r="AJ47" s="2"/>
      <c r="AK47" s="2"/>
      <c r="AS47" s="27"/>
      <c r="AT47" s="42"/>
      <c r="AU47" s="42"/>
      <c r="AV47" s="2"/>
      <c r="AW47" s="2"/>
      <c r="AX47" s="40"/>
      <c r="AY47" s="40"/>
      <c r="BB47" s="47"/>
      <c r="BC47" s="61"/>
    </row>
    <row r="48" spans="1:55" s="7" customFormat="1" x14ac:dyDescent="0.2">
      <c r="B48" s="133">
        <v>13</v>
      </c>
      <c r="C48" s="144">
        <v>212</v>
      </c>
      <c r="D48" s="80" t="s">
        <v>84</v>
      </c>
      <c r="E48" s="24">
        <v>2096851.31</v>
      </c>
      <c r="F48" s="24">
        <f t="shared" ref="F48:AG48" si="4">SUM(F52:F53)</f>
        <v>0</v>
      </c>
      <c r="G48" s="24">
        <f t="shared" si="4"/>
        <v>0</v>
      </c>
      <c r="H48" s="24">
        <f t="shared" si="4"/>
        <v>0</v>
      </c>
      <c r="I48" s="24">
        <f t="shared" si="4"/>
        <v>0</v>
      </c>
      <c r="J48" s="24">
        <f t="shared" si="4"/>
        <v>0</v>
      </c>
      <c r="K48" s="24">
        <f t="shared" si="4"/>
        <v>0</v>
      </c>
      <c r="L48" s="24">
        <f t="shared" si="4"/>
        <v>0</v>
      </c>
      <c r="M48" s="24">
        <f t="shared" si="4"/>
        <v>0</v>
      </c>
      <c r="N48" s="24">
        <f t="shared" si="4"/>
        <v>0</v>
      </c>
      <c r="O48" s="24">
        <f t="shared" si="4"/>
        <v>0</v>
      </c>
      <c r="P48" s="24">
        <f t="shared" si="4"/>
        <v>0</v>
      </c>
      <c r="Q48" s="24">
        <f t="shared" si="4"/>
        <v>0</v>
      </c>
      <c r="R48" s="24">
        <f t="shared" si="4"/>
        <v>0</v>
      </c>
      <c r="S48" s="24">
        <f t="shared" si="4"/>
        <v>0</v>
      </c>
      <c r="T48" s="24">
        <f t="shared" si="4"/>
        <v>0</v>
      </c>
      <c r="U48" s="24">
        <f t="shared" si="4"/>
        <v>0</v>
      </c>
      <c r="V48" s="24">
        <f t="shared" si="4"/>
        <v>0</v>
      </c>
      <c r="W48" s="24">
        <f t="shared" si="4"/>
        <v>0</v>
      </c>
      <c r="X48" s="24">
        <f t="shared" si="4"/>
        <v>0</v>
      </c>
      <c r="Y48" s="24">
        <f t="shared" si="4"/>
        <v>0</v>
      </c>
      <c r="Z48" s="24">
        <f t="shared" si="4"/>
        <v>0</v>
      </c>
      <c r="AA48" s="24">
        <f t="shared" si="4"/>
        <v>0</v>
      </c>
      <c r="AB48" s="24">
        <f t="shared" si="4"/>
        <v>0</v>
      </c>
      <c r="AC48" s="24">
        <f t="shared" si="4"/>
        <v>0</v>
      </c>
      <c r="AD48" s="24">
        <f t="shared" si="4"/>
        <v>0</v>
      </c>
      <c r="AE48" s="24">
        <f t="shared" si="4"/>
        <v>0</v>
      </c>
      <c r="AF48" s="24">
        <f t="shared" si="4"/>
        <v>0</v>
      </c>
      <c r="AG48" s="24">
        <f t="shared" si="4"/>
        <v>0</v>
      </c>
      <c r="AH48" s="24">
        <f t="shared" ref="AH48:BC48" si="5">SUM(AH52:AH53)</f>
        <v>0</v>
      </c>
      <c r="AI48" s="24">
        <f t="shared" si="5"/>
        <v>0</v>
      </c>
      <c r="AJ48" s="24">
        <f t="shared" si="5"/>
        <v>0</v>
      </c>
      <c r="AK48" s="24">
        <f t="shared" si="5"/>
        <v>0</v>
      </c>
      <c r="AL48" s="24">
        <f t="shared" si="5"/>
        <v>0</v>
      </c>
      <c r="AM48" s="24">
        <f t="shared" si="5"/>
        <v>0</v>
      </c>
      <c r="AN48" s="24">
        <f t="shared" si="5"/>
        <v>0</v>
      </c>
      <c r="AO48" s="24">
        <f t="shared" si="5"/>
        <v>0</v>
      </c>
      <c r="AP48" s="24">
        <f t="shared" si="5"/>
        <v>0</v>
      </c>
      <c r="AQ48" s="24">
        <f t="shared" si="5"/>
        <v>0</v>
      </c>
      <c r="AR48" s="24">
        <f t="shared" si="5"/>
        <v>0</v>
      </c>
      <c r="AS48" s="24">
        <f t="shared" si="5"/>
        <v>0</v>
      </c>
      <c r="AT48" s="24">
        <f t="shared" si="5"/>
        <v>0</v>
      </c>
      <c r="AU48" s="24">
        <f t="shared" si="5"/>
        <v>0</v>
      </c>
      <c r="AV48" s="24">
        <f t="shared" si="5"/>
        <v>0</v>
      </c>
      <c r="AW48" s="24">
        <f t="shared" si="5"/>
        <v>0</v>
      </c>
      <c r="AX48" s="24">
        <f t="shared" si="5"/>
        <v>0</v>
      </c>
      <c r="AY48" s="24">
        <f t="shared" si="5"/>
        <v>0</v>
      </c>
      <c r="AZ48" s="24">
        <f t="shared" si="5"/>
        <v>0</v>
      </c>
      <c r="BA48" s="24">
        <f t="shared" si="5"/>
        <v>0</v>
      </c>
      <c r="BB48" s="24">
        <f t="shared" si="5"/>
        <v>0</v>
      </c>
      <c r="BC48" s="24">
        <f t="shared" si="5"/>
        <v>0</v>
      </c>
    </row>
    <row r="49" spans="1:55" s="7" customFormat="1" x14ac:dyDescent="0.2">
      <c r="B49" s="133"/>
      <c r="C49" s="144">
        <v>2122</v>
      </c>
      <c r="D49" s="80" t="s">
        <v>126</v>
      </c>
      <c r="E49" s="24">
        <v>2096851.31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71" customFormat="1" x14ac:dyDescent="0.2">
      <c r="B50" s="108"/>
      <c r="C50" s="145">
        <v>212201</v>
      </c>
      <c r="D50" s="55" t="s">
        <v>127</v>
      </c>
      <c r="E50" s="115">
        <v>49488</v>
      </c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</row>
    <row r="51" spans="1:55" s="71" customFormat="1" x14ac:dyDescent="0.2">
      <c r="B51" s="108"/>
      <c r="C51" s="145">
        <v>212202</v>
      </c>
      <c r="D51" s="55" t="s">
        <v>128</v>
      </c>
      <c r="E51" s="115">
        <v>95686.65</v>
      </c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</row>
    <row r="52" spans="1:55" x14ac:dyDescent="0.2">
      <c r="B52" s="106"/>
      <c r="C52" s="142">
        <v>212204</v>
      </c>
      <c r="D52" s="79" t="s">
        <v>129</v>
      </c>
      <c r="E52" s="22">
        <v>54166.66</v>
      </c>
      <c r="F52" s="23"/>
      <c r="G52" s="23"/>
      <c r="H52" s="30"/>
      <c r="I52" s="30"/>
      <c r="J52" s="23"/>
      <c r="K52" s="23"/>
      <c r="L52" s="22"/>
      <c r="M52" s="22"/>
      <c r="P52" s="27"/>
      <c r="Q52" s="27"/>
      <c r="W52" s="16"/>
      <c r="X52" s="27"/>
      <c r="Y52" s="27"/>
      <c r="AA52" s="8"/>
      <c r="AI52" s="2"/>
      <c r="AJ52" s="2"/>
      <c r="AK52" s="2"/>
      <c r="AS52" s="27"/>
      <c r="AU52" s="2"/>
      <c r="AV52" s="2"/>
      <c r="AW52" s="2"/>
      <c r="AX52" s="40"/>
      <c r="AY52" s="40"/>
      <c r="BB52" s="47"/>
      <c r="BC52" s="61"/>
    </row>
    <row r="53" spans="1:55" x14ac:dyDescent="0.2">
      <c r="B53" s="106"/>
      <c r="C53" s="142">
        <v>212205</v>
      </c>
      <c r="D53" s="79" t="s">
        <v>85</v>
      </c>
      <c r="E53" s="22">
        <v>1897510</v>
      </c>
      <c r="F53" s="23"/>
      <c r="G53" s="23"/>
      <c r="H53" s="30"/>
      <c r="I53" s="30"/>
      <c r="J53" s="23"/>
      <c r="K53" s="23"/>
      <c r="L53" s="22"/>
      <c r="M53" s="22"/>
      <c r="P53" s="27"/>
      <c r="Q53" s="27"/>
      <c r="W53" s="16"/>
      <c r="X53" s="27"/>
      <c r="Y53" s="27"/>
      <c r="AA53" s="8"/>
      <c r="AD53" s="8"/>
      <c r="AE53" s="8"/>
      <c r="AI53" s="2"/>
      <c r="AJ53" s="2"/>
      <c r="AK53" s="2"/>
      <c r="AS53" s="27"/>
      <c r="AU53" s="2"/>
      <c r="AV53" s="2"/>
      <c r="AW53" s="2"/>
      <c r="AX53" s="40"/>
      <c r="AY53" s="40"/>
      <c r="BB53" s="47"/>
      <c r="BC53" s="61"/>
    </row>
    <row r="54" spans="1:55" s="7" customFormat="1" x14ac:dyDescent="0.2">
      <c r="B54" s="106">
        <v>18</v>
      </c>
      <c r="C54" s="144">
        <v>214</v>
      </c>
      <c r="D54" s="114" t="s">
        <v>130</v>
      </c>
      <c r="E54" s="24">
        <v>3361938.6399999997</v>
      </c>
      <c r="F54" s="24">
        <f t="shared" ref="F54:AJ54" ca="1" si="6">SUM(F45:F69)</f>
        <v>0</v>
      </c>
      <c r="G54" s="24">
        <f t="shared" ca="1" si="6"/>
        <v>0</v>
      </c>
      <c r="H54" s="24">
        <f t="shared" ca="1" si="6"/>
        <v>0</v>
      </c>
      <c r="I54" s="24">
        <f t="shared" ca="1" si="6"/>
        <v>0</v>
      </c>
      <c r="J54" s="24">
        <f t="shared" ca="1" si="6"/>
        <v>0</v>
      </c>
      <c r="K54" s="24">
        <f t="shared" ca="1" si="6"/>
        <v>0</v>
      </c>
      <c r="L54" s="24">
        <f t="shared" ca="1" si="6"/>
        <v>0</v>
      </c>
      <c r="M54" s="24">
        <f t="shared" ca="1" si="6"/>
        <v>0</v>
      </c>
      <c r="N54" s="24">
        <f t="shared" ca="1" si="6"/>
        <v>0</v>
      </c>
      <c r="O54" s="24">
        <f t="shared" ca="1" si="6"/>
        <v>0</v>
      </c>
      <c r="P54" s="24">
        <f t="shared" ca="1" si="6"/>
        <v>0</v>
      </c>
      <c r="Q54" s="24">
        <f t="shared" ca="1" si="6"/>
        <v>0</v>
      </c>
      <c r="R54" s="24">
        <f t="shared" ca="1" si="6"/>
        <v>0</v>
      </c>
      <c r="S54" s="24">
        <f t="shared" ca="1" si="6"/>
        <v>0</v>
      </c>
      <c r="T54" s="24">
        <f t="shared" ca="1" si="6"/>
        <v>0</v>
      </c>
      <c r="U54" s="24">
        <f t="shared" ca="1" si="6"/>
        <v>0</v>
      </c>
      <c r="V54" s="24">
        <f t="shared" ca="1" si="6"/>
        <v>0</v>
      </c>
      <c r="W54" s="24">
        <f t="shared" ca="1" si="6"/>
        <v>0</v>
      </c>
      <c r="X54" s="24">
        <f t="shared" ca="1" si="6"/>
        <v>0</v>
      </c>
      <c r="Y54" s="24">
        <f t="shared" ca="1" si="6"/>
        <v>0</v>
      </c>
      <c r="Z54" s="24">
        <f t="shared" ca="1" si="6"/>
        <v>0</v>
      </c>
      <c r="AA54" s="24">
        <f t="shared" ca="1" si="6"/>
        <v>0</v>
      </c>
      <c r="AB54" s="24">
        <f t="shared" ca="1" si="6"/>
        <v>0</v>
      </c>
      <c r="AC54" s="24">
        <f t="shared" ca="1" si="6"/>
        <v>0</v>
      </c>
      <c r="AD54" s="24">
        <f t="shared" ca="1" si="6"/>
        <v>0</v>
      </c>
      <c r="AE54" s="24">
        <f t="shared" ca="1" si="6"/>
        <v>0</v>
      </c>
      <c r="AF54" s="24">
        <f t="shared" ca="1" si="6"/>
        <v>0</v>
      </c>
      <c r="AG54" s="24">
        <f t="shared" ca="1" si="6"/>
        <v>0</v>
      </c>
      <c r="AH54" s="24">
        <f t="shared" ca="1" si="6"/>
        <v>0</v>
      </c>
      <c r="AI54" s="24">
        <f t="shared" ca="1" si="6"/>
        <v>0</v>
      </c>
      <c r="AJ54" s="24">
        <f t="shared" ca="1" si="6"/>
        <v>0</v>
      </c>
      <c r="AK54" s="24">
        <f t="shared" ref="AK54:BC54" ca="1" si="7">SUM(AK45:AK69)</f>
        <v>0</v>
      </c>
      <c r="AL54" s="24">
        <f t="shared" ca="1" si="7"/>
        <v>0</v>
      </c>
      <c r="AM54" s="24">
        <f t="shared" ca="1" si="7"/>
        <v>0</v>
      </c>
      <c r="AN54" s="24">
        <f t="shared" ca="1" si="7"/>
        <v>0</v>
      </c>
      <c r="AO54" s="24">
        <f t="shared" ca="1" si="7"/>
        <v>0</v>
      </c>
      <c r="AP54" s="24">
        <f t="shared" ca="1" si="7"/>
        <v>0</v>
      </c>
      <c r="AQ54" s="24">
        <f t="shared" ca="1" si="7"/>
        <v>0</v>
      </c>
      <c r="AR54" s="24">
        <f t="shared" ca="1" si="7"/>
        <v>0</v>
      </c>
      <c r="AS54" s="24">
        <f t="shared" ca="1" si="7"/>
        <v>0</v>
      </c>
      <c r="AT54" s="24">
        <f t="shared" ca="1" si="7"/>
        <v>0</v>
      </c>
      <c r="AU54" s="24">
        <f t="shared" ca="1" si="7"/>
        <v>0</v>
      </c>
      <c r="AV54" s="24">
        <f t="shared" ca="1" si="7"/>
        <v>0</v>
      </c>
      <c r="AW54" s="24">
        <f t="shared" ca="1" si="7"/>
        <v>0</v>
      </c>
      <c r="AX54" s="24">
        <f t="shared" ca="1" si="7"/>
        <v>0</v>
      </c>
      <c r="AY54" s="24">
        <f t="shared" ca="1" si="7"/>
        <v>0</v>
      </c>
      <c r="AZ54" s="24">
        <f t="shared" ca="1" si="7"/>
        <v>0</v>
      </c>
      <c r="BA54" s="24">
        <f t="shared" ca="1" si="7"/>
        <v>0</v>
      </c>
      <c r="BB54" s="24">
        <f t="shared" ca="1" si="7"/>
        <v>0</v>
      </c>
      <c r="BC54" s="24">
        <f t="shared" ca="1" si="7"/>
        <v>0</v>
      </c>
    </row>
    <row r="55" spans="1:55" s="7" customFormat="1" x14ac:dyDescent="0.2">
      <c r="B55" s="133"/>
      <c r="C55" s="144">
        <v>2142</v>
      </c>
      <c r="D55" s="80" t="s">
        <v>131</v>
      </c>
      <c r="E55" s="34">
        <v>3361938.6399999997</v>
      </c>
      <c r="F55" s="25"/>
      <c r="G55" s="25"/>
      <c r="H55" s="31"/>
      <c r="I55" s="31"/>
      <c r="J55" s="25"/>
      <c r="K55" s="25"/>
      <c r="L55" s="24"/>
      <c r="M55" s="24"/>
      <c r="N55" s="34"/>
      <c r="O55" s="34"/>
      <c r="P55" s="34"/>
      <c r="Q55" s="34"/>
      <c r="R55" s="28"/>
      <c r="S55" s="28"/>
      <c r="T55" s="36"/>
      <c r="U55" s="34"/>
      <c r="V55" s="28"/>
      <c r="W55" s="28"/>
      <c r="X55" s="34"/>
      <c r="Y55" s="34"/>
      <c r="Z55" s="36"/>
      <c r="AA55" s="36"/>
      <c r="AB55" s="36"/>
      <c r="AC55" s="36"/>
      <c r="AF55" s="34"/>
      <c r="AH55" s="20"/>
      <c r="AI55" s="20"/>
      <c r="AJ55" s="20"/>
      <c r="AK55" s="20"/>
      <c r="AL55" s="34"/>
      <c r="AN55" s="20"/>
      <c r="AO55" s="20"/>
      <c r="AP55" s="20"/>
      <c r="AQ55" s="20"/>
      <c r="AR55" s="34"/>
      <c r="AS55" s="34"/>
      <c r="AT55" s="20"/>
      <c r="AU55" s="20"/>
      <c r="AV55" s="20"/>
      <c r="AW55" s="20"/>
      <c r="AX55" s="52"/>
      <c r="AY55" s="52"/>
      <c r="AZ55" s="20"/>
      <c r="BA55" s="20"/>
      <c r="BB55" s="64"/>
      <c r="BC55" s="63"/>
    </row>
    <row r="56" spans="1:55" s="7" customFormat="1" x14ac:dyDescent="0.2">
      <c r="B56" s="106"/>
      <c r="C56" s="145">
        <v>214201</v>
      </c>
      <c r="D56" s="55" t="s">
        <v>132</v>
      </c>
      <c r="E56" s="22">
        <v>3114907.34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</row>
    <row r="57" spans="1:55" s="7" customFormat="1" x14ac:dyDescent="0.2">
      <c r="B57" s="106"/>
      <c r="C57" s="145">
        <v>214203</v>
      </c>
      <c r="D57" s="55" t="s">
        <v>133</v>
      </c>
      <c r="E57" s="22">
        <v>247031.3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</row>
    <row r="58" spans="1:55" s="7" customFormat="1" x14ac:dyDescent="0.2">
      <c r="B58" s="133"/>
      <c r="C58" s="144">
        <v>215</v>
      </c>
      <c r="D58" s="80" t="s">
        <v>134</v>
      </c>
      <c r="E58" s="34">
        <v>0</v>
      </c>
      <c r="F58" s="25"/>
      <c r="G58" s="25"/>
      <c r="H58" s="31"/>
      <c r="I58" s="31"/>
      <c r="J58" s="25"/>
      <c r="K58" s="25"/>
      <c r="L58" s="24"/>
      <c r="M58" s="24"/>
      <c r="N58" s="34"/>
      <c r="O58" s="3"/>
      <c r="P58" s="34"/>
      <c r="Q58" s="34"/>
      <c r="R58" s="28"/>
      <c r="S58" s="28"/>
      <c r="T58" s="36"/>
      <c r="U58" s="34"/>
      <c r="V58" s="28"/>
      <c r="W58" s="28"/>
      <c r="X58" s="34"/>
      <c r="Y58" s="34"/>
      <c r="Z58" s="36"/>
      <c r="AA58" s="36"/>
      <c r="AB58" s="36"/>
      <c r="AC58" s="36"/>
      <c r="AD58" s="36"/>
      <c r="AE58" s="36"/>
      <c r="AF58" s="34"/>
      <c r="AH58" s="20"/>
      <c r="AI58" s="20"/>
      <c r="AJ58" s="20"/>
      <c r="AK58" s="20"/>
      <c r="AL58" s="34"/>
      <c r="AN58" s="20"/>
      <c r="AO58" s="20"/>
      <c r="AP58" s="20"/>
      <c r="AQ58" s="20"/>
      <c r="AR58" s="34"/>
      <c r="AS58" s="34"/>
      <c r="AT58" s="20"/>
      <c r="AU58" s="20"/>
      <c r="AV58" s="20"/>
      <c r="AW58" s="20"/>
      <c r="AX58" s="72"/>
      <c r="AY58" s="72"/>
      <c r="AZ58" s="20"/>
      <c r="BA58" s="20"/>
      <c r="BB58" s="64"/>
      <c r="BC58" s="63"/>
    </row>
    <row r="59" spans="1:55" s="7" customFormat="1" x14ac:dyDescent="0.2">
      <c r="B59" s="133"/>
      <c r="C59" s="144">
        <v>2151</v>
      </c>
      <c r="D59" s="79" t="s">
        <v>192</v>
      </c>
      <c r="E59" s="34"/>
      <c r="F59" s="25"/>
      <c r="G59" s="25"/>
      <c r="H59" s="31"/>
      <c r="I59" s="31"/>
      <c r="J59" s="25"/>
      <c r="K59" s="25"/>
      <c r="L59" s="24"/>
      <c r="M59" s="24"/>
      <c r="N59" s="34"/>
      <c r="O59" s="3"/>
      <c r="P59" s="34"/>
      <c r="Q59" s="34"/>
      <c r="R59" s="28"/>
      <c r="S59" s="28"/>
      <c r="T59" s="36"/>
      <c r="U59" s="34"/>
      <c r="V59" s="28"/>
      <c r="W59" s="28"/>
      <c r="X59" s="34"/>
      <c r="Y59" s="34"/>
      <c r="Z59" s="36"/>
      <c r="AA59" s="36"/>
      <c r="AB59" s="36"/>
      <c r="AC59" s="36"/>
      <c r="AD59" s="36"/>
      <c r="AE59" s="36"/>
      <c r="AF59" s="34"/>
      <c r="AH59" s="20"/>
      <c r="AI59" s="20"/>
      <c r="AJ59" s="20"/>
      <c r="AK59" s="20"/>
      <c r="AL59" s="34"/>
      <c r="AN59" s="20"/>
      <c r="AO59" s="20"/>
      <c r="AP59" s="20"/>
      <c r="AQ59" s="20"/>
      <c r="AR59" s="34"/>
      <c r="AS59" s="34"/>
      <c r="AT59" s="20"/>
      <c r="AU59" s="20"/>
      <c r="AV59" s="20"/>
      <c r="AW59" s="20"/>
      <c r="AX59" s="72"/>
      <c r="AY59" s="72"/>
      <c r="AZ59" s="20"/>
      <c r="BA59" s="20"/>
      <c r="BB59" s="64"/>
      <c r="BC59" s="63"/>
    </row>
    <row r="60" spans="1:55" x14ac:dyDescent="0.2">
      <c r="B60" s="106"/>
      <c r="C60" s="142">
        <v>2152</v>
      </c>
      <c r="D60" s="79" t="s">
        <v>149</v>
      </c>
      <c r="E60" s="22"/>
      <c r="F60" s="23"/>
      <c r="G60" s="23"/>
      <c r="H60" s="30"/>
      <c r="I60" s="30"/>
      <c r="J60" s="23"/>
      <c r="K60" s="23"/>
      <c r="L60" s="22"/>
      <c r="M60" s="22"/>
      <c r="P60" s="27"/>
      <c r="Q60" s="27"/>
      <c r="W60" s="16"/>
      <c r="X60" s="27"/>
      <c r="Y60" s="27"/>
      <c r="AA60" s="8"/>
      <c r="AD60" s="8"/>
      <c r="AE60" s="8"/>
      <c r="AI60" s="2"/>
      <c r="AJ60" s="2"/>
      <c r="AK60" s="2"/>
      <c r="AS60" s="27"/>
      <c r="AU60" s="2"/>
      <c r="AV60" s="2"/>
      <c r="AW60" s="2"/>
      <c r="AX60" s="54"/>
      <c r="AY60" s="54"/>
      <c r="BB60" s="47"/>
      <c r="BC60" s="61"/>
    </row>
    <row r="61" spans="1:55" x14ac:dyDescent="0.2">
      <c r="B61" s="106"/>
      <c r="C61" s="142">
        <v>2153</v>
      </c>
      <c r="D61" s="79" t="s">
        <v>150</v>
      </c>
      <c r="E61" s="22"/>
      <c r="F61" s="23"/>
      <c r="G61" s="23"/>
      <c r="H61" s="30"/>
      <c r="I61" s="30"/>
      <c r="J61" s="23"/>
      <c r="K61" s="23"/>
      <c r="L61" s="22"/>
      <c r="M61" s="22"/>
      <c r="P61" s="27"/>
      <c r="Q61" s="27"/>
      <c r="W61" s="16"/>
      <c r="X61" s="27"/>
      <c r="Y61" s="27"/>
      <c r="AA61" s="8"/>
      <c r="AD61" s="8"/>
      <c r="AE61" s="8"/>
      <c r="AI61" s="2"/>
      <c r="AJ61" s="2"/>
      <c r="AK61" s="2"/>
      <c r="AS61" s="27"/>
      <c r="AU61" s="2"/>
      <c r="AV61" s="2"/>
      <c r="AW61" s="2"/>
      <c r="AX61" s="54"/>
      <c r="AY61" s="54"/>
      <c r="BB61" s="47"/>
      <c r="BC61" s="61"/>
    </row>
    <row r="62" spans="1:55" x14ac:dyDescent="0.2">
      <c r="B62" s="106"/>
      <c r="C62" s="142"/>
      <c r="D62" s="79"/>
      <c r="E62" s="22"/>
      <c r="F62" s="23"/>
      <c r="G62" s="23"/>
      <c r="H62" s="30"/>
      <c r="I62" s="30"/>
      <c r="J62" s="23"/>
      <c r="K62" s="23"/>
      <c r="L62" s="22"/>
      <c r="M62" s="22"/>
      <c r="P62" s="27"/>
      <c r="Q62" s="27"/>
      <c r="W62" s="16"/>
      <c r="X62" s="27"/>
      <c r="Y62" s="27"/>
      <c r="AA62" s="8"/>
      <c r="AD62" s="8"/>
      <c r="AE62" s="8"/>
      <c r="AI62" s="2"/>
      <c r="AJ62" s="2"/>
      <c r="AK62" s="2"/>
      <c r="AS62" s="27"/>
      <c r="AU62" s="2"/>
      <c r="AV62" s="2"/>
      <c r="AW62" s="2"/>
      <c r="AX62" s="54"/>
      <c r="AY62" s="54"/>
      <c r="BB62" s="47"/>
      <c r="BC62" s="61"/>
    </row>
    <row r="63" spans="1:55" s="7" customFormat="1" x14ac:dyDescent="0.2">
      <c r="A63" s="7">
        <v>2</v>
      </c>
      <c r="B63" s="106"/>
      <c r="C63" s="142">
        <v>22</v>
      </c>
      <c r="D63" s="80" t="s">
        <v>135</v>
      </c>
      <c r="E63" s="34">
        <v>25687943.230000004</v>
      </c>
      <c r="F63" s="25"/>
      <c r="G63" s="25"/>
      <c r="H63" s="31"/>
      <c r="I63" s="31"/>
      <c r="J63" s="25"/>
      <c r="K63" s="25"/>
      <c r="L63" s="24"/>
      <c r="M63" s="24"/>
      <c r="N63" s="34"/>
      <c r="O63" s="34"/>
      <c r="P63" s="34"/>
      <c r="Q63" s="34"/>
      <c r="R63" s="28"/>
      <c r="S63" s="28"/>
      <c r="T63" s="36"/>
      <c r="U63" s="34"/>
      <c r="V63" s="28"/>
      <c r="W63" s="28"/>
      <c r="X63" s="34"/>
      <c r="Y63" s="34"/>
      <c r="Z63" s="36"/>
      <c r="AA63" s="36"/>
      <c r="AB63" s="36"/>
      <c r="AC63" s="36"/>
      <c r="AF63" s="34"/>
      <c r="AH63" s="20"/>
      <c r="AI63" s="20"/>
      <c r="AJ63" s="20"/>
      <c r="AK63" s="20"/>
      <c r="AL63" s="34"/>
      <c r="AN63" s="20"/>
      <c r="AO63" s="20"/>
      <c r="AP63" s="20"/>
      <c r="AQ63" s="20"/>
      <c r="AR63" s="34"/>
      <c r="AS63" s="34"/>
      <c r="AT63" s="20"/>
      <c r="AU63" s="20"/>
      <c r="AV63" s="20"/>
      <c r="AW63" s="20"/>
      <c r="AX63" s="52"/>
      <c r="AY63" s="52"/>
      <c r="AZ63" s="20"/>
      <c r="BA63" s="20"/>
      <c r="BB63" s="64"/>
      <c r="BC63" s="63"/>
    </row>
    <row r="64" spans="1:55" s="7" customFormat="1" x14ac:dyDescent="0.2">
      <c r="B64" s="106">
        <v>21</v>
      </c>
      <c r="C64" s="142">
        <v>221</v>
      </c>
      <c r="D64" s="80" t="s">
        <v>136</v>
      </c>
      <c r="E64" s="24">
        <v>1154167.33</v>
      </c>
      <c r="F64" s="24">
        <f t="shared" ref="F64:BC64" si="8">SUM(F65:F67)</f>
        <v>0</v>
      </c>
      <c r="G64" s="24">
        <f t="shared" si="8"/>
        <v>0</v>
      </c>
      <c r="H64" s="24">
        <f t="shared" si="8"/>
        <v>0</v>
      </c>
      <c r="I64" s="24">
        <f t="shared" si="8"/>
        <v>0</v>
      </c>
      <c r="J64" s="24">
        <f t="shared" si="8"/>
        <v>0</v>
      </c>
      <c r="K64" s="24">
        <f t="shared" si="8"/>
        <v>0</v>
      </c>
      <c r="L64" s="24">
        <f t="shared" si="8"/>
        <v>0</v>
      </c>
      <c r="M64" s="24">
        <f t="shared" si="8"/>
        <v>0</v>
      </c>
      <c r="N64" s="24">
        <f t="shared" si="8"/>
        <v>0</v>
      </c>
      <c r="O64" s="24">
        <f t="shared" si="8"/>
        <v>0</v>
      </c>
      <c r="P64" s="24">
        <f t="shared" si="8"/>
        <v>0</v>
      </c>
      <c r="Q64" s="24">
        <f t="shared" si="8"/>
        <v>0</v>
      </c>
      <c r="R64" s="24">
        <f t="shared" si="8"/>
        <v>0</v>
      </c>
      <c r="S64" s="24">
        <f t="shared" si="8"/>
        <v>0</v>
      </c>
      <c r="T64" s="24">
        <f t="shared" si="8"/>
        <v>0</v>
      </c>
      <c r="U64" s="24">
        <f t="shared" si="8"/>
        <v>0</v>
      </c>
      <c r="V64" s="24">
        <f t="shared" si="8"/>
        <v>0</v>
      </c>
      <c r="W64" s="24">
        <f t="shared" si="8"/>
        <v>0</v>
      </c>
      <c r="X64" s="24">
        <f t="shared" si="8"/>
        <v>0</v>
      </c>
      <c r="Y64" s="24">
        <f t="shared" si="8"/>
        <v>0</v>
      </c>
      <c r="Z64" s="24">
        <f t="shared" si="8"/>
        <v>0</v>
      </c>
      <c r="AA64" s="24">
        <f t="shared" si="8"/>
        <v>0</v>
      </c>
      <c r="AB64" s="24">
        <f t="shared" si="8"/>
        <v>0</v>
      </c>
      <c r="AC64" s="24">
        <f t="shared" si="8"/>
        <v>0</v>
      </c>
      <c r="AD64" s="24">
        <f t="shared" si="8"/>
        <v>0</v>
      </c>
      <c r="AE64" s="24">
        <f t="shared" si="8"/>
        <v>0</v>
      </c>
      <c r="AF64" s="24">
        <f t="shared" si="8"/>
        <v>0</v>
      </c>
      <c r="AG64" s="24">
        <f t="shared" si="8"/>
        <v>0</v>
      </c>
      <c r="AH64" s="24">
        <f t="shared" si="8"/>
        <v>0</v>
      </c>
      <c r="AI64" s="24">
        <f t="shared" si="8"/>
        <v>0</v>
      </c>
      <c r="AJ64" s="24">
        <f t="shared" si="8"/>
        <v>0</v>
      </c>
      <c r="AK64" s="24">
        <f t="shared" si="8"/>
        <v>0</v>
      </c>
      <c r="AL64" s="24">
        <f t="shared" si="8"/>
        <v>0</v>
      </c>
      <c r="AM64" s="24">
        <f t="shared" si="8"/>
        <v>0</v>
      </c>
      <c r="AN64" s="24">
        <f t="shared" si="8"/>
        <v>0</v>
      </c>
      <c r="AO64" s="24">
        <f t="shared" si="8"/>
        <v>0</v>
      </c>
      <c r="AP64" s="24">
        <f t="shared" si="8"/>
        <v>0</v>
      </c>
      <c r="AQ64" s="24">
        <f t="shared" si="8"/>
        <v>0</v>
      </c>
      <c r="AR64" s="24">
        <f t="shared" si="8"/>
        <v>0</v>
      </c>
      <c r="AS64" s="24">
        <f t="shared" si="8"/>
        <v>0</v>
      </c>
      <c r="AT64" s="24">
        <f t="shared" si="8"/>
        <v>0</v>
      </c>
      <c r="AU64" s="24">
        <f t="shared" si="8"/>
        <v>0</v>
      </c>
      <c r="AV64" s="24">
        <f t="shared" si="8"/>
        <v>0</v>
      </c>
      <c r="AW64" s="24">
        <f t="shared" si="8"/>
        <v>0</v>
      </c>
      <c r="AX64" s="24">
        <f t="shared" si="8"/>
        <v>0</v>
      </c>
      <c r="AY64" s="24">
        <f t="shared" si="8"/>
        <v>0</v>
      </c>
      <c r="AZ64" s="24">
        <f t="shared" si="8"/>
        <v>0</v>
      </c>
      <c r="BA64" s="24">
        <f t="shared" si="8"/>
        <v>0</v>
      </c>
      <c r="BB64" s="24">
        <f t="shared" si="8"/>
        <v>0</v>
      </c>
      <c r="BC64" s="24">
        <f t="shared" si="8"/>
        <v>0</v>
      </c>
    </row>
    <row r="65" spans="2:55" x14ac:dyDescent="0.2">
      <c r="B65" s="106"/>
      <c r="C65" s="142">
        <v>2213</v>
      </c>
      <c r="D65" s="79" t="s">
        <v>137</v>
      </c>
      <c r="E65" s="22">
        <v>434725.96</v>
      </c>
      <c r="F65" s="30"/>
      <c r="G65" s="30"/>
      <c r="H65" s="30"/>
      <c r="I65" s="30"/>
      <c r="J65" s="23"/>
      <c r="K65" s="23"/>
      <c r="L65" s="22"/>
      <c r="M65" s="22"/>
      <c r="P65" s="27"/>
      <c r="Q65" s="27"/>
      <c r="W65" s="16"/>
      <c r="X65" s="27"/>
      <c r="Y65" s="27"/>
      <c r="AA65" s="8"/>
      <c r="AD65" s="8"/>
      <c r="AE65" s="8"/>
      <c r="AI65" s="2"/>
      <c r="AJ65" s="2"/>
      <c r="AK65" s="2"/>
      <c r="AS65" s="27"/>
      <c r="AT65" s="42"/>
      <c r="AU65" s="42"/>
      <c r="AV65" s="2"/>
      <c r="AW65" s="2"/>
      <c r="AX65" s="40"/>
      <c r="AY65" s="40"/>
      <c r="BB65" s="47"/>
      <c r="BC65" s="61"/>
    </row>
    <row r="66" spans="2:55" x14ac:dyDescent="0.2">
      <c r="B66" s="106"/>
      <c r="C66" s="142">
        <v>2214</v>
      </c>
      <c r="D66" s="79" t="s">
        <v>138</v>
      </c>
      <c r="E66" s="22">
        <v>4768.25</v>
      </c>
      <c r="F66" s="23"/>
      <c r="G66" s="23"/>
      <c r="H66" s="30"/>
      <c r="I66" s="30"/>
      <c r="J66" s="23"/>
      <c r="K66" s="23"/>
      <c r="L66" s="22"/>
      <c r="M66" s="22"/>
      <c r="P66" s="27"/>
      <c r="Q66" s="27"/>
      <c r="W66" s="16"/>
      <c r="X66" s="27"/>
      <c r="Y66" s="27"/>
      <c r="AA66" s="8"/>
      <c r="AD66" s="8"/>
      <c r="AE66" s="8"/>
      <c r="AI66" s="2"/>
      <c r="AJ66" s="2"/>
      <c r="AK66" s="2"/>
      <c r="AS66" s="27"/>
      <c r="AT66" s="42"/>
      <c r="AU66" s="42"/>
      <c r="AV66" s="2"/>
      <c r="AW66" s="2"/>
      <c r="AX66" s="40"/>
      <c r="AY66" s="40"/>
      <c r="BB66" s="47"/>
      <c r="BC66" s="61"/>
    </row>
    <row r="67" spans="2:55" x14ac:dyDescent="0.2">
      <c r="B67" s="106"/>
      <c r="C67" s="142">
        <v>2215</v>
      </c>
      <c r="D67" s="79" t="s">
        <v>139</v>
      </c>
      <c r="E67" s="22">
        <v>292943.15999999997</v>
      </c>
      <c r="F67" s="23"/>
      <c r="G67" s="23"/>
      <c r="H67" s="30"/>
      <c r="I67" s="30"/>
      <c r="J67" s="23"/>
      <c r="K67" s="23"/>
      <c r="L67" s="22"/>
      <c r="M67" s="22"/>
      <c r="P67" s="27"/>
      <c r="Q67" s="27"/>
      <c r="W67" s="16"/>
      <c r="X67" s="27"/>
      <c r="Y67" s="27"/>
      <c r="AA67" s="8"/>
      <c r="AD67" s="8"/>
      <c r="AE67" s="8"/>
      <c r="AI67" s="2"/>
      <c r="AJ67" s="2"/>
      <c r="AK67" s="2"/>
      <c r="AS67" s="27"/>
      <c r="AT67" s="42"/>
      <c r="AU67" s="42"/>
      <c r="AV67" s="2"/>
      <c r="AW67" s="2"/>
      <c r="AX67" s="40"/>
      <c r="AY67" s="40"/>
      <c r="BB67" s="47"/>
      <c r="BC67" s="61"/>
    </row>
    <row r="68" spans="2:55" x14ac:dyDescent="0.2">
      <c r="B68" s="106"/>
      <c r="C68" s="142">
        <v>2216</v>
      </c>
      <c r="D68" s="79" t="s">
        <v>22</v>
      </c>
      <c r="E68" s="22">
        <v>419466.96</v>
      </c>
      <c r="F68" s="23">
        <v>899144.75</v>
      </c>
      <c r="G68" s="23">
        <v>899144.75</v>
      </c>
      <c r="H68" s="30">
        <v>986928.21</v>
      </c>
      <c r="I68" s="30">
        <v>986928.21</v>
      </c>
      <c r="J68" s="23">
        <v>1037501.77</v>
      </c>
      <c r="K68" s="23">
        <v>1037501.77</v>
      </c>
      <c r="L68" s="22">
        <v>1019666.19</v>
      </c>
      <c r="M68" s="22">
        <v>1019666.19</v>
      </c>
      <c r="N68" s="27">
        <v>4829243.2699999996</v>
      </c>
      <c r="P68" s="27">
        <v>1593190.56</v>
      </c>
      <c r="Q68" s="27">
        <v>1593190.56</v>
      </c>
      <c r="T68" s="8">
        <v>1292816.53</v>
      </c>
      <c r="U68" s="27">
        <v>1292816.53</v>
      </c>
      <c r="V68" s="16">
        <v>1255838.6200000001</v>
      </c>
      <c r="W68" s="16">
        <v>1255838.6200000001</v>
      </c>
      <c r="X68" s="27">
        <v>1311459.94</v>
      </c>
      <c r="Y68" s="27">
        <v>1311459.94</v>
      </c>
      <c r="Z68" s="8">
        <v>2062408.39</v>
      </c>
      <c r="AA68" s="8">
        <v>2062408.39</v>
      </c>
      <c r="AB68" s="8">
        <v>13834067.59</v>
      </c>
      <c r="AC68" s="8">
        <v>13834067.59</v>
      </c>
      <c r="AD68" s="8"/>
      <c r="AE68" s="8"/>
      <c r="AI68" s="2"/>
      <c r="AJ68" s="2"/>
      <c r="AK68" s="2"/>
      <c r="AS68" s="27"/>
      <c r="AT68" s="42"/>
      <c r="AU68" s="42"/>
      <c r="AV68" s="2"/>
      <c r="AW68" s="2"/>
      <c r="AX68" s="40"/>
      <c r="AY68" s="40"/>
      <c r="BB68" s="47"/>
      <c r="BC68" s="61"/>
    </row>
    <row r="69" spans="2:55" x14ac:dyDescent="0.2">
      <c r="B69" s="106"/>
      <c r="C69" s="142">
        <v>2217</v>
      </c>
      <c r="D69" s="79" t="s">
        <v>140</v>
      </c>
      <c r="E69" s="22">
        <v>2263</v>
      </c>
      <c r="F69" s="23">
        <v>2124</v>
      </c>
      <c r="G69" s="23">
        <v>2124</v>
      </c>
      <c r="H69" s="30">
        <v>5599</v>
      </c>
      <c r="I69" s="30">
        <v>5599</v>
      </c>
      <c r="J69" s="23">
        <v>5996</v>
      </c>
      <c r="K69" s="23">
        <v>5996</v>
      </c>
      <c r="L69" s="22">
        <v>3761</v>
      </c>
      <c r="M69" s="22">
        <v>3761</v>
      </c>
      <c r="N69" s="27">
        <v>25994</v>
      </c>
      <c r="P69" s="27">
        <v>4065</v>
      </c>
      <c r="Q69" s="27">
        <v>4065</v>
      </c>
      <c r="T69" s="8">
        <v>1563</v>
      </c>
      <c r="U69" s="27">
        <v>1563</v>
      </c>
      <c r="V69" s="16">
        <v>21805</v>
      </c>
      <c r="W69" s="16">
        <v>21805</v>
      </c>
      <c r="X69" s="27">
        <v>1159</v>
      </c>
      <c r="Y69" s="27">
        <v>1159</v>
      </c>
      <c r="Z69" s="8">
        <v>2620</v>
      </c>
      <c r="AA69" s="8">
        <v>2620</v>
      </c>
      <c r="AB69" s="8">
        <v>63061</v>
      </c>
      <c r="AC69" s="8">
        <v>63061</v>
      </c>
      <c r="AD69" s="8"/>
      <c r="AE69" s="8"/>
      <c r="AI69" s="2"/>
      <c r="AJ69" s="2"/>
      <c r="AK69" s="2"/>
      <c r="AS69" s="27"/>
      <c r="AT69" s="42"/>
      <c r="AU69" s="42"/>
      <c r="AV69" s="2"/>
      <c r="AW69" s="2"/>
      <c r="AX69" s="40"/>
      <c r="AY69" s="40"/>
      <c r="BB69" s="47"/>
      <c r="BC69" s="61"/>
    </row>
    <row r="70" spans="2:55" s="7" customFormat="1" x14ac:dyDescent="0.2">
      <c r="B70" s="106">
        <v>23</v>
      </c>
      <c r="C70" s="142"/>
      <c r="D70" s="80" t="s">
        <v>86</v>
      </c>
      <c r="E70" s="24">
        <v>2214576.7800000003</v>
      </c>
      <c r="F70" s="24" t="e">
        <f t="shared" ref="F70:AG70" si="9">F71+F73</f>
        <v>#REF!</v>
      </c>
      <c r="G70" s="24" t="e">
        <f t="shared" si="9"/>
        <v>#REF!</v>
      </c>
      <c r="H70" s="24" t="e">
        <f t="shared" si="9"/>
        <v>#REF!</v>
      </c>
      <c r="I70" s="24" t="e">
        <f t="shared" si="9"/>
        <v>#REF!</v>
      </c>
      <c r="J70" s="24" t="e">
        <f t="shared" si="9"/>
        <v>#REF!</v>
      </c>
      <c r="K70" s="24" t="e">
        <f t="shared" si="9"/>
        <v>#REF!</v>
      </c>
      <c r="L70" s="24" t="e">
        <f t="shared" si="9"/>
        <v>#REF!</v>
      </c>
      <c r="M70" s="24" t="e">
        <f t="shared" si="9"/>
        <v>#REF!</v>
      </c>
      <c r="N70" s="24" t="e">
        <f t="shared" si="9"/>
        <v>#REF!</v>
      </c>
      <c r="O70" s="24" t="e">
        <f t="shared" si="9"/>
        <v>#REF!</v>
      </c>
      <c r="P70" s="24" t="e">
        <f t="shared" si="9"/>
        <v>#REF!</v>
      </c>
      <c r="Q70" s="24" t="e">
        <f t="shared" si="9"/>
        <v>#REF!</v>
      </c>
      <c r="R70" s="24" t="e">
        <f t="shared" si="9"/>
        <v>#REF!</v>
      </c>
      <c r="S70" s="24" t="e">
        <f t="shared" si="9"/>
        <v>#REF!</v>
      </c>
      <c r="T70" s="24" t="e">
        <f t="shared" si="9"/>
        <v>#REF!</v>
      </c>
      <c r="U70" s="24" t="e">
        <f t="shared" si="9"/>
        <v>#REF!</v>
      </c>
      <c r="V70" s="24" t="e">
        <f t="shared" si="9"/>
        <v>#REF!</v>
      </c>
      <c r="W70" s="24" t="e">
        <f t="shared" si="9"/>
        <v>#REF!</v>
      </c>
      <c r="X70" s="24" t="e">
        <f t="shared" si="9"/>
        <v>#REF!</v>
      </c>
      <c r="Y70" s="24" t="e">
        <f t="shared" si="9"/>
        <v>#REF!</v>
      </c>
      <c r="Z70" s="24" t="e">
        <f t="shared" si="9"/>
        <v>#REF!</v>
      </c>
      <c r="AA70" s="24" t="e">
        <f t="shared" si="9"/>
        <v>#REF!</v>
      </c>
      <c r="AB70" s="24" t="e">
        <f t="shared" si="9"/>
        <v>#REF!</v>
      </c>
      <c r="AC70" s="24" t="e">
        <f t="shared" si="9"/>
        <v>#REF!</v>
      </c>
      <c r="AD70" s="24" t="e">
        <f t="shared" si="9"/>
        <v>#REF!</v>
      </c>
      <c r="AE70" s="24" t="e">
        <f t="shared" si="9"/>
        <v>#REF!</v>
      </c>
      <c r="AF70" s="24" t="e">
        <f t="shared" si="9"/>
        <v>#REF!</v>
      </c>
      <c r="AG70" s="24" t="e">
        <f t="shared" si="9"/>
        <v>#REF!</v>
      </c>
      <c r="AH70" s="24" t="e">
        <f t="shared" ref="AH70:BC70" si="10">AH71+AH73</f>
        <v>#REF!</v>
      </c>
      <c r="AI70" s="24" t="e">
        <f t="shared" si="10"/>
        <v>#REF!</v>
      </c>
      <c r="AJ70" s="24" t="e">
        <f t="shared" si="10"/>
        <v>#REF!</v>
      </c>
      <c r="AK70" s="24" t="e">
        <f t="shared" si="10"/>
        <v>#REF!</v>
      </c>
      <c r="AL70" s="24" t="e">
        <f t="shared" si="10"/>
        <v>#REF!</v>
      </c>
      <c r="AM70" s="24" t="e">
        <f t="shared" si="10"/>
        <v>#REF!</v>
      </c>
      <c r="AN70" s="24" t="e">
        <f t="shared" si="10"/>
        <v>#REF!</v>
      </c>
      <c r="AO70" s="24" t="e">
        <f t="shared" si="10"/>
        <v>#REF!</v>
      </c>
      <c r="AP70" s="24" t="e">
        <f t="shared" si="10"/>
        <v>#REF!</v>
      </c>
      <c r="AQ70" s="24" t="e">
        <f t="shared" si="10"/>
        <v>#REF!</v>
      </c>
      <c r="AR70" s="24" t="e">
        <f t="shared" si="10"/>
        <v>#REF!</v>
      </c>
      <c r="AS70" s="24" t="e">
        <f t="shared" si="10"/>
        <v>#REF!</v>
      </c>
      <c r="AT70" s="24" t="e">
        <f t="shared" si="10"/>
        <v>#REF!</v>
      </c>
      <c r="AU70" s="24" t="e">
        <f t="shared" si="10"/>
        <v>#REF!</v>
      </c>
      <c r="AV70" s="24" t="e">
        <f t="shared" si="10"/>
        <v>#REF!</v>
      </c>
      <c r="AW70" s="24" t="e">
        <f t="shared" si="10"/>
        <v>#REF!</v>
      </c>
      <c r="AX70" s="24" t="e">
        <f t="shared" si="10"/>
        <v>#REF!</v>
      </c>
      <c r="AY70" s="24" t="e">
        <f t="shared" si="10"/>
        <v>#REF!</v>
      </c>
      <c r="AZ70" s="24" t="e">
        <f t="shared" si="10"/>
        <v>#REF!</v>
      </c>
      <c r="BA70" s="24" t="e">
        <f t="shared" si="10"/>
        <v>#REF!</v>
      </c>
      <c r="BB70" s="24" t="e">
        <f t="shared" si="10"/>
        <v>#REF!</v>
      </c>
      <c r="BC70" s="24" t="e">
        <f t="shared" si="10"/>
        <v>#REF!</v>
      </c>
    </row>
    <row r="71" spans="2:55" s="7" customFormat="1" x14ac:dyDescent="0.2">
      <c r="B71" s="106"/>
      <c r="C71" s="142">
        <v>2221</v>
      </c>
      <c r="D71" s="79" t="s">
        <v>23</v>
      </c>
      <c r="E71" s="24">
        <v>1362900</v>
      </c>
      <c r="F71" s="24" t="e">
        <f>F72+#REF!+#REF!+#REF!</f>
        <v>#REF!</v>
      </c>
      <c r="G71" s="24" t="e">
        <f>G72+#REF!+#REF!+#REF!</f>
        <v>#REF!</v>
      </c>
      <c r="H71" s="24" t="e">
        <f>H72+#REF!+#REF!+#REF!</f>
        <v>#REF!</v>
      </c>
      <c r="I71" s="24" t="e">
        <f>I72+#REF!+#REF!+#REF!</f>
        <v>#REF!</v>
      </c>
      <c r="J71" s="24" t="e">
        <f>J72+#REF!+#REF!+#REF!</f>
        <v>#REF!</v>
      </c>
      <c r="K71" s="24" t="e">
        <f>K72+#REF!+#REF!+#REF!</f>
        <v>#REF!</v>
      </c>
      <c r="L71" s="24" t="e">
        <f>L72+#REF!+#REF!+#REF!</f>
        <v>#REF!</v>
      </c>
      <c r="M71" s="24" t="e">
        <f>M72+#REF!+#REF!+#REF!</f>
        <v>#REF!</v>
      </c>
      <c r="N71" s="24" t="e">
        <f>N72+#REF!+#REF!+#REF!</f>
        <v>#REF!</v>
      </c>
      <c r="O71" s="24" t="e">
        <f>O72+#REF!+#REF!+#REF!</f>
        <v>#REF!</v>
      </c>
      <c r="P71" s="24" t="e">
        <f>P72+#REF!+#REF!+#REF!</f>
        <v>#REF!</v>
      </c>
      <c r="Q71" s="24" t="e">
        <f>Q72+#REF!+#REF!+#REF!</f>
        <v>#REF!</v>
      </c>
      <c r="R71" s="24" t="e">
        <f>R72+#REF!+#REF!+#REF!</f>
        <v>#REF!</v>
      </c>
      <c r="S71" s="24" t="e">
        <f>S72+#REF!+#REF!+#REF!</f>
        <v>#REF!</v>
      </c>
      <c r="T71" s="24" t="e">
        <f>T72+#REF!+#REF!+#REF!</f>
        <v>#REF!</v>
      </c>
      <c r="U71" s="24" t="e">
        <f>U72+#REF!+#REF!+#REF!</f>
        <v>#REF!</v>
      </c>
      <c r="V71" s="24" t="e">
        <f>V72+#REF!+#REF!+#REF!</f>
        <v>#REF!</v>
      </c>
      <c r="W71" s="24" t="e">
        <f>W72+#REF!+#REF!+#REF!</f>
        <v>#REF!</v>
      </c>
      <c r="X71" s="24" t="e">
        <f>X72+#REF!+#REF!+#REF!</f>
        <v>#REF!</v>
      </c>
      <c r="Y71" s="24" t="e">
        <f>Y72+#REF!+#REF!+#REF!</f>
        <v>#REF!</v>
      </c>
      <c r="Z71" s="24" t="e">
        <f>Z72+#REF!+#REF!+#REF!</f>
        <v>#REF!</v>
      </c>
      <c r="AA71" s="24" t="e">
        <f>AA72+#REF!+#REF!+#REF!</f>
        <v>#REF!</v>
      </c>
      <c r="AB71" s="24" t="e">
        <f>AB72+#REF!+#REF!+#REF!</f>
        <v>#REF!</v>
      </c>
      <c r="AC71" s="24" t="e">
        <f>AC72+#REF!+#REF!+#REF!</f>
        <v>#REF!</v>
      </c>
      <c r="AD71" s="24" t="e">
        <f>AD72+#REF!+#REF!+#REF!</f>
        <v>#REF!</v>
      </c>
      <c r="AE71" s="24" t="e">
        <f>AE72+#REF!+#REF!+#REF!</f>
        <v>#REF!</v>
      </c>
      <c r="AF71" s="24" t="e">
        <f>AF72+#REF!+#REF!+#REF!</f>
        <v>#REF!</v>
      </c>
      <c r="AG71" s="24" t="e">
        <f>AG72+#REF!+#REF!+#REF!</f>
        <v>#REF!</v>
      </c>
      <c r="AH71" s="24" t="e">
        <f>AH72+#REF!+#REF!+#REF!</f>
        <v>#REF!</v>
      </c>
      <c r="AI71" s="24" t="e">
        <f>AI72+#REF!+#REF!+#REF!</f>
        <v>#REF!</v>
      </c>
      <c r="AJ71" s="24" t="e">
        <f>AJ72+#REF!+#REF!+#REF!</f>
        <v>#REF!</v>
      </c>
      <c r="AK71" s="24" t="e">
        <f>AK72+#REF!+#REF!+#REF!</f>
        <v>#REF!</v>
      </c>
      <c r="AL71" s="24" t="e">
        <f>AL72+#REF!+#REF!+#REF!</f>
        <v>#REF!</v>
      </c>
      <c r="AM71" s="24" t="e">
        <f>AM72+#REF!+#REF!+#REF!</f>
        <v>#REF!</v>
      </c>
      <c r="AN71" s="24" t="e">
        <f>AN72+#REF!+#REF!+#REF!</f>
        <v>#REF!</v>
      </c>
      <c r="AO71" s="24" t="e">
        <f>AO72+#REF!+#REF!+#REF!</f>
        <v>#REF!</v>
      </c>
      <c r="AP71" s="24" t="e">
        <f>AP72+#REF!+#REF!+#REF!</f>
        <v>#REF!</v>
      </c>
      <c r="AQ71" s="24" t="e">
        <f>AQ72+#REF!+#REF!+#REF!</f>
        <v>#REF!</v>
      </c>
      <c r="AR71" s="24" t="e">
        <f>AR72+#REF!+#REF!+#REF!</f>
        <v>#REF!</v>
      </c>
      <c r="AS71" s="24" t="e">
        <f>AS72+#REF!+#REF!+#REF!</f>
        <v>#REF!</v>
      </c>
      <c r="AT71" s="24" t="e">
        <f>AT72+#REF!+#REF!+#REF!</f>
        <v>#REF!</v>
      </c>
      <c r="AU71" s="24" t="e">
        <f>AU72+#REF!+#REF!+#REF!</f>
        <v>#REF!</v>
      </c>
      <c r="AV71" s="24" t="e">
        <f>AV72+#REF!+#REF!+#REF!</f>
        <v>#REF!</v>
      </c>
      <c r="AW71" s="24" t="e">
        <f>AW72+#REF!+#REF!+#REF!</f>
        <v>#REF!</v>
      </c>
      <c r="AX71" s="24" t="e">
        <f>AX72+#REF!+#REF!+#REF!</f>
        <v>#REF!</v>
      </c>
      <c r="AY71" s="24" t="e">
        <f>AY72+#REF!+#REF!+#REF!</f>
        <v>#REF!</v>
      </c>
      <c r="AZ71" s="24" t="e">
        <f>AZ72+#REF!+#REF!+#REF!</f>
        <v>#REF!</v>
      </c>
      <c r="BA71" s="24" t="e">
        <f>BA72+#REF!+#REF!+#REF!</f>
        <v>#REF!</v>
      </c>
      <c r="BB71" s="24" t="e">
        <f>BB72+#REF!+#REF!+#REF!</f>
        <v>#REF!</v>
      </c>
      <c r="BC71" s="24" t="e">
        <f>BC72+#REF!+#REF!+#REF!</f>
        <v>#REF!</v>
      </c>
    </row>
    <row r="72" spans="2:55" x14ac:dyDescent="0.2">
      <c r="B72" s="106"/>
      <c r="C72" s="142"/>
      <c r="D72" s="79" t="s">
        <v>23</v>
      </c>
      <c r="E72" s="22">
        <v>1362900</v>
      </c>
      <c r="F72" s="23"/>
      <c r="G72" s="23"/>
      <c r="H72" s="23"/>
      <c r="I72" s="23"/>
      <c r="J72" s="22"/>
      <c r="K72" s="22"/>
      <c r="L72" s="22"/>
      <c r="M72" s="22"/>
      <c r="P72" s="27"/>
      <c r="Q72" s="27"/>
      <c r="W72" s="16"/>
      <c r="X72" s="27"/>
      <c r="Y72" s="27"/>
      <c r="AA72" s="8"/>
      <c r="AD72" s="8"/>
      <c r="AE72" s="8"/>
      <c r="AI72" s="2"/>
      <c r="AJ72" s="2"/>
      <c r="AK72" s="2"/>
      <c r="AS72" s="27"/>
      <c r="AT72" s="42"/>
      <c r="AU72" s="42"/>
      <c r="AV72" s="2"/>
      <c r="AW72" s="2"/>
      <c r="AX72" s="40"/>
      <c r="AY72" s="40"/>
      <c r="BB72" s="47"/>
      <c r="BC72" s="61"/>
    </row>
    <row r="73" spans="2:55" x14ac:dyDescent="0.2">
      <c r="B73" s="106"/>
      <c r="C73" s="142">
        <v>2222</v>
      </c>
      <c r="D73" s="79" t="s">
        <v>24</v>
      </c>
      <c r="E73" s="22">
        <v>851676.78</v>
      </c>
      <c r="F73" s="23"/>
      <c r="G73" s="23"/>
      <c r="H73" s="30"/>
      <c r="I73" s="30"/>
      <c r="J73" s="23"/>
      <c r="K73" s="23"/>
      <c r="L73" s="22"/>
      <c r="M73" s="22"/>
      <c r="P73" s="27"/>
      <c r="Q73" s="27"/>
      <c r="W73" s="16"/>
      <c r="X73" s="27"/>
      <c r="Y73" s="27"/>
      <c r="AA73" s="8"/>
      <c r="AD73" s="8"/>
      <c r="AE73" s="8"/>
      <c r="AI73" s="2"/>
      <c r="AJ73" s="2"/>
      <c r="AK73" s="2"/>
      <c r="AS73" s="27"/>
      <c r="AT73" s="42"/>
      <c r="AU73" s="42"/>
      <c r="AV73" s="2"/>
      <c r="AW73" s="2"/>
      <c r="AX73" s="40"/>
      <c r="AY73" s="40"/>
      <c r="BB73" s="47"/>
      <c r="BC73" s="61"/>
    </row>
    <row r="74" spans="2:55" s="7" customFormat="1" x14ac:dyDescent="0.2">
      <c r="B74" s="106">
        <v>24</v>
      </c>
      <c r="C74" s="142"/>
      <c r="D74" s="80" t="s">
        <v>59</v>
      </c>
      <c r="E74" s="24">
        <v>1434955.2599999998</v>
      </c>
      <c r="F74" s="24">
        <f t="shared" ref="F74:BC74" si="11">SUM(F75:F76)</f>
        <v>0</v>
      </c>
      <c r="G74" s="24">
        <f t="shared" si="11"/>
        <v>0</v>
      </c>
      <c r="H74" s="24">
        <f t="shared" si="11"/>
        <v>0</v>
      </c>
      <c r="I74" s="24">
        <f t="shared" si="11"/>
        <v>0</v>
      </c>
      <c r="J74" s="24">
        <f t="shared" si="11"/>
        <v>0</v>
      </c>
      <c r="K74" s="24">
        <f t="shared" si="11"/>
        <v>0</v>
      </c>
      <c r="L74" s="24">
        <f t="shared" si="11"/>
        <v>0</v>
      </c>
      <c r="M74" s="24">
        <f t="shared" si="11"/>
        <v>0</v>
      </c>
      <c r="N74" s="24">
        <f t="shared" si="11"/>
        <v>0</v>
      </c>
      <c r="O74" s="24">
        <f t="shared" si="11"/>
        <v>0</v>
      </c>
      <c r="P74" s="24">
        <f t="shared" si="11"/>
        <v>0</v>
      </c>
      <c r="Q74" s="24">
        <f t="shared" si="11"/>
        <v>0</v>
      </c>
      <c r="R74" s="24">
        <f t="shared" si="11"/>
        <v>0</v>
      </c>
      <c r="S74" s="24">
        <f t="shared" si="11"/>
        <v>0</v>
      </c>
      <c r="T74" s="24">
        <f t="shared" si="11"/>
        <v>0</v>
      </c>
      <c r="U74" s="24">
        <f t="shared" si="11"/>
        <v>0</v>
      </c>
      <c r="V74" s="24">
        <f t="shared" si="11"/>
        <v>0</v>
      </c>
      <c r="W74" s="24">
        <f t="shared" si="11"/>
        <v>0</v>
      </c>
      <c r="X74" s="24">
        <f t="shared" si="11"/>
        <v>0</v>
      </c>
      <c r="Y74" s="24">
        <f t="shared" si="11"/>
        <v>0</v>
      </c>
      <c r="Z74" s="24">
        <f t="shared" si="11"/>
        <v>0</v>
      </c>
      <c r="AA74" s="24">
        <f t="shared" si="11"/>
        <v>0</v>
      </c>
      <c r="AB74" s="24">
        <f t="shared" si="11"/>
        <v>0</v>
      </c>
      <c r="AC74" s="24">
        <f t="shared" si="11"/>
        <v>0</v>
      </c>
      <c r="AD74" s="24">
        <f t="shared" si="11"/>
        <v>0</v>
      </c>
      <c r="AE74" s="24">
        <f t="shared" si="11"/>
        <v>0</v>
      </c>
      <c r="AF74" s="24">
        <f t="shared" si="11"/>
        <v>0</v>
      </c>
      <c r="AG74" s="24">
        <f t="shared" si="11"/>
        <v>0</v>
      </c>
      <c r="AH74" s="24">
        <f t="shared" si="11"/>
        <v>0</v>
      </c>
      <c r="AI74" s="24">
        <f t="shared" si="11"/>
        <v>0</v>
      </c>
      <c r="AJ74" s="24">
        <f t="shared" si="11"/>
        <v>0</v>
      </c>
      <c r="AK74" s="24">
        <f t="shared" si="11"/>
        <v>0</v>
      </c>
      <c r="AL74" s="24">
        <f t="shared" si="11"/>
        <v>0</v>
      </c>
      <c r="AM74" s="24">
        <f t="shared" si="11"/>
        <v>0</v>
      </c>
      <c r="AN74" s="24">
        <f t="shared" si="11"/>
        <v>0</v>
      </c>
      <c r="AO74" s="24">
        <f t="shared" si="11"/>
        <v>0</v>
      </c>
      <c r="AP74" s="24">
        <f t="shared" si="11"/>
        <v>0</v>
      </c>
      <c r="AQ74" s="24">
        <f t="shared" si="11"/>
        <v>0</v>
      </c>
      <c r="AR74" s="24">
        <f t="shared" si="11"/>
        <v>0</v>
      </c>
      <c r="AS74" s="24">
        <f t="shared" si="11"/>
        <v>0</v>
      </c>
      <c r="AT74" s="24">
        <f t="shared" si="11"/>
        <v>0</v>
      </c>
      <c r="AU74" s="24">
        <f t="shared" si="11"/>
        <v>0</v>
      </c>
      <c r="AV74" s="24">
        <f t="shared" si="11"/>
        <v>0</v>
      </c>
      <c r="AW74" s="24">
        <f t="shared" si="11"/>
        <v>0</v>
      </c>
      <c r="AX74" s="24">
        <f t="shared" si="11"/>
        <v>0</v>
      </c>
      <c r="AY74" s="24">
        <f t="shared" si="11"/>
        <v>0</v>
      </c>
      <c r="AZ74" s="24">
        <f t="shared" si="11"/>
        <v>0</v>
      </c>
      <c r="BA74" s="24">
        <f t="shared" si="11"/>
        <v>0</v>
      </c>
      <c r="BB74" s="24">
        <f t="shared" si="11"/>
        <v>0</v>
      </c>
      <c r="BC74" s="24">
        <f t="shared" si="11"/>
        <v>0</v>
      </c>
    </row>
    <row r="75" spans="2:55" x14ac:dyDescent="0.2">
      <c r="B75" s="106"/>
      <c r="C75" s="142">
        <v>2231</v>
      </c>
      <c r="D75" s="79" t="s">
        <v>25</v>
      </c>
      <c r="E75" s="22">
        <v>320215.59999999998</v>
      </c>
      <c r="F75" s="23"/>
      <c r="G75" s="23"/>
      <c r="H75" s="30"/>
      <c r="I75" s="30"/>
      <c r="J75" s="23"/>
      <c r="K75" s="23"/>
      <c r="L75" s="22"/>
      <c r="M75" s="22"/>
      <c r="P75" s="27"/>
      <c r="Q75" s="27"/>
      <c r="W75" s="16"/>
      <c r="X75" s="27"/>
      <c r="Y75" s="27"/>
      <c r="AA75" s="8"/>
      <c r="AD75" s="8"/>
      <c r="AE75" s="8"/>
      <c r="AI75" s="2"/>
      <c r="AJ75" s="2"/>
      <c r="AK75" s="2"/>
      <c r="AS75" s="27"/>
      <c r="AT75" s="42"/>
      <c r="AU75" s="42"/>
      <c r="AV75" s="2"/>
      <c r="AW75" s="2"/>
      <c r="AX75" s="40"/>
      <c r="AY75" s="40"/>
      <c r="BB75" s="47"/>
      <c r="BC75" s="61"/>
    </row>
    <row r="76" spans="2:55" x14ac:dyDescent="0.2">
      <c r="B76" s="106"/>
      <c r="C76" s="142">
        <v>2232</v>
      </c>
      <c r="D76" s="79" t="s">
        <v>26</v>
      </c>
      <c r="E76" s="22">
        <v>1114739.6599999999</v>
      </c>
      <c r="F76" s="23"/>
      <c r="G76" s="23"/>
      <c r="H76" s="30"/>
      <c r="I76" s="30"/>
      <c r="J76" s="23"/>
      <c r="K76" s="23"/>
      <c r="L76" s="22"/>
      <c r="M76" s="22"/>
      <c r="P76" s="27"/>
      <c r="Q76" s="27"/>
      <c r="W76" s="16"/>
      <c r="X76" s="27"/>
      <c r="Y76" s="27"/>
      <c r="AA76" s="8"/>
      <c r="AD76" s="8"/>
      <c r="AE76" s="8"/>
      <c r="AI76" s="2"/>
      <c r="AJ76" s="2"/>
      <c r="AK76" s="2"/>
      <c r="AS76" s="27"/>
      <c r="AT76" s="42"/>
      <c r="AU76" s="42"/>
      <c r="AV76" s="2"/>
      <c r="AW76" s="2"/>
      <c r="AX76" s="40"/>
      <c r="AY76" s="40"/>
      <c r="BB76" s="47"/>
      <c r="BC76" s="61"/>
    </row>
    <row r="77" spans="2:55" s="7" customFormat="1" x14ac:dyDescent="0.2">
      <c r="B77" s="106">
        <v>25</v>
      </c>
      <c r="C77" s="142"/>
      <c r="D77" s="80" t="s">
        <v>87</v>
      </c>
      <c r="E77" s="24">
        <v>775956</v>
      </c>
      <c r="F77" s="24">
        <f t="shared" ref="F77:BC77" si="12">SUM(F78:F80)</f>
        <v>0</v>
      </c>
      <c r="G77" s="24">
        <f t="shared" si="12"/>
        <v>0</v>
      </c>
      <c r="H77" s="24">
        <f t="shared" si="12"/>
        <v>0</v>
      </c>
      <c r="I77" s="24">
        <f t="shared" si="12"/>
        <v>0</v>
      </c>
      <c r="J77" s="24">
        <f t="shared" si="12"/>
        <v>0</v>
      </c>
      <c r="K77" s="24">
        <f t="shared" si="12"/>
        <v>0</v>
      </c>
      <c r="L77" s="24">
        <f t="shared" si="12"/>
        <v>0</v>
      </c>
      <c r="M77" s="24">
        <f t="shared" si="12"/>
        <v>0</v>
      </c>
      <c r="N77" s="24">
        <f t="shared" si="12"/>
        <v>0</v>
      </c>
      <c r="O77" s="24">
        <f t="shared" si="12"/>
        <v>0</v>
      </c>
      <c r="P77" s="24">
        <f t="shared" si="12"/>
        <v>0</v>
      </c>
      <c r="Q77" s="24">
        <f t="shared" si="12"/>
        <v>0</v>
      </c>
      <c r="R77" s="24">
        <f t="shared" si="12"/>
        <v>0</v>
      </c>
      <c r="S77" s="24">
        <f t="shared" si="12"/>
        <v>0</v>
      </c>
      <c r="T77" s="24">
        <f t="shared" si="12"/>
        <v>0</v>
      </c>
      <c r="U77" s="24">
        <f t="shared" si="12"/>
        <v>0</v>
      </c>
      <c r="V77" s="24">
        <f t="shared" si="12"/>
        <v>0</v>
      </c>
      <c r="W77" s="24">
        <f t="shared" si="12"/>
        <v>0</v>
      </c>
      <c r="X77" s="24">
        <f t="shared" si="12"/>
        <v>0</v>
      </c>
      <c r="Y77" s="24">
        <f t="shared" si="12"/>
        <v>0</v>
      </c>
      <c r="Z77" s="24">
        <f t="shared" si="12"/>
        <v>0</v>
      </c>
      <c r="AA77" s="24">
        <f t="shared" si="12"/>
        <v>0</v>
      </c>
      <c r="AB77" s="24">
        <f t="shared" si="12"/>
        <v>0</v>
      </c>
      <c r="AC77" s="24">
        <f t="shared" si="12"/>
        <v>0</v>
      </c>
      <c r="AD77" s="24">
        <f t="shared" si="12"/>
        <v>0</v>
      </c>
      <c r="AE77" s="24">
        <f t="shared" si="12"/>
        <v>0</v>
      </c>
      <c r="AF77" s="24">
        <f t="shared" si="12"/>
        <v>0</v>
      </c>
      <c r="AG77" s="24">
        <f t="shared" si="12"/>
        <v>0</v>
      </c>
      <c r="AH77" s="24">
        <f t="shared" si="12"/>
        <v>0</v>
      </c>
      <c r="AI77" s="24">
        <f t="shared" si="12"/>
        <v>0</v>
      </c>
      <c r="AJ77" s="24">
        <f t="shared" si="12"/>
        <v>0</v>
      </c>
      <c r="AK77" s="24">
        <f t="shared" si="12"/>
        <v>0</v>
      </c>
      <c r="AL77" s="24">
        <f t="shared" si="12"/>
        <v>0</v>
      </c>
      <c r="AM77" s="24">
        <f t="shared" si="12"/>
        <v>0</v>
      </c>
      <c r="AN77" s="24">
        <f t="shared" si="12"/>
        <v>0</v>
      </c>
      <c r="AO77" s="24">
        <f t="shared" si="12"/>
        <v>0</v>
      </c>
      <c r="AP77" s="24">
        <f t="shared" si="12"/>
        <v>0</v>
      </c>
      <c r="AQ77" s="24">
        <f t="shared" si="12"/>
        <v>0</v>
      </c>
      <c r="AR77" s="24">
        <f t="shared" si="12"/>
        <v>0</v>
      </c>
      <c r="AS77" s="24">
        <f t="shared" si="12"/>
        <v>0</v>
      </c>
      <c r="AT77" s="24">
        <f t="shared" si="12"/>
        <v>0</v>
      </c>
      <c r="AU77" s="24">
        <f t="shared" si="12"/>
        <v>0</v>
      </c>
      <c r="AV77" s="24">
        <f t="shared" si="12"/>
        <v>0</v>
      </c>
      <c r="AW77" s="24">
        <f t="shared" si="12"/>
        <v>0</v>
      </c>
      <c r="AX77" s="24">
        <f t="shared" si="12"/>
        <v>0</v>
      </c>
      <c r="AY77" s="24">
        <f t="shared" si="12"/>
        <v>0</v>
      </c>
      <c r="AZ77" s="24">
        <f t="shared" si="12"/>
        <v>0</v>
      </c>
      <c r="BA77" s="24">
        <f t="shared" si="12"/>
        <v>0</v>
      </c>
      <c r="BB77" s="24">
        <f t="shared" si="12"/>
        <v>0</v>
      </c>
      <c r="BC77" s="24">
        <f t="shared" si="12"/>
        <v>0</v>
      </c>
    </row>
    <row r="78" spans="2:55" x14ac:dyDescent="0.2">
      <c r="B78" s="106"/>
      <c r="C78" s="142">
        <v>2241</v>
      </c>
      <c r="D78" s="79" t="s">
        <v>27</v>
      </c>
      <c r="E78" s="22">
        <v>774649</v>
      </c>
      <c r="F78" s="23"/>
      <c r="G78" s="23"/>
      <c r="H78" s="30"/>
      <c r="I78" s="30"/>
      <c r="J78" s="23"/>
      <c r="K78" s="23"/>
      <c r="L78" s="22"/>
      <c r="M78" s="22"/>
      <c r="P78" s="27"/>
      <c r="Q78" s="27"/>
      <c r="W78" s="16"/>
      <c r="X78" s="27"/>
      <c r="Y78" s="27"/>
      <c r="AA78" s="8"/>
      <c r="AD78" s="8"/>
      <c r="AE78" s="8"/>
      <c r="AI78" s="2"/>
      <c r="AJ78" s="2"/>
      <c r="AK78" s="2"/>
      <c r="AS78" s="27"/>
      <c r="AT78" s="42"/>
      <c r="AU78" s="42"/>
      <c r="AV78" s="2"/>
      <c r="AW78" s="2"/>
      <c r="AX78" s="40"/>
      <c r="AY78" s="40"/>
      <c r="BB78" s="47"/>
      <c r="BC78" s="61"/>
    </row>
    <row r="79" spans="2:55" x14ac:dyDescent="0.2">
      <c r="B79" s="106"/>
      <c r="C79" s="142">
        <v>2242</v>
      </c>
      <c r="D79" s="79" t="s">
        <v>28</v>
      </c>
      <c r="E79" s="22"/>
      <c r="F79" s="23"/>
      <c r="G79" s="23"/>
      <c r="H79" s="30"/>
      <c r="I79" s="30"/>
      <c r="J79" s="23"/>
      <c r="K79" s="23"/>
      <c r="L79" s="22"/>
      <c r="M79" s="22"/>
      <c r="P79" s="27"/>
      <c r="Q79" s="27"/>
      <c r="W79" s="16"/>
      <c r="X79" s="27"/>
      <c r="Y79" s="27"/>
      <c r="AA79" s="8"/>
      <c r="AD79" s="8"/>
      <c r="AE79" s="8"/>
      <c r="AI79" s="2"/>
      <c r="AJ79" s="2"/>
      <c r="AK79" s="2"/>
      <c r="AS79" s="27"/>
      <c r="AT79" s="42"/>
      <c r="AU79" s="42"/>
      <c r="AV79" s="2"/>
      <c r="AW79" s="2"/>
      <c r="AX79" s="40"/>
      <c r="AY79" s="40"/>
      <c r="BB79" s="47"/>
      <c r="BC79" s="61"/>
    </row>
    <row r="80" spans="2:55" x14ac:dyDescent="0.2">
      <c r="B80" s="106"/>
      <c r="C80" s="142">
        <v>2244</v>
      </c>
      <c r="D80" s="79" t="s">
        <v>29</v>
      </c>
      <c r="E80" s="22">
        <v>1307</v>
      </c>
      <c r="F80" s="23"/>
      <c r="G80" s="23"/>
      <c r="H80" s="30"/>
      <c r="I80" s="30"/>
      <c r="J80" s="23"/>
      <c r="K80" s="23"/>
      <c r="L80" s="22"/>
      <c r="M80" s="22"/>
      <c r="P80" s="27"/>
      <c r="Q80" s="27"/>
      <c r="W80" s="16"/>
      <c r="X80" s="27"/>
      <c r="Y80" s="27"/>
      <c r="AA80" s="8"/>
      <c r="AD80" s="8"/>
      <c r="AE80" s="8"/>
      <c r="AI80" s="2"/>
      <c r="AJ80" s="2"/>
      <c r="AK80" s="2"/>
      <c r="AS80" s="27"/>
      <c r="AT80" s="42"/>
      <c r="AU80" s="42"/>
      <c r="AV80" s="2"/>
      <c r="AW80" s="2"/>
      <c r="AX80" s="40"/>
      <c r="AY80" s="40"/>
      <c r="BB80" s="47"/>
      <c r="BC80" s="61"/>
    </row>
    <row r="81" spans="2:55" s="7" customFormat="1" x14ac:dyDescent="0.2">
      <c r="B81" s="106">
        <v>26</v>
      </c>
      <c r="C81" s="142">
        <v>225</v>
      </c>
      <c r="D81" s="80" t="s">
        <v>141</v>
      </c>
      <c r="E81" s="24">
        <v>1114783.47</v>
      </c>
      <c r="F81" s="24" t="e">
        <f>#REF!+F85</f>
        <v>#REF!</v>
      </c>
      <c r="G81" s="24" t="e">
        <f>#REF!+G85</f>
        <v>#REF!</v>
      </c>
      <c r="H81" s="24" t="e">
        <f>#REF!+H85</f>
        <v>#REF!</v>
      </c>
      <c r="I81" s="24" t="e">
        <f>#REF!+I85</f>
        <v>#REF!</v>
      </c>
      <c r="J81" s="24" t="e">
        <f>#REF!+J85</f>
        <v>#REF!</v>
      </c>
      <c r="K81" s="24" t="e">
        <f>#REF!+K85</f>
        <v>#REF!</v>
      </c>
      <c r="L81" s="24" t="e">
        <f>#REF!+L85</f>
        <v>#REF!</v>
      </c>
      <c r="M81" s="24" t="e">
        <f>#REF!+M85</f>
        <v>#REF!</v>
      </c>
      <c r="N81" s="24" t="e">
        <f>#REF!+N85</f>
        <v>#REF!</v>
      </c>
      <c r="O81" s="24" t="e">
        <f>#REF!+O85</f>
        <v>#REF!</v>
      </c>
      <c r="P81" s="24" t="e">
        <f>#REF!+P85</f>
        <v>#REF!</v>
      </c>
      <c r="Q81" s="24" t="e">
        <f>#REF!+Q85</f>
        <v>#REF!</v>
      </c>
      <c r="R81" s="24" t="e">
        <f>#REF!+R85</f>
        <v>#REF!</v>
      </c>
      <c r="S81" s="24" t="e">
        <f>#REF!+S85</f>
        <v>#REF!</v>
      </c>
      <c r="T81" s="24" t="e">
        <f>#REF!+T85</f>
        <v>#REF!</v>
      </c>
      <c r="U81" s="24" t="e">
        <f>#REF!+U85</f>
        <v>#REF!</v>
      </c>
      <c r="V81" s="24" t="e">
        <f>#REF!+V85</f>
        <v>#REF!</v>
      </c>
      <c r="W81" s="24" t="e">
        <f>#REF!+W85</f>
        <v>#REF!</v>
      </c>
      <c r="X81" s="24" t="e">
        <f>#REF!+X85</f>
        <v>#REF!</v>
      </c>
      <c r="Y81" s="24" t="e">
        <f>#REF!+Y85</f>
        <v>#REF!</v>
      </c>
      <c r="Z81" s="24" t="e">
        <f>#REF!+Z85</f>
        <v>#REF!</v>
      </c>
      <c r="AA81" s="24" t="e">
        <f>#REF!+AA85</f>
        <v>#REF!</v>
      </c>
      <c r="AB81" s="24" t="e">
        <f>#REF!+AB85</f>
        <v>#REF!</v>
      </c>
      <c r="AC81" s="24" t="e">
        <f>#REF!+AC85</f>
        <v>#REF!</v>
      </c>
      <c r="AD81" s="24" t="e">
        <f>#REF!+AD85</f>
        <v>#REF!</v>
      </c>
      <c r="AE81" s="24" t="e">
        <f>#REF!+AE85</f>
        <v>#REF!</v>
      </c>
      <c r="AF81" s="24" t="e">
        <f>#REF!+AF85</f>
        <v>#REF!</v>
      </c>
      <c r="AG81" s="24" t="e">
        <f>#REF!+AG85</f>
        <v>#REF!</v>
      </c>
      <c r="AH81" s="24" t="e">
        <f>#REF!+AH85</f>
        <v>#REF!</v>
      </c>
      <c r="AI81" s="24" t="e">
        <f>#REF!+AI85</f>
        <v>#REF!</v>
      </c>
      <c r="AJ81" s="24" t="e">
        <f>#REF!+AJ85</f>
        <v>#REF!</v>
      </c>
      <c r="AK81" s="24" t="e">
        <f>#REF!+AK85</f>
        <v>#REF!</v>
      </c>
      <c r="AL81" s="24" t="e">
        <f>#REF!+AL85</f>
        <v>#REF!</v>
      </c>
      <c r="AM81" s="24" t="e">
        <f>#REF!+AM85</f>
        <v>#REF!</v>
      </c>
      <c r="AN81" s="24" t="e">
        <f>#REF!+AN85</f>
        <v>#REF!</v>
      </c>
      <c r="AO81" s="24" t="e">
        <f>#REF!+AO85</f>
        <v>#REF!</v>
      </c>
      <c r="AP81" s="24" t="e">
        <f>#REF!+AP85</f>
        <v>#REF!</v>
      </c>
      <c r="AQ81" s="24" t="e">
        <f>#REF!+AQ85</f>
        <v>#REF!</v>
      </c>
      <c r="AR81" s="24" t="e">
        <f>#REF!+AR85</f>
        <v>#REF!</v>
      </c>
      <c r="AS81" s="24" t="e">
        <f>#REF!+AS85</f>
        <v>#REF!</v>
      </c>
      <c r="AT81" s="24" t="e">
        <f>#REF!+AT85</f>
        <v>#REF!</v>
      </c>
      <c r="AU81" s="24" t="e">
        <f>#REF!+AU85</f>
        <v>#REF!</v>
      </c>
      <c r="AV81" s="24" t="e">
        <f>#REF!+AV85</f>
        <v>#REF!</v>
      </c>
      <c r="AW81" s="24" t="e">
        <f>#REF!+AW85</f>
        <v>#REF!</v>
      </c>
      <c r="AX81" s="24" t="e">
        <f>#REF!+AX85</f>
        <v>#REF!</v>
      </c>
      <c r="AY81" s="24" t="e">
        <f>#REF!+AY85</f>
        <v>#REF!</v>
      </c>
      <c r="AZ81" s="24" t="e">
        <f>#REF!+AZ85</f>
        <v>#REF!</v>
      </c>
      <c r="BA81" s="24" t="e">
        <f>#REF!+BA85</f>
        <v>#REF!</v>
      </c>
      <c r="BB81" s="24" t="e">
        <f>#REF!+BB85</f>
        <v>#REF!</v>
      </c>
      <c r="BC81" s="24" t="e">
        <f>#REF!+BC85</f>
        <v>#REF!</v>
      </c>
    </row>
    <row r="82" spans="2:55" s="7" customFormat="1" x14ac:dyDescent="0.2">
      <c r="B82" s="106"/>
      <c r="C82" s="142">
        <v>2251</v>
      </c>
      <c r="D82" s="79" t="s">
        <v>175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</row>
    <row r="83" spans="2:55" s="7" customFormat="1" x14ac:dyDescent="0.2">
      <c r="B83" s="106"/>
      <c r="C83" s="142">
        <v>2253</v>
      </c>
      <c r="D83" s="79" t="s">
        <v>184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</row>
    <row r="84" spans="2:55" s="7" customFormat="1" x14ac:dyDescent="0.2">
      <c r="B84" s="106"/>
      <c r="C84" s="142">
        <v>2254</v>
      </c>
      <c r="D84" s="79" t="s">
        <v>176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</row>
    <row r="85" spans="2:55" s="7" customFormat="1" x14ac:dyDescent="0.2">
      <c r="B85" s="106"/>
      <c r="C85" s="142">
        <v>2258</v>
      </c>
      <c r="D85" s="79" t="s">
        <v>104</v>
      </c>
      <c r="E85" s="27">
        <v>1114783.47</v>
      </c>
      <c r="F85" s="27" t="e">
        <f>F86+#REF!</f>
        <v>#REF!</v>
      </c>
      <c r="G85" s="27" t="e">
        <f>G86+#REF!</f>
        <v>#REF!</v>
      </c>
      <c r="H85" s="27" t="e">
        <f>H86+#REF!</f>
        <v>#REF!</v>
      </c>
      <c r="I85" s="27" t="e">
        <f>I86+#REF!</f>
        <v>#REF!</v>
      </c>
      <c r="J85" s="27" t="e">
        <f>J86+#REF!</f>
        <v>#REF!</v>
      </c>
      <c r="K85" s="27" t="e">
        <f>K86+#REF!</f>
        <v>#REF!</v>
      </c>
      <c r="L85" s="27" t="e">
        <f>L86+#REF!</f>
        <v>#REF!</v>
      </c>
      <c r="M85" s="27" t="e">
        <f>M86+#REF!</f>
        <v>#REF!</v>
      </c>
      <c r="N85" s="27" t="e">
        <f>N86+#REF!</f>
        <v>#REF!</v>
      </c>
      <c r="O85" s="27" t="e">
        <f>O86+#REF!</f>
        <v>#REF!</v>
      </c>
      <c r="P85" s="27" t="e">
        <f>P86+#REF!</f>
        <v>#REF!</v>
      </c>
      <c r="Q85" s="27" t="e">
        <f>Q86+#REF!</f>
        <v>#REF!</v>
      </c>
      <c r="R85" s="27" t="e">
        <f>R86+#REF!</f>
        <v>#REF!</v>
      </c>
      <c r="S85" s="27" t="e">
        <f>S86+#REF!</f>
        <v>#REF!</v>
      </c>
      <c r="T85" s="27" t="e">
        <f>T86+#REF!</f>
        <v>#REF!</v>
      </c>
      <c r="U85" s="27" t="e">
        <f>U86+#REF!</f>
        <v>#REF!</v>
      </c>
      <c r="V85" s="27" t="e">
        <f>V86+#REF!</f>
        <v>#REF!</v>
      </c>
      <c r="W85" s="27" t="e">
        <f>W86+#REF!</f>
        <v>#REF!</v>
      </c>
      <c r="X85" s="27" t="e">
        <f>X86+#REF!</f>
        <v>#REF!</v>
      </c>
      <c r="Y85" s="27" t="e">
        <f>Y86+#REF!</f>
        <v>#REF!</v>
      </c>
      <c r="Z85" s="27" t="e">
        <f>Z86+#REF!</f>
        <v>#REF!</v>
      </c>
      <c r="AA85" s="27" t="e">
        <f>AA86+#REF!</f>
        <v>#REF!</v>
      </c>
      <c r="AB85" s="27" t="e">
        <f>AB86+#REF!</f>
        <v>#REF!</v>
      </c>
      <c r="AC85" s="27" t="e">
        <f>AC86+#REF!</f>
        <v>#REF!</v>
      </c>
      <c r="AD85" s="27" t="e">
        <f>AD86+#REF!</f>
        <v>#REF!</v>
      </c>
      <c r="AE85" s="27" t="e">
        <f>AE86+#REF!</f>
        <v>#REF!</v>
      </c>
      <c r="AF85" s="27" t="e">
        <f>AF86+#REF!</f>
        <v>#REF!</v>
      </c>
      <c r="AG85" s="27" t="e">
        <f>AG86+#REF!</f>
        <v>#REF!</v>
      </c>
      <c r="AH85" s="27" t="e">
        <f>AH86+#REF!</f>
        <v>#REF!</v>
      </c>
      <c r="AI85" s="27" t="e">
        <f>AI86+#REF!</f>
        <v>#REF!</v>
      </c>
      <c r="AJ85" s="27" t="e">
        <f>AJ86+#REF!</f>
        <v>#REF!</v>
      </c>
      <c r="AK85" s="27" t="e">
        <f>AK86+#REF!</f>
        <v>#REF!</v>
      </c>
      <c r="AL85" s="27" t="e">
        <f>AL86+#REF!</f>
        <v>#REF!</v>
      </c>
      <c r="AM85" s="27" t="e">
        <f>AM86+#REF!</f>
        <v>#REF!</v>
      </c>
      <c r="AN85" s="27" t="e">
        <f>AN86+#REF!</f>
        <v>#REF!</v>
      </c>
      <c r="AO85" s="27" t="e">
        <f>AO86+#REF!</f>
        <v>#REF!</v>
      </c>
      <c r="AP85" s="27" t="e">
        <f>AP86+#REF!</f>
        <v>#REF!</v>
      </c>
      <c r="AQ85" s="27" t="e">
        <f>AQ86+#REF!</f>
        <v>#REF!</v>
      </c>
      <c r="AR85" s="27" t="e">
        <f>AR86+#REF!</f>
        <v>#REF!</v>
      </c>
      <c r="AS85" s="27" t="e">
        <f>AS86+#REF!</f>
        <v>#REF!</v>
      </c>
      <c r="AT85" s="27" t="e">
        <f>AT86+#REF!</f>
        <v>#REF!</v>
      </c>
      <c r="AU85" s="27" t="e">
        <f>AU86+#REF!</f>
        <v>#REF!</v>
      </c>
      <c r="AV85" s="27" t="e">
        <f>AV86+#REF!</f>
        <v>#REF!</v>
      </c>
      <c r="AW85" s="27" t="e">
        <f>AW86+#REF!</f>
        <v>#REF!</v>
      </c>
      <c r="AX85" s="27" t="e">
        <f>AX86+#REF!</f>
        <v>#REF!</v>
      </c>
      <c r="AY85" s="27" t="e">
        <f>AY86+#REF!</f>
        <v>#REF!</v>
      </c>
      <c r="AZ85" s="27" t="e">
        <f>AZ86+#REF!</f>
        <v>#REF!</v>
      </c>
      <c r="BA85" s="27" t="e">
        <f>BA86+#REF!</f>
        <v>#REF!</v>
      </c>
      <c r="BB85" s="27" t="e">
        <f>BB86+#REF!</f>
        <v>#REF!</v>
      </c>
      <c r="BC85" s="27" t="e">
        <f>BC86+#REF!</f>
        <v>#REF!</v>
      </c>
    </row>
    <row r="86" spans="2:55" x14ac:dyDescent="0.2">
      <c r="B86" s="106"/>
      <c r="C86" s="142"/>
      <c r="D86" s="79" t="s">
        <v>30</v>
      </c>
      <c r="E86" s="27">
        <v>1114783.47</v>
      </c>
      <c r="F86" s="23"/>
      <c r="G86" s="23"/>
      <c r="H86" s="23"/>
      <c r="I86" s="23"/>
      <c r="J86" s="23"/>
      <c r="K86" s="23"/>
      <c r="L86" s="22"/>
      <c r="M86" s="22"/>
      <c r="P86" s="27"/>
      <c r="Q86" s="27"/>
      <c r="W86" s="16"/>
      <c r="X86" s="27"/>
      <c r="Y86" s="27"/>
      <c r="AA86" s="8"/>
      <c r="AD86" s="8"/>
      <c r="AE86" s="8"/>
      <c r="AI86" s="2"/>
      <c r="AJ86" s="2"/>
      <c r="AK86" s="2"/>
      <c r="AS86" s="27"/>
      <c r="AT86" s="42"/>
      <c r="AU86" s="42"/>
      <c r="AV86" s="2"/>
      <c r="AW86" s="2"/>
      <c r="AX86" s="51"/>
      <c r="AY86" s="51"/>
      <c r="BB86" s="47"/>
      <c r="BC86" s="61"/>
    </row>
    <row r="87" spans="2:55" s="7" customFormat="1" x14ac:dyDescent="0.2">
      <c r="B87" s="106">
        <v>27</v>
      </c>
      <c r="C87" s="142"/>
      <c r="D87" s="80" t="s">
        <v>88</v>
      </c>
      <c r="E87" s="24">
        <v>10366173.000000002</v>
      </c>
      <c r="F87" s="24">
        <f t="shared" ref="F87:BC87" si="13">SUM(F88:F90)</f>
        <v>0</v>
      </c>
      <c r="G87" s="24">
        <f t="shared" si="13"/>
        <v>0</v>
      </c>
      <c r="H87" s="24">
        <f t="shared" si="13"/>
        <v>0</v>
      </c>
      <c r="I87" s="24">
        <f t="shared" si="13"/>
        <v>0</v>
      </c>
      <c r="J87" s="24">
        <f t="shared" si="13"/>
        <v>0</v>
      </c>
      <c r="K87" s="24">
        <f t="shared" si="13"/>
        <v>0</v>
      </c>
      <c r="L87" s="24">
        <f t="shared" si="13"/>
        <v>0</v>
      </c>
      <c r="M87" s="24">
        <f t="shared" si="13"/>
        <v>0</v>
      </c>
      <c r="N87" s="24">
        <f t="shared" si="13"/>
        <v>0</v>
      </c>
      <c r="O87" s="24">
        <f t="shared" si="13"/>
        <v>0</v>
      </c>
      <c r="P87" s="24">
        <f t="shared" si="13"/>
        <v>0</v>
      </c>
      <c r="Q87" s="24">
        <f t="shared" si="13"/>
        <v>0</v>
      </c>
      <c r="R87" s="24">
        <f t="shared" si="13"/>
        <v>0</v>
      </c>
      <c r="S87" s="24">
        <f t="shared" si="13"/>
        <v>0</v>
      </c>
      <c r="T87" s="24">
        <f t="shared" si="13"/>
        <v>0</v>
      </c>
      <c r="U87" s="24">
        <f t="shared" si="13"/>
        <v>0</v>
      </c>
      <c r="V87" s="24">
        <f t="shared" si="13"/>
        <v>0</v>
      </c>
      <c r="W87" s="24">
        <f t="shared" si="13"/>
        <v>0</v>
      </c>
      <c r="X87" s="24">
        <f t="shared" si="13"/>
        <v>0</v>
      </c>
      <c r="Y87" s="24">
        <f t="shared" si="13"/>
        <v>0</v>
      </c>
      <c r="Z87" s="24">
        <f t="shared" si="13"/>
        <v>0</v>
      </c>
      <c r="AA87" s="24">
        <f t="shared" si="13"/>
        <v>0</v>
      </c>
      <c r="AB87" s="24">
        <f t="shared" si="13"/>
        <v>0</v>
      </c>
      <c r="AC87" s="24">
        <f t="shared" si="13"/>
        <v>0</v>
      </c>
      <c r="AD87" s="24">
        <f t="shared" si="13"/>
        <v>0</v>
      </c>
      <c r="AE87" s="24">
        <f t="shared" si="13"/>
        <v>0</v>
      </c>
      <c r="AF87" s="24">
        <f t="shared" si="13"/>
        <v>0</v>
      </c>
      <c r="AG87" s="24">
        <f t="shared" si="13"/>
        <v>0</v>
      </c>
      <c r="AH87" s="24">
        <f t="shared" si="13"/>
        <v>0</v>
      </c>
      <c r="AI87" s="24">
        <f t="shared" si="13"/>
        <v>0</v>
      </c>
      <c r="AJ87" s="24">
        <f t="shared" si="13"/>
        <v>0</v>
      </c>
      <c r="AK87" s="24">
        <f t="shared" si="13"/>
        <v>0</v>
      </c>
      <c r="AL87" s="24">
        <f t="shared" si="13"/>
        <v>0</v>
      </c>
      <c r="AM87" s="24">
        <f t="shared" si="13"/>
        <v>0</v>
      </c>
      <c r="AN87" s="24">
        <f t="shared" si="13"/>
        <v>0</v>
      </c>
      <c r="AO87" s="24">
        <f t="shared" si="13"/>
        <v>0</v>
      </c>
      <c r="AP87" s="24">
        <f t="shared" si="13"/>
        <v>0</v>
      </c>
      <c r="AQ87" s="24">
        <f t="shared" si="13"/>
        <v>0</v>
      </c>
      <c r="AR87" s="24">
        <f t="shared" si="13"/>
        <v>0</v>
      </c>
      <c r="AS87" s="24">
        <f t="shared" si="13"/>
        <v>0</v>
      </c>
      <c r="AT87" s="24">
        <f t="shared" si="13"/>
        <v>0</v>
      </c>
      <c r="AU87" s="24">
        <f t="shared" si="13"/>
        <v>0</v>
      </c>
      <c r="AV87" s="24">
        <f t="shared" si="13"/>
        <v>0</v>
      </c>
      <c r="AW87" s="24">
        <f t="shared" si="13"/>
        <v>0</v>
      </c>
      <c r="AX87" s="24">
        <f t="shared" si="13"/>
        <v>0</v>
      </c>
      <c r="AY87" s="24">
        <f t="shared" si="13"/>
        <v>0</v>
      </c>
      <c r="AZ87" s="24">
        <f t="shared" si="13"/>
        <v>0</v>
      </c>
      <c r="BA87" s="24">
        <f t="shared" si="13"/>
        <v>0</v>
      </c>
      <c r="BB87" s="24">
        <f t="shared" si="13"/>
        <v>0</v>
      </c>
      <c r="BC87" s="24">
        <f t="shared" si="13"/>
        <v>0</v>
      </c>
    </row>
    <row r="88" spans="2:55" s="1" customFormat="1" x14ac:dyDescent="0.2">
      <c r="B88" s="106"/>
      <c r="C88" s="142">
        <v>2261</v>
      </c>
      <c r="D88" s="79" t="s">
        <v>31</v>
      </c>
      <c r="E88" s="22">
        <v>283015.21000000002</v>
      </c>
      <c r="F88" s="23"/>
      <c r="G88" s="23"/>
      <c r="H88" s="30"/>
      <c r="I88" s="30"/>
      <c r="J88" s="23"/>
      <c r="K88" s="23"/>
      <c r="L88" s="22"/>
      <c r="M88" s="22"/>
      <c r="N88" s="27"/>
      <c r="O88" s="5"/>
      <c r="P88" s="27"/>
      <c r="Q88" s="27"/>
      <c r="R88" s="16"/>
      <c r="S88" s="16"/>
      <c r="T88" s="8"/>
      <c r="U88" s="27"/>
      <c r="V88" s="16"/>
      <c r="W88" s="16"/>
      <c r="X88" s="27"/>
      <c r="Y88" s="27"/>
      <c r="Z88" s="8"/>
      <c r="AA88" s="8"/>
      <c r="AB88" s="8"/>
      <c r="AC88" s="8"/>
      <c r="AD88" s="84"/>
      <c r="AE88" s="84"/>
      <c r="AF88" s="27"/>
      <c r="AH88" s="42"/>
      <c r="AI88" s="42"/>
      <c r="AJ88" s="42"/>
      <c r="AK88" s="42"/>
      <c r="AL88" s="27"/>
      <c r="AN88" s="42"/>
      <c r="AO88" s="42"/>
      <c r="AP88" s="42"/>
      <c r="AQ88" s="42"/>
      <c r="AR88" s="27"/>
      <c r="AS88" s="27"/>
      <c r="AT88" s="42"/>
      <c r="AU88" s="42"/>
      <c r="AV88" s="42"/>
      <c r="AW88" s="42"/>
      <c r="AX88" s="53"/>
      <c r="AY88" s="53"/>
      <c r="AZ88" s="42"/>
      <c r="BA88" s="42"/>
      <c r="BB88" s="65"/>
      <c r="BC88" s="74"/>
    </row>
    <row r="89" spans="2:55" s="1" customFormat="1" x14ac:dyDescent="0.2">
      <c r="B89" s="106"/>
      <c r="C89" s="142">
        <v>2262</v>
      </c>
      <c r="D89" s="79" t="s">
        <v>32</v>
      </c>
      <c r="E89" s="22">
        <v>489895.94</v>
      </c>
      <c r="F89" s="23"/>
      <c r="G89" s="23"/>
      <c r="H89" s="30"/>
      <c r="I89" s="30"/>
      <c r="J89" s="23"/>
      <c r="K89" s="23"/>
      <c r="L89" s="22"/>
      <c r="M89" s="22"/>
      <c r="N89" s="27"/>
      <c r="O89" s="5"/>
      <c r="P89" s="27"/>
      <c r="Q89" s="27"/>
      <c r="R89" s="16"/>
      <c r="S89" s="16"/>
      <c r="T89" s="8"/>
      <c r="U89" s="27"/>
      <c r="V89" s="16"/>
      <c r="W89" s="16"/>
      <c r="X89" s="27"/>
      <c r="Y89" s="27"/>
      <c r="Z89" s="8"/>
      <c r="AA89" s="8"/>
      <c r="AB89" s="8"/>
      <c r="AC89" s="8"/>
      <c r="AD89" s="84"/>
      <c r="AE89" s="84"/>
      <c r="AF89" s="27"/>
      <c r="AH89" s="42"/>
      <c r="AI89" s="42"/>
      <c r="AJ89" s="42"/>
      <c r="AK89" s="42"/>
      <c r="AL89" s="27"/>
      <c r="AN89" s="42"/>
      <c r="AO89" s="42"/>
      <c r="AP89" s="42"/>
      <c r="AQ89" s="42"/>
      <c r="AR89" s="27"/>
      <c r="AS89" s="27"/>
      <c r="AT89" s="42"/>
      <c r="AU89" s="42"/>
      <c r="AV89" s="42"/>
      <c r="AW89" s="42"/>
      <c r="AX89" s="53"/>
      <c r="AY89" s="53"/>
      <c r="AZ89" s="42"/>
      <c r="BA89" s="42"/>
      <c r="BB89" s="65"/>
      <c r="BC89" s="74"/>
    </row>
    <row r="90" spans="2:55" s="7" customFormat="1" x14ac:dyDescent="0.2">
      <c r="B90" s="133"/>
      <c r="C90" s="144">
        <v>2263</v>
      </c>
      <c r="D90" s="80" t="s">
        <v>33</v>
      </c>
      <c r="E90" s="34">
        <v>9593261.8500000015</v>
      </c>
      <c r="F90" s="25"/>
      <c r="G90" s="25"/>
      <c r="H90" s="31"/>
      <c r="I90" s="31"/>
      <c r="J90" s="25"/>
      <c r="K90" s="25"/>
      <c r="L90" s="24"/>
      <c r="M90" s="24"/>
      <c r="N90" s="34"/>
      <c r="O90" s="3"/>
      <c r="P90" s="34"/>
      <c r="Q90" s="34"/>
      <c r="R90" s="28"/>
      <c r="S90" s="28"/>
      <c r="T90" s="36"/>
      <c r="U90" s="151"/>
      <c r="V90" s="28"/>
      <c r="W90" s="28"/>
      <c r="X90" s="34"/>
      <c r="Y90" s="34"/>
      <c r="Z90" s="36"/>
      <c r="AA90" s="36"/>
      <c r="AB90" s="36"/>
      <c r="AC90" s="36"/>
      <c r="AD90" s="152"/>
      <c r="AE90" s="152"/>
      <c r="AF90" s="34"/>
      <c r="AH90" s="20"/>
      <c r="AI90" s="20"/>
      <c r="AJ90" s="20"/>
      <c r="AK90" s="20"/>
      <c r="AL90" s="34"/>
      <c r="AN90" s="20"/>
      <c r="AO90" s="20"/>
      <c r="AP90" s="20"/>
      <c r="AQ90" s="20"/>
      <c r="AR90" s="34"/>
      <c r="AS90" s="34"/>
      <c r="AT90" s="20"/>
      <c r="AU90" s="20"/>
      <c r="AV90" s="20"/>
      <c r="AW90" s="20"/>
      <c r="AX90" s="52"/>
      <c r="AY90" s="52"/>
      <c r="AZ90" s="20"/>
      <c r="BA90" s="20"/>
      <c r="BB90" s="64"/>
      <c r="BC90" s="63"/>
    </row>
    <row r="91" spans="2:55" s="1" customFormat="1" x14ac:dyDescent="0.2">
      <c r="B91" s="106"/>
      <c r="C91" s="142">
        <v>22631</v>
      </c>
      <c r="D91" s="79" t="s">
        <v>152</v>
      </c>
      <c r="E91" s="22">
        <v>273184.96999999997</v>
      </c>
      <c r="F91" s="23"/>
      <c r="G91" s="23"/>
      <c r="H91" s="30"/>
      <c r="I91" s="30"/>
      <c r="J91" s="23"/>
      <c r="K91" s="23"/>
      <c r="L91" s="22"/>
      <c r="M91" s="22"/>
      <c r="N91" s="27"/>
      <c r="O91" s="5"/>
      <c r="P91" s="27"/>
      <c r="Q91" s="27"/>
      <c r="R91" s="16"/>
      <c r="S91" s="16"/>
      <c r="T91" s="8"/>
      <c r="U91" s="150"/>
      <c r="V91" s="16"/>
      <c r="W91" s="16"/>
      <c r="X91" s="27"/>
      <c r="Y91" s="27"/>
      <c r="Z91" s="8"/>
      <c r="AA91" s="8"/>
      <c r="AB91" s="8"/>
      <c r="AC91" s="8"/>
      <c r="AD91" s="85"/>
      <c r="AE91" s="85"/>
      <c r="AF91" s="27"/>
      <c r="AH91" s="42"/>
      <c r="AI91" s="42"/>
      <c r="AJ91" s="42"/>
      <c r="AK91" s="42"/>
      <c r="AL91" s="27"/>
      <c r="AN91" s="42"/>
      <c r="AO91" s="42"/>
      <c r="AP91" s="42"/>
      <c r="AQ91" s="42"/>
      <c r="AR91" s="27"/>
      <c r="AS91" s="27"/>
      <c r="AT91" s="42"/>
      <c r="AU91" s="42"/>
      <c r="AV91" s="42"/>
      <c r="AW91" s="42"/>
      <c r="AX91" s="53"/>
      <c r="AY91" s="53"/>
      <c r="AZ91" s="42"/>
      <c r="BA91" s="42"/>
      <c r="BB91" s="65"/>
      <c r="BC91" s="74"/>
    </row>
    <row r="92" spans="2:55" s="1" customFormat="1" x14ac:dyDescent="0.2">
      <c r="B92" s="106"/>
      <c r="C92" s="142">
        <v>22632</v>
      </c>
      <c r="D92" s="79" t="s">
        <v>153</v>
      </c>
      <c r="E92" s="22">
        <v>9143384.7400000002</v>
      </c>
      <c r="F92" s="23"/>
      <c r="G92" s="23"/>
      <c r="H92" s="30"/>
      <c r="I92" s="30"/>
      <c r="J92" s="23"/>
      <c r="K92" s="23"/>
      <c r="L92" s="22"/>
      <c r="M92" s="22"/>
      <c r="N92" s="27"/>
      <c r="O92" s="5"/>
      <c r="P92" s="27"/>
      <c r="Q92" s="27"/>
      <c r="R92" s="16"/>
      <c r="S92" s="16"/>
      <c r="T92" s="8"/>
      <c r="U92" s="150"/>
      <c r="V92" s="16"/>
      <c r="W92" s="16"/>
      <c r="X92" s="27"/>
      <c r="Y92" s="27"/>
      <c r="Z92" s="8"/>
      <c r="AA92" s="8"/>
      <c r="AB92" s="8"/>
      <c r="AC92" s="8"/>
      <c r="AD92" s="85"/>
      <c r="AE92" s="85"/>
      <c r="AF92" s="27"/>
      <c r="AH92" s="42"/>
      <c r="AI92" s="42"/>
      <c r="AJ92" s="42"/>
      <c r="AK92" s="42"/>
      <c r="AL92" s="27"/>
      <c r="AN92" s="42"/>
      <c r="AO92" s="42"/>
      <c r="AP92" s="42"/>
      <c r="AQ92" s="42"/>
      <c r="AR92" s="27"/>
      <c r="AS92" s="27"/>
      <c r="AT92" s="42"/>
      <c r="AU92" s="42"/>
      <c r="AV92" s="42"/>
      <c r="AW92" s="42"/>
      <c r="AX92" s="53"/>
      <c r="AY92" s="53"/>
      <c r="AZ92" s="42"/>
      <c r="BA92" s="42"/>
      <c r="BB92" s="65"/>
      <c r="BC92" s="74"/>
    </row>
    <row r="93" spans="2:55" s="1" customFormat="1" x14ac:dyDescent="0.2">
      <c r="B93" s="106"/>
      <c r="C93" s="142">
        <v>22633</v>
      </c>
      <c r="D93" s="79" t="s">
        <v>151</v>
      </c>
      <c r="E93" s="22">
        <v>176692.14</v>
      </c>
      <c r="F93" s="23"/>
      <c r="G93" s="23"/>
      <c r="H93" s="30"/>
      <c r="I93" s="30"/>
      <c r="J93" s="23"/>
      <c r="K93" s="23"/>
      <c r="L93" s="22"/>
      <c r="M93" s="22"/>
      <c r="N93" s="27"/>
      <c r="O93" s="5"/>
      <c r="P93" s="27"/>
      <c r="Q93" s="27"/>
      <c r="R93" s="16"/>
      <c r="S93" s="16"/>
      <c r="T93" s="8"/>
      <c r="U93" s="150"/>
      <c r="V93" s="16"/>
      <c r="W93" s="16"/>
      <c r="X93" s="27"/>
      <c r="Y93" s="27"/>
      <c r="Z93" s="8"/>
      <c r="AA93" s="8"/>
      <c r="AB93" s="8"/>
      <c r="AC93" s="8"/>
      <c r="AD93" s="85"/>
      <c r="AE93" s="85"/>
      <c r="AF93" s="27"/>
      <c r="AH93" s="42"/>
      <c r="AI93" s="42"/>
      <c r="AJ93" s="42"/>
      <c r="AK93" s="42"/>
      <c r="AL93" s="27"/>
      <c r="AN93" s="42"/>
      <c r="AO93" s="42"/>
      <c r="AP93" s="42"/>
      <c r="AQ93" s="42"/>
      <c r="AR93" s="27"/>
      <c r="AS93" s="27"/>
      <c r="AT93" s="42"/>
      <c r="AU93" s="42"/>
      <c r="AV93" s="42"/>
      <c r="AW93" s="42"/>
      <c r="AX93" s="53"/>
      <c r="AY93" s="53"/>
      <c r="AZ93" s="42"/>
      <c r="BA93" s="42"/>
      <c r="BB93" s="65"/>
      <c r="BC93" s="74"/>
    </row>
    <row r="94" spans="2:55" s="1" customFormat="1" x14ac:dyDescent="0.2">
      <c r="B94" s="106"/>
      <c r="C94" s="142">
        <v>22634</v>
      </c>
      <c r="D94" s="79" t="s">
        <v>185</v>
      </c>
      <c r="E94" s="22"/>
      <c r="F94" s="23"/>
      <c r="G94" s="23"/>
      <c r="H94" s="30"/>
      <c r="I94" s="30"/>
      <c r="J94" s="23"/>
      <c r="K94" s="23"/>
      <c r="L94" s="22"/>
      <c r="M94" s="22"/>
      <c r="N94" s="27"/>
      <c r="O94" s="5"/>
      <c r="P94" s="27"/>
      <c r="Q94" s="27"/>
      <c r="R94" s="16"/>
      <c r="S94" s="16"/>
      <c r="T94" s="8"/>
      <c r="U94" s="150"/>
      <c r="V94" s="16"/>
      <c r="W94" s="16"/>
      <c r="X94" s="27"/>
      <c r="Y94" s="27"/>
      <c r="Z94" s="8"/>
      <c r="AA94" s="8"/>
      <c r="AB94" s="8"/>
      <c r="AC94" s="8"/>
      <c r="AD94" s="85"/>
      <c r="AE94" s="85"/>
      <c r="AF94" s="27"/>
      <c r="AH94" s="42"/>
      <c r="AI94" s="42"/>
      <c r="AJ94" s="42"/>
      <c r="AK94" s="42"/>
      <c r="AL94" s="27"/>
      <c r="AN94" s="42"/>
      <c r="AO94" s="42"/>
      <c r="AP94" s="42"/>
      <c r="AQ94" s="42"/>
      <c r="AR94" s="27"/>
      <c r="AS94" s="27"/>
      <c r="AT94" s="42"/>
      <c r="AU94" s="42"/>
      <c r="AV94" s="42"/>
      <c r="AW94" s="42"/>
      <c r="AX94" s="53"/>
      <c r="AY94" s="53"/>
      <c r="AZ94" s="42"/>
      <c r="BA94" s="42"/>
      <c r="BB94" s="65"/>
      <c r="BC94" s="74"/>
    </row>
    <row r="95" spans="2:55" s="1" customFormat="1" x14ac:dyDescent="0.2">
      <c r="B95" s="106"/>
      <c r="C95" s="142">
        <v>2269</v>
      </c>
      <c r="D95" s="79" t="s">
        <v>177</v>
      </c>
      <c r="E95" s="22"/>
      <c r="F95" s="23"/>
      <c r="G95" s="23"/>
      <c r="H95" s="30"/>
      <c r="I95" s="30"/>
      <c r="J95" s="23"/>
      <c r="K95" s="23"/>
      <c r="L95" s="22"/>
      <c r="M95" s="22"/>
      <c r="N95" s="27"/>
      <c r="O95" s="5"/>
      <c r="P95" s="27"/>
      <c r="Q95" s="27"/>
      <c r="R95" s="16"/>
      <c r="S95" s="16"/>
      <c r="T95" s="8"/>
      <c r="U95" s="150"/>
      <c r="V95" s="16"/>
      <c r="W95" s="16"/>
      <c r="X95" s="27"/>
      <c r="Y95" s="27"/>
      <c r="Z95" s="8"/>
      <c r="AA95" s="8"/>
      <c r="AB95" s="8"/>
      <c r="AC95" s="8"/>
      <c r="AD95" s="85"/>
      <c r="AE95" s="85"/>
      <c r="AF95" s="27"/>
      <c r="AH95" s="42"/>
      <c r="AI95" s="42"/>
      <c r="AJ95" s="42"/>
      <c r="AK95" s="42"/>
      <c r="AL95" s="27"/>
      <c r="AN95" s="42"/>
      <c r="AO95" s="42"/>
      <c r="AP95" s="42"/>
      <c r="AQ95" s="42"/>
      <c r="AR95" s="27"/>
      <c r="AS95" s="27"/>
      <c r="AT95" s="42"/>
      <c r="AU95" s="42"/>
      <c r="AV95" s="42"/>
      <c r="AW95" s="42"/>
      <c r="AX95" s="53"/>
      <c r="AY95" s="53"/>
      <c r="AZ95" s="42"/>
      <c r="BA95" s="42"/>
      <c r="BB95" s="65"/>
      <c r="BC95" s="74"/>
    </row>
    <row r="96" spans="2:55" s="7" customFormat="1" x14ac:dyDescent="0.2">
      <c r="B96" s="106">
        <v>28</v>
      </c>
      <c r="C96" s="142"/>
      <c r="D96" s="80" t="s">
        <v>142</v>
      </c>
      <c r="E96" s="24">
        <v>1661480.85</v>
      </c>
      <c r="F96" s="24">
        <f t="shared" ref="F96:AH96" si="14">F97+F99</f>
        <v>0</v>
      </c>
      <c r="G96" s="24">
        <f t="shared" si="14"/>
        <v>0</v>
      </c>
      <c r="H96" s="24">
        <f t="shared" si="14"/>
        <v>0</v>
      </c>
      <c r="I96" s="24">
        <f t="shared" si="14"/>
        <v>0</v>
      </c>
      <c r="J96" s="24">
        <f t="shared" si="14"/>
        <v>0</v>
      </c>
      <c r="K96" s="24">
        <f t="shared" si="14"/>
        <v>0</v>
      </c>
      <c r="L96" s="24">
        <f t="shared" si="14"/>
        <v>0</v>
      </c>
      <c r="M96" s="24">
        <f t="shared" si="14"/>
        <v>0</v>
      </c>
      <c r="N96" s="24">
        <f t="shared" si="14"/>
        <v>0</v>
      </c>
      <c r="O96" s="24">
        <f t="shared" si="14"/>
        <v>0</v>
      </c>
      <c r="P96" s="24">
        <f t="shared" si="14"/>
        <v>0</v>
      </c>
      <c r="Q96" s="24">
        <f t="shared" si="14"/>
        <v>0</v>
      </c>
      <c r="R96" s="24">
        <f t="shared" si="14"/>
        <v>0</v>
      </c>
      <c r="S96" s="24">
        <f t="shared" si="14"/>
        <v>0</v>
      </c>
      <c r="T96" s="24">
        <f t="shared" si="14"/>
        <v>0</v>
      </c>
      <c r="U96" s="24">
        <f t="shared" si="14"/>
        <v>0</v>
      </c>
      <c r="V96" s="24">
        <f t="shared" si="14"/>
        <v>0</v>
      </c>
      <c r="W96" s="24">
        <f t="shared" si="14"/>
        <v>0</v>
      </c>
      <c r="X96" s="24">
        <f t="shared" si="14"/>
        <v>0</v>
      </c>
      <c r="Y96" s="24">
        <f t="shared" si="14"/>
        <v>0</v>
      </c>
      <c r="Z96" s="24">
        <f t="shared" si="14"/>
        <v>0</v>
      </c>
      <c r="AA96" s="24">
        <f t="shared" si="14"/>
        <v>0</v>
      </c>
      <c r="AB96" s="24">
        <f t="shared" si="14"/>
        <v>0</v>
      </c>
      <c r="AC96" s="24">
        <f t="shared" si="14"/>
        <v>0</v>
      </c>
      <c r="AD96" s="24">
        <f t="shared" si="14"/>
        <v>0</v>
      </c>
      <c r="AE96" s="24">
        <f t="shared" si="14"/>
        <v>0</v>
      </c>
      <c r="AF96" s="24">
        <f t="shared" si="14"/>
        <v>0</v>
      </c>
      <c r="AG96" s="24">
        <f t="shared" si="14"/>
        <v>0</v>
      </c>
      <c r="AH96" s="24">
        <f t="shared" si="14"/>
        <v>0</v>
      </c>
      <c r="AI96" s="24">
        <f t="shared" ref="AI96:BC96" si="15">AI97+AI99</f>
        <v>0</v>
      </c>
      <c r="AJ96" s="24">
        <f t="shared" si="15"/>
        <v>0</v>
      </c>
      <c r="AK96" s="24">
        <f t="shared" si="15"/>
        <v>0</v>
      </c>
      <c r="AL96" s="24">
        <f t="shared" si="15"/>
        <v>0</v>
      </c>
      <c r="AM96" s="24">
        <f t="shared" si="15"/>
        <v>0</v>
      </c>
      <c r="AN96" s="24">
        <f t="shared" si="15"/>
        <v>0</v>
      </c>
      <c r="AO96" s="24">
        <f t="shared" si="15"/>
        <v>0</v>
      </c>
      <c r="AP96" s="24">
        <f t="shared" si="15"/>
        <v>0</v>
      </c>
      <c r="AQ96" s="24">
        <f t="shared" si="15"/>
        <v>0</v>
      </c>
      <c r="AR96" s="24">
        <f t="shared" si="15"/>
        <v>0</v>
      </c>
      <c r="AS96" s="24">
        <f t="shared" si="15"/>
        <v>0</v>
      </c>
      <c r="AT96" s="24">
        <f t="shared" si="15"/>
        <v>0</v>
      </c>
      <c r="AU96" s="24">
        <f t="shared" si="15"/>
        <v>0</v>
      </c>
      <c r="AV96" s="24">
        <f t="shared" si="15"/>
        <v>0</v>
      </c>
      <c r="AW96" s="24">
        <f t="shared" si="15"/>
        <v>0</v>
      </c>
      <c r="AX96" s="24">
        <f t="shared" si="15"/>
        <v>0</v>
      </c>
      <c r="AY96" s="24">
        <f t="shared" si="15"/>
        <v>0</v>
      </c>
      <c r="AZ96" s="24">
        <f t="shared" si="15"/>
        <v>0</v>
      </c>
      <c r="BA96" s="24">
        <f t="shared" si="15"/>
        <v>0</v>
      </c>
      <c r="BB96" s="24">
        <f t="shared" si="15"/>
        <v>0</v>
      </c>
      <c r="BC96" s="24">
        <f t="shared" si="15"/>
        <v>0</v>
      </c>
    </row>
    <row r="97" spans="2:55" x14ac:dyDescent="0.2">
      <c r="B97" s="106"/>
      <c r="C97" s="142">
        <v>2271</v>
      </c>
      <c r="D97" s="79" t="s">
        <v>34</v>
      </c>
      <c r="E97" s="22">
        <v>905362.93</v>
      </c>
      <c r="F97" s="23"/>
      <c r="G97" s="23"/>
      <c r="H97" s="30"/>
      <c r="I97" s="30"/>
      <c r="J97" s="23"/>
      <c r="K97" s="23"/>
      <c r="L97" s="22"/>
      <c r="M97" s="22"/>
      <c r="P97" s="27"/>
      <c r="Q97" s="27"/>
      <c r="W97" s="16"/>
      <c r="X97" s="27"/>
      <c r="Y97" s="27"/>
      <c r="AA97" s="8"/>
      <c r="AD97" s="42"/>
      <c r="AE97" s="42"/>
      <c r="AI97" s="2"/>
      <c r="AJ97" s="42"/>
      <c r="AK97" s="42"/>
      <c r="AS97" s="27"/>
      <c r="AT97" s="42"/>
      <c r="AU97" s="42"/>
      <c r="AV97" s="42"/>
      <c r="AW97" s="42"/>
      <c r="AX97" s="54"/>
      <c r="AY97" s="54"/>
      <c r="AZ97" s="48"/>
      <c r="BA97" s="48"/>
      <c r="BB97" s="64"/>
      <c r="BC97" s="61"/>
    </row>
    <row r="98" spans="2:55" x14ac:dyDescent="0.2">
      <c r="B98" s="106"/>
      <c r="C98" s="142">
        <v>227102</v>
      </c>
      <c r="D98" s="79" t="s">
        <v>178</v>
      </c>
      <c r="E98" s="22"/>
      <c r="F98" s="23"/>
      <c r="G98" s="23"/>
      <c r="H98" s="30"/>
      <c r="I98" s="30"/>
      <c r="J98" s="23"/>
      <c r="K98" s="23"/>
      <c r="L98" s="22"/>
      <c r="M98" s="22"/>
      <c r="P98" s="27"/>
      <c r="Q98" s="27"/>
      <c r="W98" s="16"/>
      <c r="X98" s="27"/>
      <c r="Y98" s="27"/>
      <c r="AA98" s="8"/>
      <c r="AD98" s="42"/>
      <c r="AE98" s="42"/>
      <c r="AI98" s="2"/>
      <c r="AJ98" s="42"/>
      <c r="AK98" s="42"/>
      <c r="AS98" s="27"/>
      <c r="AT98" s="42"/>
      <c r="AU98" s="42"/>
      <c r="AV98" s="42"/>
      <c r="AW98" s="42"/>
      <c r="AX98" s="54"/>
      <c r="AY98" s="54"/>
      <c r="AZ98" s="48"/>
      <c r="BA98" s="48"/>
      <c r="BB98" s="64"/>
      <c r="BC98" s="61"/>
    </row>
    <row r="99" spans="2:55" x14ac:dyDescent="0.2">
      <c r="B99" s="106"/>
      <c r="C99" s="142">
        <v>2272</v>
      </c>
      <c r="D99" s="79" t="s">
        <v>35</v>
      </c>
      <c r="E99" s="22">
        <v>756117.92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</row>
    <row r="100" spans="2:55" x14ac:dyDescent="0.2">
      <c r="B100" s="106"/>
      <c r="C100" s="142">
        <v>227201</v>
      </c>
      <c r="D100" s="79" t="s">
        <v>179</v>
      </c>
      <c r="E100" s="22"/>
      <c r="F100" s="23"/>
      <c r="G100" s="23"/>
      <c r="H100" s="23"/>
      <c r="I100" s="23"/>
      <c r="J100" s="23"/>
      <c r="K100" s="23"/>
      <c r="L100" s="22"/>
      <c r="M100" s="22"/>
      <c r="P100" s="27"/>
      <c r="Q100" s="27"/>
      <c r="W100" s="16"/>
      <c r="X100" s="27"/>
      <c r="Y100" s="27"/>
      <c r="AA100" s="8"/>
      <c r="AD100" s="42"/>
      <c r="AE100" s="42"/>
      <c r="AI100" s="2"/>
      <c r="AJ100" s="42"/>
      <c r="AK100" s="42"/>
      <c r="AS100" s="27"/>
      <c r="AT100" s="42"/>
      <c r="AU100" s="42"/>
      <c r="AV100" s="42"/>
      <c r="AW100" s="42"/>
      <c r="AX100" s="54"/>
      <c r="AY100" s="54"/>
      <c r="AZ100" s="48"/>
      <c r="BA100" s="48"/>
      <c r="BB100" s="64"/>
      <c r="BC100" s="61"/>
    </row>
    <row r="101" spans="2:55" x14ac:dyDescent="0.2">
      <c r="B101" s="106"/>
      <c r="C101" s="142">
        <v>227203</v>
      </c>
      <c r="D101" s="79" t="s">
        <v>186</v>
      </c>
      <c r="E101" s="22"/>
      <c r="F101" s="23"/>
      <c r="G101" s="23"/>
      <c r="H101" s="23"/>
      <c r="I101" s="23"/>
      <c r="J101" s="23"/>
      <c r="K101" s="23"/>
      <c r="L101" s="22"/>
      <c r="M101" s="22"/>
      <c r="P101" s="27"/>
      <c r="Q101" s="27"/>
      <c r="W101" s="16"/>
      <c r="X101" s="27"/>
      <c r="Y101" s="27"/>
      <c r="AA101" s="8"/>
      <c r="AD101" s="42"/>
      <c r="AE101" s="42"/>
      <c r="AI101" s="2"/>
      <c r="AJ101" s="42"/>
      <c r="AK101" s="42"/>
      <c r="AS101" s="27"/>
      <c r="AT101" s="42"/>
      <c r="AU101" s="42"/>
      <c r="AV101" s="42"/>
      <c r="AW101" s="42"/>
      <c r="AX101" s="54"/>
      <c r="AY101" s="54"/>
      <c r="AZ101" s="48"/>
      <c r="BA101" s="48"/>
      <c r="BB101" s="64"/>
      <c r="BC101" s="61"/>
    </row>
    <row r="102" spans="2:55" x14ac:dyDescent="0.2">
      <c r="B102" s="106"/>
      <c r="C102" s="142">
        <v>227205</v>
      </c>
      <c r="D102" s="79" t="s">
        <v>193</v>
      </c>
      <c r="E102" s="22"/>
      <c r="F102" s="23"/>
      <c r="G102" s="23"/>
      <c r="H102" s="23"/>
      <c r="I102" s="23"/>
      <c r="J102" s="23"/>
      <c r="K102" s="23"/>
      <c r="L102" s="22"/>
      <c r="M102" s="22"/>
      <c r="P102" s="27"/>
      <c r="Q102" s="27"/>
      <c r="W102" s="16"/>
      <c r="X102" s="27"/>
      <c r="Y102" s="27"/>
      <c r="AA102" s="8"/>
      <c r="AD102" s="42"/>
      <c r="AE102" s="42"/>
      <c r="AI102" s="2"/>
      <c r="AJ102" s="42"/>
      <c r="AK102" s="42"/>
      <c r="AS102" s="27"/>
      <c r="AT102" s="42"/>
      <c r="AU102" s="42"/>
      <c r="AV102" s="42"/>
      <c r="AW102" s="42"/>
      <c r="AX102" s="54"/>
      <c r="AY102" s="54"/>
      <c r="AZ102" s="48"/>
      <c r="BA102" s="48"/>
      <c r="BB102" s="64"/>
      <c r="BC102" s="61"/>
    </row>
    <row r="103" spans="2:55" x14ac:dyDescent="0.2">
      <c r="B103" s="106"/>
      <c r="C103" s="142">
        <v>227206</v>
      </c>
      <c r="D103" s="79" t="s">
        <v>61</v>
      </c>
      <c r="E103" s="22">
        <v>670567.23</v>
      </c>
      <c r="F103" s="23"/>
      <c r="G103" s="23"/>
      <c r="H103" s="23"/>
      <c r="I103" s="23"/>
      <c r="J103" s="23"/>
      <c r="K103" s="23"/>
      <c r="L103" s="22"/>
      <c r="M103" s="22"/>
      <c r="P103" s="27"/>
      <c r="Q103" s="27"/>
      <c r="W103" s="16"/>
      <c r="X103" s="27"/>
      <c r="Y103" s="27"/>
      <c r="AA103" s="8"/>
      <c r="AD103" s="42"/>
      <c r="AE103" s="42"/>
      <c r="AI103" s="2"/>
      <c r="AJ103" s="42"/>
      <c r="AK103" s="42"/>
      <c r="AS103" s="27"/>
      <c r="AT103" s="42"/>
      <c r="AU103" s="42"/>
      <c r="AV103" s="42"/>
      <c r="AW103" s="42"/>
      <c r="AX103" s="54"/>
      <c r="AY103" s="54"/>
      <c r="AZ103" s="48"/>
      <c r="BA103" s="48"/>
      <c r="BB103" s="64"/>
      <c r="BC103" s="61"/>
    </row>
    <row r="104" spans="2:55" s="7" customFormat="1" x14ac:dyDescent="0.2">
      <c r="B104" s="106">
        <v>29</v>
      </c>
      <c r="C104" s="142"/>
      <c r="D104" s="80" t="s">
        <v>143</v>
      </c>
      <c r="E104" s="24">
        <v>6965850.5399999991</v>
      </c>
      <c r="F104" s="24">
        <f t="shared" ref="F104:AG104" si="16">SUM(F105:F118)</f>
        <v>11550</v>
      </c>
      <c r="G104" s="24">
        <f t="shared" si="16"/>
        <v>11550</v>
      </c>
      <c r="H104" s="24">
        <f t="shared" si="16"/>
        <v>11530</v>
      </c>
      <c r="I104" s="24">
        <f t="shared" si="16"/>
        <v>11530</v>
      </c>
      <c r="J104" s="24">
        <f t="shared" si="16"/>
        <v>21110</v>
      </c>
      <c r="K104" s="24">
        <f t="shared" si="16"/>
        <v>21110</v>
      </c>
      <c r="L104" s="24">
        <f t="shared" si="16"/>
        <v>21920</v>
      </c>
      <c r="M104" s="24">
        <f t="shared" si="16"/>
        <v>21920</v>
      </c>
      <c r="N104" s="24">
        <f t="shared" si="16"/>
        <v>71120</v>
      </c>
      <c r="O104" s="24">
        <f t="shared" si="16"/>
        <v>0</v>
      </c>
      <c r="P104" s="24">
        <f t="shared" si="16"/>
        <v>32156</v>
      </c>
      <c r="Q104" s="24">
        <f t="shared" si="16"/>
        <v>32156</v>
      </c>
      <c r="R104" s="24">
        <f t="shared" si="16"/>
        <v>0</v>
      </c>
      <c r="S104" s="24">
        <f t="shared" si="16"/>
        <v>0</v>
      </c>
      <c r="T104" s="24">
        <f t="shared" si="16"/>
        <v>14826.5</v>
      </c>
      <c r="U104" s="24">
        <f t="shared" si="16"/>
        <v>14826.5</v>
      </c>
      <c r="V104" s="24">
        <f t="shared" si="16"/>
        <v>44825.48</v>
      </c>
      <c r="W104" s="24">
        <f t="shared" si="16"/>
        <v>44825.48</v>
      </c>
      <c r="X104" s="24">
        <f t="shared" si="16"/>
        <v>12588</v>
      </c>
      <c r="Y104" s="24">
        <f t="shared" si="16"/>
        <v>12588</v>
      </c>
      <c r="Z104" s="24">
        <f t="shared" si="16"/>
        <v>26260</v>
      </c>
      <c r="AA104" s="24">
        <f t="shared" si="16"/>
        <v>26260</v>
      </c>
      <c r="AB104" s="24">
        <f t="shared" si="16"/>
        <v>212916.98</v>
      </c>
      <c r="AC104" s="24">
        <f t="shared" si="16"/>
        <v>212916.98</v>
      </c>
      <c r="AD104" s="24">
        <f t="shared" si="16"/>
        <v>0</v>
      </c>
      <c r="AE104" s="24">
        <f t="shared" si="16"/>
        <v>0</v>
      </c>
      <c r="AF104" s="24">
        <f t="shared" si="16"/>
        <v>0</v>
      </c>
      <c r="AG104" s="24">
        <f t="shared" si="16"/>
        <v>0</v>
      </c>
      <c r="AH104" s="24">
        <f t="shared" ref="AH104:BC104" si="17">SUM(AH105:AH118)</f>
        <v>0</v>
      </c>
      <c r="AI104" s="24">
        <f t="shared" si="17"/>
        <v>0</v>
      </c>
      <c r="AJ104" s="24">
        <f t="shared" si="17"/>
        <v>0</v>
      </c>
      <c r="AK104" s="24">
        <f t="shared" si="17"/>
        <v>0</v>
      </c>
      <c r="AL104" s="24">
        <f t="shared" si="17"/>
        <v>0</v>
      </c>
      <c r="AM104" s="24">
        <f t="shared" si="17"/>
        <v>0</v>
      </c>
      <c r="AN104" s="24">
        <f t="shared" si="17"/>
        <v>0</v>
      </c>
      <c r="AO104" s="24">
        <f t="shared" si="17"/>
        <v>0</v>
      </c>
      <c r="AP104" s="24">
        <f t="shared" si="17"/>
        <v>0</v>
      </c>
      <c r="AQ104" s="24">
        <f t="shared" si="17"/>
        <v>0</v>
      </c>
      <c r="AR104" s="24">
        <f t="shared" si="17"/>
        <v>0</v>
      </c>
      <c r="AS104" s="24">
        <f t="shared" si="17"/>
        <v>0</v>
      </c>
      <c r="AT104" s="24">
        <f t="shared" si="17"/>
        <v>0</v>
      </c>
      <c r="AU104" s="24">
        <f t="shared" si="17"/>
        <v>0</v>
      </c>
      <c r="AV104" s="24">
        <f t="shared" si="17"/>
        <v>0</v>
      </c>
      <c r="AW104" s="24">
        <f t="shared" si="17"/>
        <v>0</v>
      </c>
      <c r="AX104" s="24">
        <f t="shared" si="17"/>
        <v>0</v>
      </c>
      <c r="AY104" s="24">
        <f t="shared" si="17"/>
        <v>0</v>
      </c>
      <c r="AZ104" s="24">
        <f t="shared" si="17"/>
        <v>0</v>
      </c>
      <c r="BA104" s="24">
        <f t="shared" si="17"/>
        <v>0</v>
      </c>
      <c r="BB104" s="24">
        <f t="shared" si="17"/>
        <v>0</v>
      </c>
      <c r="BC104" s="24">
        <f t="shared" si="17"/>
        <v>0</v>
      </c>
    </row>
    <row r="105" spans="2:55" x14ac:dyDescent="0.2">
      <c r="B105" s="106"/>
      <c r="C105" s="142">
        <v>2281</v>
      </c>
      <c r="D105" s="79" t="s">
        <v>36</v>
      </c>
      <c r="E105" s="22">
        <v>11210</v>
      </c>
      <c r="F105" s="23"/>
      <c r="G105" s="23"/>
      <c r="H105" s="30"/>
      <c r="I105" s="30"/>
      <c r="J105" s="23"/>
      <c r="K105" s="23"/>
      <c r="L105" s="22"/>
      <c r="M105" s="22"/>
      <c r="P105" s="27"/>
      <c r="Q105" s="27"/>
      <c r="W105" s="16"/>
      <c r="X105" s="27"/>
      <c r="Y105" s="27"/>
      <c r="AA105" s="8"/>
      <c r="AD105" s="42"/>
      <c r="AE105" s="42"/>
      <c r="AI105" s="2"/>
      <c r="AJ105" s="42"/>
      <c r="AK105" s="42"/>
      <c r="AS105" s="27"/>
      <c r="AT105" s="42"/>
      <c r="AU105" s="42"/>
      <c r="AV105" s="42"/>
      <c r="AW105" s="42"/>
      <c r="AX105" s="40"/>
      <c r="AY105" s="40"/>
      <c r="BB105" s="64"/>
      <c r="BC105" s="61"/>
    </row>
    <row r="106" spans="2:55" x14ac:dyDescent="0.2">
      <c r="B106" s="106"/>
      <c r="C106" s="142">
        <v>2282</v>
      </c>
      <c r="D106" s="79" t="s">
        <v>37</v>
      </c>
      <c r="E106" s="22">
        <v>285818.51</v>
      </c>
      <c r="F106" s="23"/>
      <c r="G106" s="23"/>
      <c r="H106" s="30"/>
      <c r="I106" s="30"/>
      <c r="J106" s="23"/>
      <c r="K106" s="23"/>
      <c r="L106" s="22"/>
      <c r="M106" s="22"/>
      <c r="P106" s="27"/>
      <c r="Q106" s="27"/>
      <c r="W106" s="16"/>
      <c r="X106" s="27"/>
      <c r="Y106" s="27"/>
      <c r="AA106" s="8"/>
      <c r="AD106" s="42"/>
      <c r="AE106" s="42"/>
      <c r="AI106" s="2"/>
      <c r="AJ106" s="42"/>
      <c r="AK106" s="42"/>
      <c r="AS106" s="27"/>
      <c r="AT106" s="42"/>
      <c r="AU106" s="42"/>
      <c r="AV106" s="42"/>
      <c r="AW106" s="42"/>
      <c r="AX106" s="53"/>
      <c r="AY106" s="53"/>
      <c r="AZ106" s="42"/>
      <c r="BA106" s="42"/>
      <c r="BB106" s="64"/>
      <c r="BC106" s="61"/>
    </row>
    <row r="107" spans="2:55" s="7" customFormat="1" x14ac:dyDescent="0.2">
      <c r="B107" s="133"/>
      <c r="C107" s="144">
        <v>2285</v>
      </c>
      <c r="D107" s="114" t="s">
        <v>144</v>
      </c>
      <c r="E107" s="24">
        <v>408113.34</v>
      </c>
      <c r="F107" s="24">
        <f t="shared" ref="F107:AK107" si="18">SUM(F109:F109)</f>
        <v>5775</v>
      </c>
      <c r="G107" s="24">
        <f t="shared" si="18"/>
        <v>5775</v>
      </c>
      <c r="H107" s="24">
        <f t="shared" si="18"/>
        <v>5765</v>
      </c>
      <c r="I107" s="24">
        <f t="shared" si="18"/>
        <v>5765</v>
      </c>
      <c r="J107" s="24">
        <f t="shared" si="18"/>
        <v>10555</v>
      </c>
      <c r="K107" s="24">
        <f t="shared" si="18"/>
        <v>10555</v>
      </c>
      <c r="L107" s="24">
        <f t="shared" si="18"/>
        <v>10960</v>
      </c>
      <c r="M107" s="24">
        <f t="shared" si="18"/>
        <v>10960</v>
      </c>
      <c r="N107" s="24">
        <f t="shared" si="18"/>
        <v>35560</v>
      </c>
      <c r="O107" s="24">
        <f t="shared" si="18"/>
        <v>0</v>
      </c>
      <c r="P107" s="24">
        <f t="shared" si="18"/>
        <v>16078</v>
      </c>
      <c r="Q107" s="24">
        <f t="shared" si="18"/>
        <v>16078</v>
      </c>
      <c r="R107" s="24">
        <f t="shared" si="18"/>
        <v>0</v>
      </c>
      <c r="S107" s="24">
        <f t="shared" si="18"/>
        <v>0</v>
      </c>
      <c r="T107" s="24">
        <f t="shared" si="18"/>
        <v>7413.25</v>
      </c>
      <c r="U107" s="24">
        <f t="shared" si="18"/>
        <v>7413.25</v>
      </c>
      <c r="V107" s="24">
        <f t="shared" si="18"/>
        <v>22412.74</v>
      </c>
      <c r="W107" s="24">
        <f t="shared" si="18"/>
        <v>22412.74</v>
      </c>
      <c r="X107" s="24">
        <f t="shared" si="18"/>
        <v>6294</v>
      </c>
      <c r="Y107" s="24">
        <f t="shared" si="18"/>
        <v>6294</v>
      </c>
      <c r="Z107" s="24">
        <f t="shared" si="18"/>
        <v>13130</v>
      </c>
      <c r="AA107" s="24">
        <f t="shared" si="18"/>
        <v>13130</v>
      </c>
      <c r="AB107" s="24">
        <f t="shared" si="18"/>
        <v>106458.49</v>
      </c>
      <c r="AC107" s="24">
        <f t="shared" si="18"/>
        <v>106458.49</v>
      </c>
      <c r="AD107" s="24">
        <f t="shared" si="18"/>
        <v>0</v>
      </c>
      <c r="AE107" s="24">
        <f t="shared" si="18"/>
        <v>0</v>
      </c>
      <c r="AF107" s="24">
        <f t="shared" si="18"/>
        <v>0</v>
      </c>
      <c r="AG107" s="24">
        <f t="shared" si="18"/>
        <v>0</v>
      </c>
      <c r="AH107" s="24">
        <f t="shared" si="18"/>
        <v>0</v>
      </c>
      <c r="AI107" s="24">
        <f t="shared" si="18"/>
        <v>0</v>
      </c>
      <c r="AJ107" s="24">
        <f t="shared" si="18"/>
        <v>0</v>
      </c>
      <c r="AK107" s="24">
        <f t="shared" si="18"/>
        <v>0</v>
      </c>
      <c r="AL107" s="24">
        <f t="shared" ref="AL107:BC107" si="19">SUM(AL109:AL109)</f>
        <v>0</v>
      </c>
      <c r="AM107" s="24">
        <f t="shared" si="19"/>
        <v>0</v>
      </c>
      <c r="AN107" s="24">
        <f t="shared" si="19"/>
        <v>0</v>
      </c>
      <c r="AO107" s="24">
        <f t="shared" si="19"/>
        <v>0</v>
      </c>
      <c r="AP107" s="24">
        <f t="shared" si="19"/>
        <v>0</v>
      </c>
      <c r="AQ107" s="24">
        <f t="shared" si="19"/>
        <v>0</v>
      </c>
      <c r="AR107" s="24">
        <f t="shared" si="19"/>
        <v>0</v>
      </c>
      <c r="AS107" s="24">
        <f t="shared" si="19"/>
        <v>0</v>
      </c>
      <c r="AT107" s="24">
        <f t="shared" si="19"/>
        <v>0</v>
      </c>
      <c r="AU107" s="24">
        <f t="shared" si="19"/>
        <v>0</v>
      </c>
      <c r="AV107" s="24">
        <f t="shared" si="19"/>
        <v>0</v>
      </c>
      <c r="AW107" s="24">
        <f t="shared" si="19"/>
        <v>0</v>
      </c>
      <c r="AX107" s="24">
        <f t="shared" si="19"/>
        <v>0</v>
      </c>
      <c r="AY107" s="24">
        <f t="shared" si="19"/>
        <v>0</v>
      </c>
      <c r="AZ107" s="24">
        <f t="shared" si="19"/>
        <v>0</v>
      </c>
      <c r="BA107" s="24">
        <f t="shared" si="19"/>
        <v>0</v>
      </c>
      <c r="BB107" s="24">
        <f t="shared" si="19"/>
        <v>0</v>
      </c>
      <c r="BC107" s="24">
        <f t="shared" si="19"/>
        <v>0</v>
      </c>
    </row>
    <row r="108" spans="2:55" s="7" customFormat="1" x14ac:dyDescent="0.2">
      <c r="B108" s="133"/>
      <c r="C108" s="144">
        <v>228502</v>
      </c>
      <c r="D108" s="114" t="s">
        <v>194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</row>
    <row r="109" spans="2:55" x14ac:dyDescent="0.2">
      <c r="B109" s="106"/>
      <c r="C109" s="142">
        <v>228503</v>
      </c>
      <c r="D109" s="55" t="s">
        <v>145</v>
      </c>
      <c r="E109" s="22">
        <v>408113.34</v>
      </c>
      <c r="F109" s="23">
        <v>5775</v>
      </c>
      <c r="G109" s="23">
        <v>5775</v>
      </c>
      <c r="H109" s="30">
        <v>5765</v>
      </c>
      <c r="I109" s="30">
        <v>5765</v>
      </c>
      <c r="J109" s="23">
        <v>10555</v>
      </c>
      <c r="K109" s="23">
        <v>10555</v>
      </c>
      <c r="L109" s="22">
        <v>10960</v>
      </c>
      <c r="M109" s="22">
        <v>10960</v>
      </c>
      <c r="N109" s="27">
        <v>35560</v>
      </c>
      <c r="P109" s="27">
        <v>16078</v>
      </c>
      <c r="Q109" s="27">
        <v>16078</v>
      </c>
      <c r="T109" s="8">
        <v>7413.25</v>
      </c>
      <c r="U109" s="27">
        <v>7413.25</v>
      </c>
      <c r="V109" s="16">
        <v>22412.74</v>
      </c>
      <c r="W109" s="16">
        <v>22412.74</v>
      </c>
      <c r="X109" s="27">
        <v>6294</v>
      </c>
      <c r="Y109" s="27">
        <v>6294</v>
      </c>
      <c r="Z109" s="8">
        <v>13130</v>
      </c>
      <c r="AA109" s="8">
        <v>13130</v>
      </c>
      <c r="AB109" s="8">
        <v>106458.49</v>
      </c>
      <c r="AC109" s="8">
        <v>106458.49</v>
      </c>
      <c r="AD109" s="8"/>
      <c r="AE109" s="8"/>
      <c r="AI109" s="2"/>
      <c r="AJ109" s="2"/>
      <c r="AK109" s="2"/>
      <c r="AS109" s="27"/>
      <c r="AU109" s="2"/>
      <c r="AV109" s="2"/>
      <c r="AW109" s="2"/>
      <c r="AX109" s="40"/>
      <c r="AY109" s="40"/>
      <c r="BB109" s="47"/>
      <c r="BC109" s="61"/>
    </row>
    <row r="110" spans="2:55" s="7" customFormat="1" x14ac:dyDescent="0.2">
      <c r="B110" s="133"/>
      <c r="C110" s="144">
        <v>2286</v>
      </c>
      <c r="D110" s="80" t="s">
        <v>154</v>
      </c>
      <c r="E110" s="34">
        <v>5602882.0700000003</v>
      </c>
      <c r="F110" s="25"/>
      <c r="G110" s="25"/>
      <c r="H110" s="31"/>
      <c r="I110" s="31"/>
      <c r="J110" s="25"/>
      <c r="K110" s="25"/>
      <c r="L110" s="24"/>
      <c r="M110" s="24"/>
      <c r="N110" s="34"/>
      <c r="O110" s="3"/>
      <c r="P110" s="34"/>
      <c r="Q110" s="34"/>
      <c r="R110" s="28"/>
      <c r="S110" s="28"/>
      <c r="T110" s="36"/>
      <c r="U110" s="34"/>
      <c r="V110" s="28"/>
      <c r="W110" s="28"/>
      <c r="X110" s="34"/>
      <c r="Y110" s="34"/>
      <c r="Z110" s="36"/>
      <c r="AA110" s="36"/>
      <c r="AB110" s="36"/>
      <c r="AC110" s="36"/>
      <c r="AD110" s="20"/>
      <c r="AE110" s="20"/>
      <c r="AF110" s="34"/>
      <c r="AH110" s="20"/>
      <c r="AI110" s="20"/>
      <c r="AJ110" s="20"/>
      <c r="AK110" s="20"/>
      <c r="AL110" s="34"/>
      <c r="AN110" s="20"/>
      <c r="AO110" s="20"/>
      <c r="AP110" s="20"/>
      <c r="AQ110" s="20"/>
      <c r="AR110" s="34"/>
      <c r="AS110" s="34"/>
      <c r="AT110" s="20"/>
      <c r="AU110" s="20"/>
      <c r="AV110" s="20"/>
      <c r="AW110" s="20"/>
      <c r="AX110" s="52"/>
      <c r="AY110" s="52"/>
      <c r="AZ110" s="20"/>
      <c r="BA110" s="20"/>
      <c r="BB110" s="64"/>
      <c r="BC110" s="63"/>
    </row>
    <row r="111" spans="2:55" x14ac:dyDescent="0.2">
      <c r="B111" s="106"/>
      <c r="C111" s="142">
        <v>228601</v>
      </c>
      <c r="D111" s="79" t="s">
        <v>155</v>
      </c>
      <c r="E111" s="22">
        <v>5602882.0700000003</v>
      </c>
      <c r="F111" s="23"/>
      <c r="G111" s="23"/>
      <c r="H111" s="30"/>
      <c r="I111" s="30"/>
      <c r="J111" s="23"/>
      <c r="K111" s="23"/>
      <c r="L111" s="22"/>
      <c r="M111" s="22"/>
      <c r="P111" s="27"/>
      <c r="Q111" s="27"/>
      <c r="W111" s="16"/>
      <c r="X111" s="27"/>
      <c r="Y111" s="27"/>
      <c r="AA111" s="8"/>
      <c r="AD111" s="42"/>
      <c r="AE111" s="42"/>
      <c r="AI111" s="2"/>
      <c r="AJ111" s="42"/>
      <c r="AK111" s="42"/>
      <c r="AS111" s="27"/>
      <c r="AT111" s="42"/>
      <c r="AU111" s="42"/>
      <c r="AV111" s="42"/>
      <c r="AW111" s="42"/>
      <c r="AX111" s="53"/>
      <c r="AY111" s="53"/>
      <c r="AZ111" s="42"/>
      <c r="BA111" s="42"/>
      <c r="BB111" s="64"/>
      <c r="BC111" s="61"/>
    </row>
    <row r="112" spans="2:55" x14ac:dyDescent="0.2">
      <c r="B112" s="106"/>
      <c r="C112" s="142">
        <v>228602</v>
      </c>
      <c r="D112" s="79" t="s">
        <v>187</v>
      </c>
      <c r="E112" s="22"/>
      <c r="F112" s="23"/>
      <c r="G112" s="23"/>
      <c r="H112" s="30"/>
      <c r="I112" s="30"/>
      <c r="J112" s="23"/>
      <c r="K112" s="23"/>
      <c r="L112" s="22"/>
      <c r="M112" s="22"/>
      <c r="P112" s="27"/>
      <c r="Q112" s="27"/>
      <c r="W112" s="16"/>
      <c r="X112" s="27"/>
      <c r="Y112" s="27"/>
      <c r="AA112" s="8"/>
      <c r="AD112" s="42"/>
      <c r="AE112" s="42"/>
      <c r="AI112" s="2"/>
      <c r="AJ112" s="42"/>
      <c r="AK112" s="42"/>
      <c r="AS112" s="27"/>
      <c r="AT112" s="42"/>
      <c r="AU112" s="42"/>
      <c r="AV112" s="42"/>
      <c r="AW112" s="42"/>
      <c r="AX112" s="53"/>
      <c r="AY112" s="53"/>
      <c r="AZ112" s="42"/>
      <c r="BA112" s="42"/>
      <c r="BB112" s="64"/>
      <c r="BC112" s="61"/>
    </row>
    <row r="113" spans="1:55" s="7" customFormat="1" x14ac:dyDescent="0.2">
      <c r="B113" s="133"/>
      <c r="C113" s="144">
        <v>2287</v>
      </c>
      <c r="D113" s="114" t="s">
        <v>156</v>
      </c>
      <c r="E113" s="34">
        <v>646087.1</v>
      </c>
      <c r="F113" s="25"/>
      <c r="G113" s="25"/>
      <c r="H113" s="31"/>
      <c r="I113" s="31"/>
      <c r="J113" s="25"/>
      <c r="K113" s="25"/>
      <c r="L113" s="24"/>
      <c r="M113" s="24"/>
      <c r="N113" s="34"/>
      <c r="O113" s="3"/>
      <c r="P113" s="34"/>
      <c r="Q113" s="34"/>
      <c r="R113" s="28"/>
      <c r="S113" s="28"/>
      <c r="T113" s="36"/>
      <c r="U113" s="34"/>
      <c r="V113" s="28"/>
      <c r="W113" s="28"/>
      <c r="X113" s="34"/>
      <c r="Y113" s="34"/>
      <c r="Z113" s="36"/>
      <c r="AA113" s="36"/>
      <c r="AB113" s="36"/>
      <c r="AC113" s="36"/>
      <c r="AD113" s="20"/>
      <c r="AE113" s="20"/>
      <c r="AF113" s="34"/>
      <c r="AH113" s="20"/>
      <c r="AI113" s="20"/>
      <c r="AJ113" s="20"/>
      <c r="AK113" s="20"/>
      <c r="AL113" s="34"/>
      <c r="AN113" s="20"/>
      <c r="AO113" s="20"/>
      <c r="AP113" s="20"/>
      <c r="AQ113" s="20"/>
      <c r="AR113" s="34"/>
      <c r="AS113" s="34"/>
      <c r="AT113" s="20"/>
      <c r="AU113" s="20"/>
      <c r="AV113" s="20"/>
      <c r="AW113" s="20"/>
      <c r="AX113" s="52"/>
      <c r="AY113" s="52"/>
      <c r="AZ113" s="20"/>
      <c r="BA113" s="20"/>
      <c r="BB113" s="64"/>
      <c r="BC113" s="63"/>
    </row>
    <row r="114" spans="1:55" x14ac:dyDescent="0.2">
      <c r="B114" s="106"/>
      <c r="C114" s="142">
        <v>228706</v>
      </c>
      <c r="D114" s="55" t="s">
        <v>157</v>
      </c>
      <c r="E114" s="22">
        <v>646087.1</v>
      </c>
      <c r="F114" s="23"/>
      <c r="G114" s="23"/>
      <c r="H114" s="30"/>
      <c r="I114" s="30"/>
      <c r="J114" s="23"/>
      <c r="K114" s="23"/>
      <c r="L114" s="22"/>
      <c r="M114" s="22"/>
      <c r="P114" s="27"/>
      <c r="Q114" s="27"/>
      <c r="W114" s="16"/>
      <c r="X114" s="27"/>
      <c r="Y114" s="27"/>
      <c r="AA114" s="8"/>
      <c r="AD114" s="42"/>
      <c r="AE114" s="42"/>
      <c r="AI114" s="2"/>
      <c r="AJ114" s="2"/>
      <c r="AK114" s="2"/>
      <c r="AS114" s="27"/>
      <c r="AT114" s="42"/>
      <c r="AU114" s="42"/>
      <c r="AV114" s="42"/>
      <c r="AW114" s="42"/>
      <c r="AY114" s="50"/>
      <c r="BC114" s="61"/>
    </row>
    <row r="115" spans="1:55" s="7" customFormat="1" x14ac:dyDescent="0.2">
      <c r="B115" s="133"/>
      <c r="C115" s="144">
        <v>2288</v>
      </c>
      <c r="D115" s="114" t="s">
        <v>158</v>
      </c>
      <c r="E115" s="34">
        <v>11739.52</v>
      </c>
      <c r="F115" s="25"/>
      <c r="G115" s="25"/>
      <c r="H115" s="31"/>
      <c r="I115" s="31"/>
      <c r="J115" s="25"/>
      <c r="K115" s="25"/>
      <c r="L115" s="24"/>
      <c r="M115" s="24"/>
      <c r="N115" s="34"/>
      <c r="O115" s="3"/>
      <c r="P115" s="34"/>
      <c r="Q115" s="34"/>
      <c r="R115" s="28"/>
      <c r="S115" s="28"/>
      <c r="T115" s="36"/>
      <c r="U115" s="34"/>
      <c r="V115" s="153"/>
      <c r="W115" s="153"/>
      <c r="X115" s="34"/>
      <c r="Y115" s="34"/>
      <c r="Z115" s="36"/>
      <c r="AA115" s="36"/>
      <c r="AB115" s="36"/>
      <c r="AC115" s="36"/>
      <c r="AF115" s="34"/>
      <c r="AH115" s="20"/>
      <c r="AI115" s="20"/>
      <c r="AJ115" s="20"/>
      <c r="AK115" s="20"/>
      <c r="AL115" s="34"/>
      <c r="AN115" s="20"/>
      <c r="AO115" s="20"/>
      <c r="AP115" s="20"/>
      <c r="AQ115" s="20"/>
      <c r="AR115" s="34"/>
      <c r="AS115" s="34"/>
      <c r="AT115" s="20"/>
      <c r="AU115" s="20"/>
      <c r="AV115" s="20"/>
      <c r="AW115" s="20"/>
      <c r="AX115" s="52"/>
      <c r="AY115" s="52"/>
      <c r="AZ115" s="20"/>
      <c r="BA115" s="20"/>
      <c r="BB115" s="64"/>
      <c r="BC115" s="63"/>
    </row>
    <row r="116" spans="1:55" s="7" customFormat="1" x14ac:dyDescent="0.2">
      <c r="B116" s="133"/>
      <c r="C116" s="142">
        <v>228801</v>
      </c>
      <c r="D116" s="55" t="s">
        <v>180</v>
      </c>
      <c r="E116" s="34"/>
      <c r="F116" s="25"/>
      <c r="G116" s="25"/>
      <c r="H116" s="31"/>
      <c r="I116" s="31"/>
      <c r="J116" s="25"/>
      <c r="K116" s="25"/>
      <c r="L116" s="24"/>
      <c r="M116" s="24"/>
      <c r="N116" s="34"/>
      <c r="O116" s="3"/>
      <c r="P116" s="34"/>
      <c r="Q116" s="34"/>
      <c r="R116" s="28"/>
      <c r="S116" s="28"/>
      <c r="T116" s="36"/>
      <c r="U116" s="34"/>
      <c r="V116" s="158"/>
      <c r="W116" s="158"/>
      <c r="X116" s="34"/>
      <c r="Y116" s="34"/>
      <c r="Z116" s="36"/>
      <c r="AA116" s="36"/>
      <c r="AB116" s="36"/>
      <c r="AC116" s="36"/>
      <c r="AF116" s="34"/>
      <c r="AH116" s="20"/>
      <c r="AI116" s="20"/>
      <c r="AJ116" s="20"/>
      <c r="AK116" s="20"/>
      <c r="AL116" s="34"/>
      <c r="AN116" s="20"/>
      <c r="AO116" s="20"/>
      <c r="AP116" s="20"/>
      <c r="AQ116" s="20"/>
      <c r="AR116" s="34"/>
      <c r="AS116" s="34"/>
      <c r="AT116" s="20"/>
      <c r="AU116" s="20"/>
      <c r="AV116" s="20"/>
      <c r="AW116" s="20"/>
      <c r="AX116" s="52"/>
      <c r="AY116" s="52"/>
      <c r="AZ116" s="20"/>
      <c r="BA116" s="20"/>
      <c r="BB116" s="64"/>
      <c r="BC116" s="63"/>
    </row>
    <row r="117" spans="1:55" x14ac:dyDescent="0.2">
      <c r="B117" s="106"/>
      <c r="C117" s="142">
        <v>228803</v>
      </c>
      <c r="D117" s="55" t="s">
        <v>159</v>
      </c>
      <c r="E117" s="22">
        <v>11739.52</v>
      </c>
      <c r="F117" s="23"/>
      <c r="G117" s="23"/>
      <c r="H117" s="30"/>
      <c r="I117" s="30"/>
      <c r="J117" s="23"/>
      <c r="K117" s="23"/>
      <c r="L117" s="22"/>
      <c r="M117" s="22"/>
      <c r="O117" s="27"/>
      <c r="P117" s="27"/>
      <c r="Q117" s="27"/>
      <c r="W117" s="16"/>
      <c r="X117" s="27"/>
      <c r="Y117" s="27"/>
      <c r="AA117" s="8"/>
      <c r="AI117" s="2"/>
      <c r="AJ117" s="2"/>
      <c r="AK117" s="2"/>
      <c r="AS117" s="27"/>
      <c r="AT117" s="42"/>
      <c r="AU117" s="42"/>
      <c r="AV117" s="42"/>
      <c r="AW117" s="42"/>
      <c r="AX117" s="53"/>
      <c r="AY117" s="53"/>
      <c r="AZ117" s="42"/>
      <c r="BA117" s="42"/>
      <c r="BB117" s="64"/>
      <c r="BC117" s="61"/>
    </row>
    <row r="118" spans="1:55" hidden="1" x14ac:dyDescent="0.2">
      <c r="B118" s="106"/>
      <c r="C118" s="142"/>
      <c r="D118" s="79" t="s">
        <v>79</v>
      </c>
      <c r="E118" s="22"/>
      <c r="F118" s="23"/>
      <c r="G118" s="23"/>
      <c r="H118" s="30"/>
      <c r="I118" s="30"/>
      <c r="J118" s="23"/>
      <c r="K118" s="23"/>
      <c r="L118" s="22"/>
      <c r="M118" s="22"/>
      <c r="O118" s="27"/>
      <c r="P118" s="27"/>
      <c r="Q118" s="27"/>
      <c r="W118" s="16"/>
      <c r="X118" s="27"/>
      <c r="Y118" s="27"/>
      <c r="AA118" s="8"/>
      <c r="AI118" s="2"/>
      <c r="AJ118" s="2"/>
      <c r="AK118" s="2"/>
      <c r="AS118" s="27"/>
      <c r="AU118" s="2"/>
      <c r="AV118" s="2"/>
      <c r="AW118" s="2"/>
      <c r="AX118" s="53"/>
      <c r="AY118" s="53"/>
      <c r="AZ118" s="42"/>
      <c r="BA118" s="42"/>
      <c r="BC118" s="61"/>
    </row>
    <row r="119" spans="1:55" s="7" customFormat="1" x14ac:dyDescent="0.2">
      <c r="B119" s="106"/>
      <c r="C119" s="142"/>
      <c r="D119" s="80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</row>
    <row r="120" spans="1:55" s="7" customFormat="1" x14ac:dyDescent="0.2">
      <c r="B120" s="106"/>
      <c r="C120" s="142"/>
      <c r="D120" s="80"/>
      <c r="E120" s="24"/>
      <c r="F120" s="25"/>
      <c r="G120" s="25"/>
      <c r="H120" s="31"/>
      <c r="I120" s="31"/>
      <c r="J120" s="25"/>
      <c r="K120" s="25"/>
      <c r="L120" s="24"/>
      <c r="M120" s="24"/>
      <c r="N120" s="34"/>
      <c r="O120" s="34"/>
      <c r="P120" s="34"/>
      <c r="Q120" s="34"/>
      <c r="R120" s="28"/>
      <c r="S120" s="28"/>
      <c r="T120" s="36"/>
      <c r="U120" s="34"/>
      <c r="V120" s="28"/>
      <c r="W120" s="28"/>
      <c r="X120" s="34"/>
      <c r="Y120" s="34"/>
      <c r="Z120" s="36"/>
      <c r="AA120" s="36"/>
      <c r="AB120" s="36"/>
      <c r="AC120" s="36"/>
      <c r="AF120" s="34"/>
      <c r="AH120" s="20"/>
      <c r="AI120" s="20"/>
      <c r="AJ120" s="20"/>
      <c r="AK120" s="20"/>
      <c r="AL120" s="34"/>
      <c r="AN120" s="20"/>
      <c r="AO120" s="20"/>
      <c r="AP120" s="20"/>
      <c r="AQ120" s="20"/>
      <c r="AR120" s="34"/>
      <c r="AS120" s="34"/>
      <c r="AT120" s="20"/>
      <c r="AU120" s="20"/>
      <c r="AV120" s="20"/>
      <c r="AW120" s="20"/>
      <c r="AX120" s="52"/>
      <c r="AY120" s="52"/>
      <c r="AZ120" s="20"/>
      <c r="BA120" s="20"/>
      <c r="BC120" s="63"/>
    </row>
    <row r="121" spans="1:55" s="7" customFormat="1" x14ac:dyDescent="0.2">
      <c r="A121" s="7">
        <v>3</v>
      </c>
      <c r="B121" s="106"/>
      <c r="C121" s="142"/>
      <c r="D121" s="80" t="s">
        <v>14</v>
      </c>
      <c r="E121" s="34">
        <v>3141680.53</v>
      </c>
      <c r="F121" s="25"/>
      <c r="G121" s="25"/>
      <c r="H121" s="31"/>
      <c r="I121" s="31"/>
      <c r="J121" s="25"/>
      <c r="K121" s="25"/>
      <c r="L121" s="24"/>
      <c r="M121" s="24"/>
      <c r="N121" s="34"/>
      <c r="O121" s="34"/>
      <c r="P121" s="34"/>
      <c r="Q121" s="34"/>
      <c r="R121" s="28"/>
      <c r="S121" s="28"/>
      <c r="T121" s="36"/>
      <c r="U121" s="34"/>
      <c r="V121" s="28"/>
      <c r="W121" s="28"/>
      <c r="X121" s="34"/>
      <c r="Y121" s="34"/>
      <c r="Z121" s="36"/>
      <c r="AA121" s="36"/>
      <c r="AB121" s="36"/>
      <c r="AC121" s="36"/>
      <c r="AF121" s="34"/>
      <c r="AH121" s="20"/>
      <c r="AI121" s="20"/>
      <c r="AJ121" s="20"/>
      <c r="AK121" s="20"/>
      <c r="AL121" s="34"/>
      <c r="AN121" s="20"/>
      <c r="AO121" s="20"/>
      <c r="AP121" s="20"/>
      <c r="AQ121" s="20"/>
      <c r="AR121" s="34"/>
      <c r="AS121" s="34"/>
      <c r="AT121" s="20"/>
      <c r="AU121" s="20"/>
      <c r="AV121" s="20"/>
      <c r="AW121" s="20"/>
      <c r="AX121" s="52"/>
      <c r="AY121" s="52"/>
      <c r="AZ121" s="20"/>
      <c r="BA121" s="20"/>
      <c r="BC121" s="63"/>
    </row>
    <row r="122" spans="1:55" s="7" customFormat="1" x14ac:dyDescent="0.2">
      <c r="B122" s="106">
        <v>31</v>
      </c>
      <c r="C122" s="142">
        <v>231</v>
      </c>
      <c r="D122" s="80" t="s">
        <v>89</v>
      </c>
      <c r="E122" s="24">
        <v>938455.47</v>
      </c>
      <c r="F122" s="24">
        <f t="shared" ref="F122:BC122" si="20">SUM(F123:F124)</f>
        <v>0</v>
      </c>
      <c r="G122" s="24">
        <f t="shared" si="20"/>
        <v>0</v>
      </c>
      <c r="H122" s="24">
        <f t="shared" si="20"/>
        <v>0</v>
      </c>
      <c r="I122" s="24">
        <f t="shared" si="20"/>
        <v>0</v>
      </c>
      <c r="J122" s="24">
        <f t="shared" si="20"/>
        <v>0</v>
      </c>
      <c r="K122" s="24">
        <f t="shared" si="20"/>
        <v>0</v>
      </c>
      <c r="L122" s="24">
        <f t="shared" si="20"/>
        <v>0</v>
      </c>
      <c r="M122" s="24">
        <f t="shared" si="20"/>
        <v>0</v>
      </c>
      <c r="N122" s="24">
        <f t="shared" si="20"/>
        <v>0</v>
      </c>
      <c r="O122" s="24">
        <f t="shared" si="20"/>
        <v>0</v>
      </c>
      <c r="P122" s="24">
        <f t="shared" si="20"/>
        <v>0</v>
      </c>
      <c r="Q122" s="24">
        <f t="shared" si="20"/>
        <v>0</v>
      </c>
      <c r="R122" s="24">
        <f t="shared" si="20"/>
        <v>0</v>
      </c>
      <c r="S122" s="24">
        <f t="shared" si="20"/>
        <v>0</v>
      </c>
      <c r="T122" s="24">
        <f t="shared" si="20"/>
        <v>0</v>
      </c>
      <c r="U122" s="24">
        <f t="shared" si="20"/>
        <v>0</v>
      </c>
      <c r="V122" s="24">
        <f t="shared" si="20"/>
        <v>0</v>
      </c>
      <c r="W122" s="24">
        <f t="shared" si="20"/>
        <v>0</v>
      </c>
      <c r="X122" s="24">
        <f t="shared" si="20"/>
        <v>0</v>
      </c>
      <c r="Y122" s="24">
        <f t="shared" si="20"/>
        <v>0</v>
      </c>
      <c r="Z122" s="24">
        <f t="shared" si="20"/>
        <v>0</v>
      </c>
      <c r="AA122" s="24">
        <f t="shared" si="20"/>
        <v>0</v>
      </c>
      <c r="AB122" s="24">
        <f t="shared" si="20"/>
        <v>0</v>
      </c>
      <c r="AC122" s="24">
        <f t="shared" si="20"/>
        <v>0</v>
      </c>
      <c r="AD122" s="24">
        <f t="shared" si="20"/>
        <v>0</v>
      </c>
      <c r="AE122" s="24">
        <f t="shared" si="20"/>
        <v>0</v>
      </c>
      <c r="AF122" s="24">
        <f t="shared" si="20"/>
        <v>0</v>
      </c>
      <c r="AG122" s="24">
        <f t="shared" si="20"/>
        <v>0</v>
      </c>
      <c r="AH122" s="24">
        <f t="shared" si="20"/>
        <v>0</v>
      </c>
      <c r="AI122" s="24">
        <f t="shared" si="20"/>
        <v>0</v>
      </c>
      <c r="AJ122" s="24">
        <f t="shared" si="20"/>
        <v>0</v>
      </c>
      <c r="AK122" s="24">
        <f t="shared" si="20"/>
        <v>0</v>
      </c>
      <c r="AL122" s="24">
        <f t="shared" si="20"/>
        <v>0</v>
      </c>
      <c r="AM122" s="24">
        <f t="shared" si="20"/>
        <v>0</v>
      </c>
      <c r="AN122" s="24">
        <f t="shared" si="20"/>
        <v>0</v>
      </c>
      <c r="AO122" s="24">
        <f t="shared" si="20"/>
        <v>0</v>
      </c>
      <c r="AP122" s="24">
        <f t="shared" si="20"/>
        <v>0</v>
      </c>
      <c r="AQ122" s="24">
        <f t="shared" si="20"/>
        <v>0</v>
      </c>
      <c r="AR122" s="24">
        <f t="shared" si="20"/>
        <v>0</v>
      </c>
      <c r="AS122" s="24">
        <f t="shared" si="20"/>
        <v>0</v>
      </c>
      <c r="AT122" s="24">
        <f t="shared" si="20"/>
        <v>0</v>
      </c>
      <c r="AU122" s="24">
        <f t="shared" si="20"/>
        <v>0</v>
      </c>
      <c r="AV122" s="24">
        <f t="shared" si="20"/>
        <v>0</v>
      </c>
      <c r="AW122" s="24">
        <f t="shared" si="20"/>
        <v>0</v>
      </c>
      <c r="AX122" s="24">
        <f t="shared" si="20"/>
        <v>0</v>
      </c>
      <c r="AY122" s="24">
        <f t="shared" si="20"/>
        <v>0</v>
      </c>
      <c r="AZ122" s="24">
        <f t="shared" si="20"/>
        <v>0</v>
      </c>
      <c r="BA122" s="24">
        <f t="shared" si="20"/>
        <v>0</v>
      </c>
      <c r="BB122" s="24">
        <f t="shared" si="20"/>
        <v>0</v>
      </c>
      <c r="BC122" s="24">
        <f t="shared" si="20"/>
        <v>0</v>
      </c>
    </row>
    <row r="123" spans="1:55" x14ac:dyDescent="0.2">
      <c r="B123" s="106"/>
      <c r="C123" s="142">
        <v>2311</v>
      </c>
      <c r="D123" s="79" t="s">
        <v>38</v>
      </c>
      <c r="E123" s="22">
        <v>928641.47</v>
      </c>
      <c r="F123" s="23"/>
      <c r="G123" s="23"/>
      <c r="H123" s="30"/>
      <c r="I123" s="30"/>
      <c r="J123" s="23"/>
      <c r="K123" s="23"/>
      <c r="L123" s="22"/>
      <c r="M123" s="22"/>
      <c r="P123" s="27"/>
      <c r="Q123" s="27"/>
      <c r="W123" s="16"/>
      <c r="X123" s="27"/>
      <c r="Y123" s="27"/>
      <c r="AA123" s="8"/>
      <c r="AD123" s="8"/>
      <c r="AE123" s="8"/>
      <c r="AI123" s="2"/>
      <c r="AJ123" s="2"/>
      <c r="AK123" s="2"/>
      <c r="AS123" s="27"/>
      <c r="AU123" s="2"/>
      <c r="AV123" s="2"/>
      <c r="AW123" s="2"/>
      <c r="AX123" s="53"/>
      <c r="AY123" s="53"/>
      <c r="AZ123" s="42"/>
      <c r="BA123" s="42"/>
      <c r="BB123" s="64"/>
      <c r="BC123" s="61"/>
    </row>
    <row r="124" spans="1:55" x14ac:dyDescent="0.2">
      <c r="B124" s="106"/>
      <c r="C124" s="142">
        <v>2313</v>
      </c>
      <c r="D124" s="79" t="s">
        <v>39</v>
      </c>
      <c r="E124" s="22">
        <v>9814</v>
      </c>
      <c r="F124" s="23"/>
      <c r="G124" s="23"/>
      <c r="H124" s="30"/>
      <c r="I124" s="30"/>
      <c r="J124" s="23"/>
      <c r="K124" s="23"/>
      <c r="L124" s="22"/>
      <c r="M124" s="22"/>
      <c r="P124" s="27"/>
      <c r="Q124" s="27"/>
      <c r="W124" s="16"/>
      <c r="X124" s="27"/>
      <c r="Y124" s="27"/>
      <c r="AA124" s="8"/>
      <c r="AD124" s="8"/>
      <c r="AE124" s="8"/>
      <c r="AI124" s="2"/>
      <c r="AJ124" s="2"/>
      <c r="AK124" s="2"/>
      <c r="AS124" s="27"/>
      <c r="AU124" s="2"/>
      <c r="AX124" s="53"/>
      <c r="AY124" s="53"/>
      <c r="AZ124" s="42"/>
      <c r="BA124" s="42"/>
      <c r="BB124" s="64"/>
      <c r="BC124" s="61"/>
    </row>
    <row r="125" spans="1:55" s="7" customFormat="1" x14ac:dyDescent="0.2">
      <c r="B125" s="106">
        <v>32</v>
      </c>
      <c r="C125" s="142">
        <v>232</v>
      </c>
      <c r="D125" s="80" t="s">
        <v>90</v>
      </c>
      <c r="E125" s="24">
        <v>57980</v>
      </c>
      <c r="F125" s="24">
        <f t="shared" ref="F125:BC125" si="21">SUM(F126:F127)</f>
        <v>0</v>
      </c>
      <c r="G125" s="24">
        <f t="shared" si="21"/>
        <v>0</v>
      </c>
      <c r="H125" s="24">
        <f t="shared" si="21"/>
        <v>0</v>
      </c>
      <c r="I125" s="24">
        <f t="shared" si="21"/>
        <v>0</v>
      </c>
      <c r="J125" s="24">
        <f t="shared" si="21"/>
        <v>0</v>
      </c>
      <c r="K125" s="24">
        <f t="shared" si="21"/>
        <v>0</v>
      </c>
      <c r="L125" s="24">
        <f t="shared" si="21"/>
        <v>0</v>
      </c>
      <c r="M125" s="24">
        <f t="shared" si="21"/>
        <v>0</v>
      </c>
      <c r="N125" s="24">
        <f t="shared" si="21"/>
        <v>0</v>
      </c>
      <c r="O125" s="24">
        <f t="shared" si="21"/>
        <v>0</v>
      </c>
      <c r="P125" s="24">
        <f t="shared" si="21"/>
        <v>0</v>
      </c>
      <c r="Q125" s="24">
        <f t="shared" si="21"/>
        <v>0</v>
      </c>
      <c r="R125" s="24">
        <f t="shared" si="21"/>
        <v>0</v>
      </c>
      <c r="S125" s="24">
        <f t="shared" si="21"/>
        <v>0</v>
      </c>
      <c r="T125" s="24">
        <f t="shared" si="21"/>
        <v>0</v>
      </c>
      <c r="U125" s="24">
        <f t="shared" si="21"/>
        <v>0</v>
      </c>
      <c r="V125" s="24">
        <f t="shared" si="21"/>
        <v>0</v>
      </c>
      <c r="W125" s="24">
        <f t="shared" si="21"/>
        <v>0</v>
      </c>
      <c r="X125" s="24">
        <f t="shared" si="21"/>
        <v>0</v>
      </c>
      <c r="Y125" s="24">
        <f t="shared" si="21"/>
        <v>0</v>
      </c>
      <c r="Z125" s="24">
        <f t="shared" si="21"/>
        <v>0</v>
      </c>
      <c r="AA125" s="24">
        <f t="shared" si="21"/>
        <v>0</v>
      </c>
      <c r="AB125" s="24">
        <f t="shared" si="21"/>
        <v>0</v>
      </c>
      <c r="AC125" s="24">
        <f t="shared" si="21"/>
        <v>0</v>
      </c>
      <c r="AD125" s="24">
        <f t="shared" si="21"/>
        <v>0</v>
      </c>
      <c r="AE125" s="24">
        <f t="shared" si="21"/>
        <v>0</v>
      </c>
      <c r="AF125" s="24">
        <f t="shared" si="21"/>
        <v>0</v>
      </c>
      <c r="AG125" s="24">
        <f t="shared" si="21"/>
        <v>0</v>
      </c>
      <c r="AH125" s="24">
        <f t="shared" si="21"/>
        <v>0</v>
      </c>
      <c r="AI125" s="24">
        <f t="shared" si="21"/>
        <v>0</v>
      </c>
      <c r="AJ125" s="24">
        <f t="shared" si="21"/>
        <v>0</v>
      </c>
      <c r="AK125" s="24">
        <f t="shared" si="21"/>
        <v>0</v>
      </c>
      <c r="AL125" s="24">
        <f t="shared" si="21"/>
        <v>0</v>
      </c>
      <c r="AM125" s="24">
        <f t="shared" si="21"/>
        <v>0</v>
      </c>
      <c r="AN125" s="24">
        <f t="shared" si="21"/>
        <v>0</v>
      </c>
      <c r="AO125" s="24">
        <f t="shared" si="21"/>
        <v>0</v>
      </c>
      <c r="AP125" s="24">
        <f t="shared" si="21"/>
        <v>0</v>
      </c>
      <c r="AQ125" s="24">
        <f t="shared" si="21"/>
        <v>0</v>
      </c>
      <c r="AR125" s="24">
        <f t="shared" si="21"/>
        <v>0</v>
      </c>
      <c r="AS125" s="24">
        <f t="shared" si="21"/>
        <v>0</v>
      </c>
      <c r="AT125" s="24">
        <f t="shared" si="21"/>
        <v>0</v>
      </c>
      <c r="AU125" s="24">
        <f t="shared" si="21"/>
        <v>0</v>
      </c>
      <c r="AV125" s="24">
        <f t="shared" si="21"/>
        <v>0</v>
      </c>
      <c r="AW125" s="24">
        <f t="shared" si="21"/>
        <v>0</v>
      </c>
      <c r="AX125" s="24">
        <f t="shared" si="21"/>
        <v>0</v>
      </c>
      <c r="AY125" s="24">
        <f t="shared" si="21"/>
        <v>0</v>
      </c>
      <c r="AZ125" s="24">
        <f t="shared" si="21"/>
        <v>0</v>
      </c>
      <c r="BA125" s="24">
        <f t="shared" si="21"/>
        <v>0</v>
      </c>
      <c r="BB125" s="24">
        <f t="shared" si="21"/>
        <v>0</v>
      </c>
      <c r="BC125" s="24">
        <f t="shared" si="21"/>
        <v>0</v>
      </c>
    </row>
    <row r="126" spans="1:55" x14ac:dyDescent="0.2">
      <c r="B126" s="106"/>
      <c r="C126" s="142">
        <v>2322</v>
      </c>
      <c r="D126" s="79" t="s">
        <v>40</v>
      </c>
      <c r="E126" s="22"/>
      <c r="F126" s="23"/>
      <c r="G126" s="23"/>
      <c r="H126" s="30"/>
      <c r="I126" s="30"/>
      <c r="J126" s="23"/>
      <c r="K126" s="23"/>
      <c r="L126" s="22"/>
      <c r="M126" s="22"/>
      <c r="P126" s="27"/>
      <c r="Q126" s="27"/>
      <c r="W126" s="16"/>
      <c r="X126" s="27"/>
      <c r="Y126" s="27"/>
      <c r="AA126" s="8"/>
      <c r="AI126" s="2"/>
      <c r="AJ126" s="2"/>
      <c r="AK126" s="2"/>
      <c r="AS126" s="27"/>
      <c r="AU126" s="2"/>
      <c r="AX126" s="53"/>
      <c r="AY126" s="53"/>
      <c r="AZ126" s="42"/>
      <c r="BA126" s="42"/>
      <c r="BB126" s="64"/>
      <c r="BC126" s="61"/>
    </row>
    <row r="127" spans="1:55" x14ac:dyDescent="0.2">
      <c r="B127" s="106"/>
      <c r="C127" s="142">
        <v>2323</v>
      </c>
      <c r="D127" s="79" t="s">
        <v>68</v>
      </c>
      <c r="E127" s="22">
        <v>57980</v>
      </c>
      <c r="F127" s="23"/>
      <c r="G127" s="23"/>
      <c r="H127" s="30"/>
      <c r="I127" s="30"/>
      <c r="J127" s="23"/>
      <c r="K127" s="23"/>
      <c r="L127" s="22"/>
      <c r="M127" s="22"/>
      <c r="P127" s="27"/>
      <c r="Q127" s="27"/>
      <c r="W127" s="16"/>
      <c r="X127" s="27"/>
      <c r="Y127" s="27"/>
      <c r="AA127" s="8"/>
      <c r="AI127" s="2"/>
      <c r="AJ127" s="2"/>
      <c r="AK127" s="2"/>
      <c r="AS127" s="27"/>
      <c r="AU127" s="2"/>
      <c r="AX127" s="53"/>
      <c r="AY127" s="53"/>
      <c r="AZ127" s="42"/>
      <c r="BA127" s="42"/>
      <c r="BC127" s="61"/>
    </row>
    <row r="128" spans="1:55" s="7" customFormat="1" x14ac:dyDescent="0.2">
      <c r="B128" s="106">
        <v>33</v>
      </c>
      <c r="C128" s="142">
        <v>233</v>
      </c>
      <c r="D128" s="80" t="s">
        <v>146</v>
      </c>
      <c r="E128" s="24">
        <v>288965.98</v>
      </c>
      <c r="F128" s="24" t="e">
        <f t="shared" ref="F128:AG128" si="22">F129+F130+F131+F132</f>
        <v>#REF!</v>
      </c>
      <c r="G128" s="24" t="e">
        <f t="shared" si="22"/>
        <v>#REF!</v>
      </c>
      <c r="H128" s="24" t="e">
        <f t="shared" si="22"/>
        <v>#REF!</v>
      </c>
      <c r="I128" s="24" t="e">
        <f t="shared" si="22"/>
        <v>#REF!</v>
      </c>
      <c r="J128" s="24" t="e">
        <f t="shared" si="22"/>
        <v>#REF!</v>
      </c>
      <c r="K128" s="24" t="e">
        <f t="shared" si="22"/>
        <v>#REF!</v>
      </c>
      <c r="L128" s="24" t="e">
        <f t="shared" si="22"/>
        <v>#REF!</v>
      </c>
      <c r="M128" s="24" t="e">
        <f t="shared" si="22"/>
        <v>#REF!</v>
      </c>
      <c r="N128" s="24" t="e">
        <f t="shared" si="22"/>
        <v>#REF!</v>
      </c>
      <c r="O128" s="24" t="e">
        <f t="shared" si="22"/>
        <v>#REF!</v>
      </c>
      <c r="P128" s="24" t="e">
        <f t="shared" si="22"/>
        <v>#REF!</v>
      </c>
      <c r="Q128" s="24" t="e">
        <f t="shared" si="22"/>
        <v>#REF!</v>
      </c>
      <c r="R128" s="24" t="e">
        <f t="shared" si="22"/>
        <v>#REF!</v>
      </c>
      <c r="S128" s="24" t="e">
        <f t="shared" si="22"/>
        <v>#REF!</v>
      </c>
      <c r="T128" s="24" t="e">
        <f t="shared" si="22"/>
        <v>#REF!</v>
      </c>
      <c r="U128" s="24" t="e">
        <f t="shared" si="22"/>
        <v>#REF!</v>
      </c>
      <c r="V128" s="24" t="e">
        <f t="shared" si="22"/>
        <v>#REF!</v>
      </c>
      <c r="W128" s="24" t="e">
        <f t="shared" si="22"/>
        <v>#REF!</v>
      </c>
      <c r="X128" s="24" t="e">
        <f t="shared" si="22"/>
        <v>#REF!</v>
      </c>
      <c r="Y128" s="24" t="e">
        <f t="shared" si="22"/>
        <v>#REF!</v>
      </c>
      <c r="Z128" s="24" t="e">
        <f t="shared" si="22"/>
        <v>#REF!</v>
      </c>
      <c r="AA128" s="24" t="e">
        <f t="shared" si="22"/>
        <v>#REF!</v>
      </c>
      <c r="AB128" s="24" t="e">
        <f t="shared" si="22"/>
        <v>#REF!</v>
      </c>
      <c r="AC128" s="24" t="e">
        <f t="shared" si="22"/>
        <v>#REF!</v>
      </c>
      <c r="AD128" s="24" t="e">
        <f t="shared" si="22"/>
        <v>#REF!</v>
      </c>
      <c r="AE128" s="24" t="e">
        <f t="shared" si="22"/>
        <v>#REF!</v>
      </c>
      <c r="AF128" s="24" t="e">
        <f t="shared" si="22"/>
        <v>#REF!</v>
      </c>
      <c r="AG128" s="24" t="e">
        <f t="shared" si="22"/>
        <v>#REF!</v>
      </c>
      <c r="AH128" s="24" t="e">
        <f t="shared" ref="AH128:BC128" si="23">AH129+AH130+AH131+AH132</f>
        <v>#REF!</v>
      </c>
      <c r="AI128" s="24" t="e">
        <f t="shared" si="23"/>
        <v>#REF!</v>
      </c>
      <c r="AJ128" s="24" t="e">
        <f t="shared" si="23"/>
        <v>#REF!</v>
      </c>
      <c r="AK128" s="24" t="e">
        <f t="shared" si="23"/>
        <v>#REF!</v>
      </c>
      <c r="AL128" s="24" t="e">
        <f t="shared" si="23"/>
        <v>#REF!</v>
      </c>
      <c r="AM128" s="24" t="e">
        <f t="shared" si="23"/>
        <v>#REF!</v>
      </c>
      <c r="AN128" s="24" t="e">
        <f t="shared" si="23"/>
        <v>#REF!</v>
      </c>
      <c r="AO128" s="24" t="e">
        <f t="shared" si="23"/>
        <v>#REF!</v>
      </c>
      <c r="AP128" s="24" t="e">
        <f t="shared" si="23"/>
        <v>#REF!</v>
      </c>
      <c r="AQ128" s="24" t="e">
        <f t="shared" si="23"/>
        <v>#REF!</v>
      </c>
      <c r="AR128" s="24" t="e">
        <f t="shared" si="23"/>
        <v>#REF!</v>
      </c>
      <c r="AS128" s="24" t="e">
        <f t="shared" si="23"/>
        <v>#REF!</v>
      </c>
      <c r="AT128" s="24" t="e">
        <f t="shared" si="23"/>
        <v>#REF!</v>
      </c>
      <c r="AU128" s="24" t="e">
        <f t="shared" si="23"/>
        <v>#REF!</v>
      </c>
      <c r="AV128" s="24" t="e">
        <f t="shared" si="23"/>
        <v>#REF!</v>
      </c>
      <c r="AW128" s="24" t="e">
        <f t="shared" si="23"/>
        <v>#REF!</v>
      </c>
      <c r="AX128" s="24" t="e">
        <f t="shared" si="23"/>
        <v>#REF!</v>
      </c>
      <c r="AY128" s="24" t="e">
        <f t="shared" si="23"/>
        <v>#REF!</v>
      </c>
      <c r="AZ128" s="24" t="e">
        <f t="shared" si="23"/>
        <v>#REF!</v>
      </c>
      <c r="BA128" s="24" t="e">
        <f t="shared" si="23"/>
        <v>#REF!</v>
      </c>
      <c r="BB128" s="24" t="e">
        <f t="shared" si="23"/>
        <v>#REF!</v>
      </c>
      <c r="BC128" s="24" t="e">
        <f t="shared" si="23"/>
        <v>#REF!</v>
      </c>
    </row>
    <row r="129" spans="2:55" x14ac:dyDescent="0.2">
      <c r="B129" s="106"/>
      <c r="C129" s="142">
        <v>2331</v>
      </c>
      <c r="D129" s="79" t="s">
        <v>41</v>
      </c>
      <c r="E129" s="22">
        <v>39538.449999999997</v>
      </c>
      <c r="F129" s="23"/>
      <c r="G129" s="23"/>
      <c r="H129" s="30"/>
      <c r="I129" s="30"/>
      <c r="J129" s="23"/>
      <c r="K129" s="23"/>
      <c r="L129" s="22"/>
      <c r="M129" s="22"/>
      <c r="P129" s="27"/>
      <c r="Q129" s="27"/>
      <c r="W129" s="16"/>
      <c r="X129" s="27"/>
      <c r="Y129" s="27"/>
      <c r="AA129" s="8"/>
      <c r="AD129" s="8"/>
      <c r="AE129" s="8"/>
      <c r="AI129" s="2"/>
      <c r="AJ129" s="2"/>
      <c r="AK129" s="2"/>
      <c r="AS129" s="27"/>
      <c r="AU129" s="2"/>
      <c r="AV129" s="2"/>
      <c r="AW129" s="2"/>
      <c r="AX129" s="53"/>
      <c r="AY129" s="53"/>
      <c r="AZ129" s="42"/>
      <c r="BA129" s="42"/>
      <c r="BB129" s="64"/>
      <c r="BC129" s="61"/>
    </row>
    <row r="130" spans="2:55" s="7" customFormat="1" x14ac:dyDescent="0.2">
      <c r="B130" s="106"/>
      <c r="C130" s="142">
        <v>2332</v>
      </c>
      <c r="D130" s="79" t="s">
        <v>42</v>
      </c>
      <c r="E130" s="24">
        <v>99176.68</v>
      </c>
      <c r="F130" s="24" t="e">
        <f>#REF!+#REF!</f>
        <v>#REF!</v>
      </c>
      <c r="G130" s="24" t="e">
        <f>#REF!+#REF!</f>
        <v>#REF!</v>
      </c>
      <c r="H130" s="24" t="e">
        <f>#REF!+#REF!</f>
        <v>#REF!</v>
      </c>
      <c r="I130" s="24" t="e">
        <f>#REF!+#REF!</f>
        <v>#REF!</v>
      </c>
      <c r="J130" s="24" t="e">
        <f>#REF!+#REF!</f>
        <v>#REF!</v>
      </c>
      <c r="K130" s="24" t="e">
        <f>#REF!+#REF!</f>
        <v>#REF!</v>
      </c>
      <c r="L130" s="24" t="e">
        <f>#REF!+#REF!</f>
        <v>#REF!</v>
      </c>
      <c r="M130" s="24" t="e">
        <f>#REF!+#REF!</f>
        <v>#REF!</v>
      </c>
      <c r="N130" s="24" t="e">
        <f>#REF!+#REF!</f>
        <v>#REF!</v>
      </c>
      <c r="O130" s="24" t="e">
        <f>#REF!+#REF!</f>
        <v>#REF!</v>
      </c>
      <c r="P130" s="24" t="e">
        <f>#REF!+#REF!</f>
        <v>#REF!</v>
      </c>
      <c r="Q130" s="24" t="e">
        <f>#REF!+#REF!</f>
        <v>#REF!</v>
      </c>
      <c r="R130" s="24" t="e">
        <f>#REF!+#REF!</f>
        <v>#REF!</v>
      </c>
      <c r="S130" s="24" t="e">
        <f>#REF!+#REF!</f>
        <v>#REF!</v>
      </c>
      <c r="T130" s="24" t="e">
        <f>#REF!+#REF!</f>
        <v>#REF!</v>
      </c>
      <c r="U130" s="24" t="e">
        <f>#REF!+#REF!</f>
        <v>#REF!</v>
      </c>
      <c r="V130" s="24" t="e">
        <f>#REF!+#REF!</f>
        <v>#REF!</v>
      </c>
      <c r="W130" s="24" t="e">
        <f>#REF!+#REF!</f>
        <v>#REF!</v>
      </c>
      <c r="X130" s="24" t="e">
        <f>#REF!+#REF!</f>
        <v>#REF!</v>
      </c>
      <c r="Y130" s="24" t="e">
        <f>#REF!+#REF!</f>
        <v>#REF!</v>
      </c>
      <c r="Z130" s="24" t="e">
        <f>#REF!+#REF!</f>
        <v>#REF!</v>
      </c>
      <c r="AA130" s="24" t="e">
        <f>#REF!+#REF!</f>
        <v>#REF!</v>
      </c>
      <c r="AB130" s="24" t="e">
        <f>#REF!+#REF!</f>
        <v>#REF!</v>
      </c>
      <c r="AC130" s="24" t="e">
        <f>#REF!+#REF!</f>
        <v>#REF!</v>
      </c>
      <c r="AD130" s="24" t="e">
        <f>#REF!+#REF!</f>
        <v>#REF!</v>
      </c>
      <c r="AE130" s="24" t="e">
        <f>#REF!+#REF!</f>
        <v>#REF!</v>
      </c>
      <c r="AF130" s="24" t="e">
        <f>#REF!+#REF!</f>
        <v>#REF!</v>
      </c>
      <c r="AG130" s="24" t="e">
        <f>#REF!+#REF!</f>
        <v>#REF!</v>
      </c>
      <c r="AH130" s="24" t="e">
        <f>#REF!+#REF!</f>
        <v>#REF!</v>
      </c>
      <c r="AI130" s="24" t="e">
        <f>#REF!+#REF!</f>
        <v>#REF!</v>
      </c>
      <c r="AJ130" s="24" t="e">
        <f>#REF!+#REF!</f>
        <v>#REF!</v>
      </c>
      <c r="AK130" s="24" t="e">
        <f>#REF!+#REF!</f>
        <v>#REF!</v>
      </c>
      <c r="AL130" s="24" t="e">
        <f>#REF!+#REF!</f>
        <v>#REF!</v>
      </c>
      <c r="AM130" s="24" t="e">
        <f>#REF!+#REF!</f>
        <v>#REF!</v>
      </c>
      <c r="AN130" s="24" t="e">
        <f>#REF!+#REF!</f>
        <v>#REF!</v>
      </c>
      <c r="AO130" s="24" t="e">
        <f>#REF!+#REF!</f>
        <v>#REF!</v>
      </c>
      <c r="AP130" s="24" t="e">
        <f>#REF!+#REF!</f>
        <v>#REF!</v>
      </c>
      <c r="AQ130" s="24" t="e">
        <f>#REF!+#REF!</f>
        <v>#REF!</v>
      </c>
      <c r="AR130" s="24" t="e">
        <f>#REF!+#REF!</f>
        <v>#REF!</v>
      </c>
      <c r="AS130" s="24" t="e">
        <f>#REF!+#REF!</f>
        <v>#REF!</v>
      </c>
      <c r="AT130" s="24" t="e">
        <f>#REF!+#REF!</f>
        <v>#REF!</v>
      </c>
      <c r="AU130" s="24" t="e">
        <f>#REF!+#REF!</f>
        <v>#REF!</v>
      </c>
      <c r="AV130" s="24" t="e">
        <f>#REF!+#REF!</f>
        <v>#REF!</v>
      </c>
      <c r="AW130" s="24" t="e">
        <f>#REF!+#REF!</f>
        <v>#REF!</v>
      </c>
      <c r="AX130" s="24" t="e">
        <f>#REF!+#REF!</f>
        <v>#REF!</v>
      </c>
      <c r="AY130" s="24" t="e">
        <f>#REF!+#REF!</f>
        <v>#REF!</v>
      </c>
      <c r="AZ130" s="24" t="e">
        <f>#REF!+#REF!</f>
        <v>#REF!</v>
      </c>
      <c r="BA130" s="24" t="e">
        <f>#REF!+#REF!</f>
        <v>#REF!</v>
      </c>
      <c r="BB130" s="24" t="e">
        <f>#REF!+#REF!</f>
        <v>#REF!</v>
      </c>
      <c r="BC130" s="24" t="e">
        <f>#REF!+#REF!</f>
        <v>#REF!</v>
      </c>
    </row>
    <row r="131" spans="2:55" x14ac:dyDescent="0.2">
      <c r="B131" s="106"/>
      <c r="C131" s="142">
        <v>2333</v>
      </c>
      <c r="D131" s="79" t="s">
        <v>43</v>
      </c>
      <c r="E131" s="22">
        <v>35110.050000000003</v>
      </c>
      <c r="F131" s="23"/>
      <c r="G131" s="23"/>
      <c r="H131" s="30"/>
      <c r="I131" s="30"/>
      <c r="J131" s="23"/>
      <c r="K131" s="23"/>
      <c r="L131" s="22"/>
      <c r="M131" s="22"/>
      <c r="P131" s="27"/>
      <c r="Q131" s="27"/>
      <c r="W131" s="16"/>
      <c r="X131" s="27"/>
      <c r="Y131" s="27"/>
      <c r="AA131" s="8"/>
      <c r="AD131" s="8"/>
      <c r="AE131" s="8"/>
      <c r="AI131" s="2"/>
      <c r="AJ131" s="2"/>
      <c r="AK131" s="2"/>
      <c r="AS131" s="27"/>
      <c r="AU131" s="2"/>
      <c r="AV131" s="2"/>
      <c r="AW131" s="2"/>
      <c r="AX131" s="53"/>
      <c r="AY131" s="53"/>
      <c r="AZ131" s="42"/>
      <c r="BA131" s="42"/>
      <c r="BB131" s="64"/>
      <c r="BC131" s="61"/>
    </row>
    <row r="132" spans="2:55" x14ac:dyDescent="0.2">
      <c r="B132" s="106"/>
      <c r="C132" s="142">
        <v>2334</v>
      </c>
      <c r="D132" s="79" t="s">
        <v>44</v>
      </c>
      <c r="E132" s="22">
        <v>115140.8</v>
      </c>
      <c r="F132" s="23"/>
      <c r="G132" s="23"/>
      <c r="H132" s="30"/>
      <c r="I132" s="30"/>
      <c r="J132" s="23"/>
      <c r="K132" s="23"/>
      <c r="L132" s="22"/>
      <c r="M132" s="22"/>
      <c r="P132" s="27"/>
      <c r="Q132" s="27"/>
      <c r="W132" s="16"/>
      <c r="X132" s="27"/>
      <c r="Y132" s="27"/>
      <c r="AA132" s="8"/>
      <c r="AD132" s="8"/>
      <c r="AE132" s="8"/>
      <c r="AI132" s="2"/>
      <c r="AJ132" s="2"/>
      <c r="AK132" s="2"/>
      <c r="AS132" s="27"/>
      <c r="AU132" s="2"/>
      <c r="AX132" s="53"/>
      <c r="AY132" s="53"/>
      <c r="AZ132" s="42"/>
      <c r="BA132" s="42"/>
      <c r="BB132" s="64"/>
      <c r="BC132" s="61"/>
    </row>
    <row r="133" spans="2:55" s="7" customFormat="1" x14ac:dyDescent="0.2">
      <c r="B133" s="137"/>
      <c r="C133" s="154">
        <v>234</v>
      </c>
      <c r="D133" s="80" t="s">
        <v>160</v>
      </c>
      <c r="E133" s="34">
        <v>796</v>
      </c>
      <c r="G133" s="3"/>
      <c r="I133" s="155"/>
      <c r="J133" s="3"/>
      <c r="K133" s="3"/>
      <c r="L133" s="3"/>
      <c r="M133" s="3"/>
      <c r="N133" s="34"/>
      <c r="O133" s="3"/>
      <c r="P133" s="28"/>
      <c r="R133" s="28"/>
      <c r="S133" s="28"/>
      <c r="T133" s="36"/>
      <c r="U133" s="34"/>
      <c r="V133" s="28"/>
      <c r="Z133" s="36"/>
      <c r="AB133" s="36"/>
      <c r="AC133" s="36"/>
      <c r="AF133" s="34"/>
      <c r="AH133" s="20"/>
      <c r="AL133" s="34"/>
      <c r="AN133" s="20"/>
      <c r="AO133" s="20"/>
      <c r="AP133" s="20"/>
      <c r="AQ133" s="20"/>
      <c r="AR133" s="34"/>
      <c r="AT133" s="20"/>
      <c r="AX133" s="71"/>
      <c r="AZ133" s="20"/>
      <c r="BA133" s="20"/>
    </row>
    <row r="134" spans="2:55" x14ac:dyDescent="0.2">
      <c r="C134" s="141">
        <v>2341</v>
      </c>
      <c r="D134" s="79" t="s">
        <v>161</v>
      </c>
      <c r="E134" s="22">
        <v>796</v>
      </c>
    </row>
    <row r="135" spans="2:55" s="7" customFormat="1" x14ac:dyDescent="0.2">
      <c r="B135" s="106">
        <v>35</v>
      </c>
      <c r="C135" s="142">
        <v>235</v>
      </c>
      <c r="D135" s="80" t="s">
        <v>91</v>
      </c>
      <c r="E135" s="24">
        <v>0</v>
      </c>
      <c r="F135" s="24">
        <f t="shared" ref="F135:BC135" si="24">SUM(F136)</f>
        <v>0</v>
      </c>
      <c r="G135" s="24">
        <f t="shared" si="24"/>
        <v>0</v>
      </c>
      <c r="H135" s="24">
        <f t="shared" si="24"/>
        <v>0</v>
      </c>
      <c r="I135" s="24">
        <f t="shared" si="24"/>
        <v>0</v>
      </c>
      <c r="J135" s="24">
        <f t="shared" si="24"/>
        <v>0</v>
      </c>
      <c r="K135" s="24">
        <f t="shared" si="24"/>
        <v>0</v>
      </c>
      <c r="L135" s="24">
        <f t="shared" si="24"/>
        <v>0</v>
      </c>
      <c r="M135" s="24">
        <f t="shared" si="24"/>
        <v>0</v>
      </c>
      <c r="N135" s="24">
        <f t="shared" si="24"/>
        <v>0</v>
      </c>
      <c r="O135" s="24">
        <f t="shared" si="24"/>
        <v>0</v>
      </c>
      <c r="P135" s="24">
        <f t="shared" si="24"/>
        <v>0</v>
      </c>
      <c r="Q135" s="24">
        <f t="shared" si="24"/>
        <v>0</v>
      </c>
      <c r="R135" s="24">
        <f t="shared" si="24"/>
        <v>0</v>
      </c>
      <c r="S135" s="24">
        <f t="shared" si="24"/>
        <v>0</v>
      </c>
      <c r="T135" s="24">
        <f t="shared" si="24"/>
        <v>0</v>
      </c>
      <c r="U135" s="24">
        <f t="shared" si="24"/>
        <v>0</v>
      </c>
      <c r="V135" s="24">
        <f t="shared" si="24"/>
        <v>0</v>
      </c>
      <c r="W135" s="24">
        <f t="shared" si="24"/>
        <v>0</v>
      </c>
      <c r="X135" s="24">
        <f t="shared" si="24"/>
        <v>0</v>
      </c>
      <c r="Y135" s="24">
        <f t="shared" si="24"/>
        <v>0</v>
      </c>
      <c r="Z135" s="24">
        <f t="shared" si="24"/>
        <v>0</v>
      </c>
      <c r="AA135" s="24">
        <f t="shared" si="24"/>
        <v>0</v>
      </c>
      <c r="AB135" s="24">
        <f t="shared" si="24"/>
        <v>0</v>
      </c>
      <c r="AC135" s="24">
        <f t="shared" si="24"/>
        <v>0</v>
      </c>
      <c r="AD135" s="24">
        <f t="shared" si="24"/>
        <v>0</v>
      </c>
      <c r="AE135" s="24">
        <f t="shared" si="24"/>
        <v>0</v>
      </c>
      <c r="AF135" s="24">
        <f t="shared" si="24"/>
        <v>0</v>
      </c>
      <c r="AG135" s="24">
        <f t="shared" si="24"/>
        <v>0</v>
      </c>
      <c r="AH135" s="24">
        <f t="shared" si="24"/>
        <v>0</v>
      </c>
      <c r="AI135" s="24">
        <f t="shared" si="24"/>
        <v>0</v>
      </c>
      <c r="AJ135" s="24">
        <f t="shared" si="24"/>
        <v>0</v>
      </c>
      <c r="AK135" s="24">
        <f t="shared" si="24"/>
        <v>0</v>
      </c>
      <c r="AL135" s="24">
        <f t="shared" si="24"/>
        <v>0</v>
      </c>
      <c r="AM135" s="24">
        <f t="shared" si="24"/>
        <v>0</v>
      </c>
      <c r="AN135" s="24">
        <f t="shared" si="24"/>
        <v>0</v>
      </c>
      <c r="AO135" s="24">
        <f t="shared" si="24"/>
        <v>0</v>
      </c>
      <c r="AP135" s="24">
        <f t="shared" si="24"/>
        <v>0</v>
      </c>
      <c r="AQ135" s="24">
        <f t="shared" si="24"/>
        <v>0</v>
      </c>
      <c r="AR135" s="24">
        <f t="shared" si="24"/>
        <v>0</v>
      </c>
      <c r="AS135" s="24">
        <f t="shared" si="24"/>
        <v>0</v>
      </c>
      <c r="AT135" s="24">
        <f t="shared" si="24"/>
        <v>0</v>
      </c>
      <c r="AU135" s="24">
        <f t="shared" si="24"/>
        <v>0</v>
      </c>
      <c r="AV135" s="24">
        <f t="shared" si="24"/>
        <v>0</v>
      </c>
      <c r="AW135" s="24">
        <f t="shared" si="24"/>
        <v>0</v>
      </c>
      <c r="AX135" s="24">
        <f t="shared" si="24"/>
        <v>0</v>
      </c>
      <c r="AY135" s="24">
        <f t="shared" si="24"/>
        <v>0</v>
      </c>
      <c r="AZ135" s="24">
        <f t="shared" si="24"/>
        <v>0</v>
      </c>
      <c r="BA135" s="24">
        <f t="shared" si="24"/>
        <v>0</v>
      </c>
      <c r="BB135" s="24">
        <f t="shared" si="24"/>
        <v>0</v>
      </c>
      <c r="BC135" s="24">
        <f t="shared" si="24"/>
        <v>0</v>
      </c>
    </row>
    <row r="136" spans="2:55" x14ac:dyDescent="0.2">
      <c r="B136" s="106"/>
      <c r="C136" s="142">
        <v>2353</v>
      </c>
      <c r="D136" s="79" t="s">
        <v>162</v>
      </c>
      <c r="E136" s="22"/>
      <c r="F136" s="23"/>
      <c r="G136" s="23"/>
      <c r="H136" s="30"/>
      <c r="I136" s="30"/>
      <c r="J136" s="23"/>
      <c r="K136" s="23"/>
      <c r="L136" s="22"/>
      <c r="M136" s="22"/>
      <c r="P136" s="27"/>
      <c r="Q136" s="27"/>
      <c r="W136" s="16"/>
      <c r="X136" s="27"/>
      <c r="Y136" s="27"/>
      <c r="AA136" s="8"/>
      <c r="AD136" s="8"/>
      <c r="AE136" s="8"/>
      <c r="AI136" s="2"/>
      <c r="AJ136" s="2"/>
      <c r="AK136" s="2"/>
      <c r="AS136" s="27"/>
      <c r="AU136" s="2"/>
      <c r="AV136" s="2"/>
      <c r="AW136" s="2"/>
      <c r="AY136" s="50"/>
      <c r="BB136" s="47"/>
      <c r="BC136" s="61"/>
    </row>
    <row r="137" spans="2:55" x14ac:dyDescent="0.2">
      <c r="B137" s="106"/>
      <c r="C137" s="142">
        <v>2355</v>
      </c>
      <c r="D137" s="79" t="s">
        <v>188</v>
      </c>
      <c r="E137" s="22"/>
      <c r="F137" s="23"/>
      <c r="G137" s="23"/>
      <c r="H137" s="30"/>
      <c r="I137" s="30"/>
      <c r="J137" s="23"/>
      <c r="K137" s="23"/>
      <c r="L137" s="22"/>
      <c r="M137" s="22"/>
      <c r="P137" s="27"/>
      <c r="Q137" s="27"/>
      <c r="W137" s="16"/>
      <c r="X137" s="27"/>
      <c r="Y137" s="27"/>
      <c r="AA137" s="8"/>
      <c r="AD137" s="8"/>
      <c r="AE137" s="8"/>
      <c r="AI137" s="2"/>
      <c r="AJ137" s="2"/>
      <c r="AK137" s="2"/>
      <c r="AS137" s="27"/>
      <c r="AU137" s="2"/>
      <c r="AV137" s="2"/>
      <c r="AW137" s="2"/>
      <c r="AY137" s="50"/>
      <c r="BB137" s="47"/>
      <c r="BC137" s="61"/>
    </row>
    <row r="138" spans="2:55" s="7" customFormat="1" x14ac:dyDescent="0.2">
      <c r="B138" s="106">
        <v>36</v>
      </c>
      <c r="C138" s="142">
        <v>236</v>
      </c>
      <c r="D138" s="114" t="s">
        <v>147</v>
      </c>
      <c r="E138" s="34">
        <v>54779.21</v>
      </c>
      <c r="F138" s="25"/>
      <c r="G138" s="25"/>
      <c r="H138" s="31"/>
      <c r="I138" s="31"/>
      <c r="J138" s="25"/>
      <c r="K138" s="25"/>
      <c r="L138" s="24"/>
      <c r="M138" s="24"/>
      <c r="N138" s="34"/>
      <c r="O138" s="3"/>
      <c r="P138" s="34"/>
      <c r="Q138" s="34"/>
      <c r="R138" s="28"/>
      <c r="S138" s="28"/>
      <c r="T138" s="36"/>
      <c r="U138" s="34"/>
      <c r="V138" s="28"/>
      <c r="W138" s="28"/>
      <c r="X138" s="34"/>
      <c r="Y138" s="34"/>
      <c r="Z138" s="36"/>
      <c r="AA138" s="36"/>
      <c r="AB138" s="36"/>
      <c r="AC138" s="36"/>
      <c r="AD138" s="36"/>
      <c r="AE138" s="36"/>
      <c r="AF138" s="34"/>
      <c r="AH138" s="20"/>
      <c r="AI138" s="20"/>
      <c r="AJ138" s="20"/>
      <c r="AK138" s="20"/>
      <c r="AL138" s="34"/>
      <c r="AN138" s="20"/>
      <c r="AO138" s="20"/>
      <c r="AP138" s="20"/>
      <c r="AQ138" s="20"/>
      <c r="AR138" s="34"/>
      <c r="AS138" s="34"/>
      <c r="AT138" s="20"/>
      <c r="AU138" s="20"/>
      <c r="AV138" s="20"/>
      <c r="AW138" s="20"/>
      <c r="AX138" s="71"/>
      <c r="AY138" s="71"/>
      <c r="AZ138" s="20"/>
      <c r="BA138" s="20"/>
      <c r="BB138" s="64"/>
      <c r="BC138" s="63"/>
    </row>
    <row r="139" spans="2:55" s="7" customFormat="1" x14ac:dyDescent="0.2">
      <c r="B139" s="106"/>
      <c r="C139" s="142">
        <v>236303</v>
      </c>
      <c r="D139" s="114" t="s">
        <v>191</v>
      </c>
      <c r="E139" s="34"/>
      <c r="F139" s="25"/>
      <c r="G139" s="25"/>
      <c r="H139" s="31"/>
      <c r="I139" s="31"/>
      <c r="J139" s="25"/>
      <c r="K139" s="25"/>
      <c r="L139" s="24"/>
      <c r="M139" s="24"/>
      <c r="N139" s="34"/>
      <c r="O139" s="3"/>
      <c r="P139" s="34"/>
      <c r="Q139" s="34"/>
      <c r="R139" s="28"/>
      <c r="S139" s="28"/>
      <c r="T139" s="36"/>
      <c r="U139" s="34"/>
      <c r="V139" s="28"/>
      <c r="W139" s="28"/>
      <c r="X139" s="34"/>
      <c r="Y139" s="34"/>
      <c r="Z139" s="36"/>
      <c r="AA139" s="36"/>
      <c r="AB139" s="36"/>
      <c r="AC139" s="36"/>
      <c r="AD139" s="36"/>
      <c r="AE139" s="36"/>
      <c r="AF139" s="34"/>
      <c r="AH139" s="20"/>
      <c r="AI139" s="20"/>
      <c r="AJ139" s="20"/>
      <c r="AK139" s="20"/>
      <c r="AL139" s="34"/>
      <c r="AN139" s="20"/>
      <c r="AO139" s="20"/>
      <c r="AP139" s="20"/>
      <c r="AQ139" s="20"/>
      <c r="AR139" s="34"/>
      <c r="AS139" s="34"/>
      <c r="AT139" s="20"/>
      <c r="AU139" s="20"/>
      <c r="AV139" s="20"/>
      <c r="AW139" s="20"/>
      <c r="AX139" s="71"/>
      <c r="AY139" s="71"/>
      <c r="AZ139" s="20"/>
      <c r="BA139" s="20"/>
      <c r="BB139" s="64"/>
      <c r="BC139" s="63"/>
    </row>
    <row r="140" spans="2:55" x14ac:dyDescent="0.2">
      <c r="B140" s="106"/>
      <c r="C140" s="142">
        <v>236304</v>
      </c>
      <c r="D140" s="79" t="s">
        <v>163</v>
      </c>
      <c r="E140" s="22">
        <v>54779.21</v>
      </c>
      <c r="F140" s="23"/>
      <c r="G140" s="23"/>
      <c r="H140" s="30"/>
      <c r="I140" s="30"/>
      <c r="J140" s="23"/>
      <c r="K140" s="23"/>
      <c r="L140" s="22"/>
      <c r="M140" s="22"/>
      <c r="O140" s="27"/>
      <c r="P140" s="27"/>
      <c r="Q140" s="27"/>
      <c r="W140" s="16"/>
      <c r="X140" s="27"/>
      <c r="Y140" s="27"/>
      <c r="AA140" s="8"/>
      <c r="AD140" s="8"/>
      <c r="AE140" s="8"/>
      <c r="AI140" s="2"/>
      <c r="AJ140" s="2"/>
      <c r="AK140" s="2"/>
      <c r="AS140" s="27"/>
      <c r="AU140" s="2"/>
      <c r="AV140" s="2"/>
      <c r="AW140" s="2"/>
      <c r="AX140" s="54"/>
      <c r="AY140" s="54"/>
      <c r="BB140" s="47"/>
      <c r="BC140" s="61"/>
    </row>
    <row r="141" spans="2:55" x14ac:dyDescent="0.2">
      <c r="B141" s="106"/>
      <c r="C141" s="142">
        <v>236306</v>
      </c>
      <c r="D141" s="79" t="s">
        <v>189</v>
      </c>
      <c r="E141" s="22"/>
      <c r="F141" s="23"/>
      <c r="G141" s="23"/>
      <c r="H141" s="30"/>
      <c r="I141" s="30"/>
      <c r="J141" s="23"/>
      <c r="K141" s="23"/>
      <c r="L141" s="22"/>
      <c r="M141" s="22"/>
      <c r="O141" s="27"/>
      <c r="P141" s="27"/>
      <c r="Q141" s="27"/>
      <c r="W141" s="16"/>
      <c r="X141" s="27"/>
      <c r="Y141" s="27"/>
      <c r="AA141" s="8"/>
      <c r="AD141" s="8"/>
      <c r="AE141" s="8"/>
      <c r="AI141" s="2"/>
      <c r="AJ141" s="2"/>
      <c r="AK141" s="2"/>
      <c r="AS141" s="27"/>
      <c r="AU141" s="2"/>
      <c r="AV141" s="2"/>
      <c r="AW141" s="2"/>
      <c r="AX141" s="54"/>
      <c r="AY141" s="54"/>
      <c r="BB141" s="47"/>
      <c r="BC141" s="61"/>
    </row>
    <row r="142" spans="2:55" s="7" customFormat="1" x14ac:dyDescent="0.2">
      <c r="B142" s="106">
        <v>34</v>
      </c>
      <c r="C142" s="142">
        <v>2371</v>
      </c>
      <c r="D142" s="81" t="s">
        <v>164</v>
      </c>
      <c r="E142" s="24">
        <v>1401223.45</v>
      </c>
      <c r="F142" s="24">
        <f t="shared" ref="F142:AG142" si="25">SUM(F143:F143)</f>
        <v>0</v>
      </c>
      <c r="G142" s="24">
        <f t="shared" si="25"/>
        <v>0</v>
      </c>
      <c r="H142" s="24">
        <f t="shared" si="25"/>
        <v>0</v>
      </c>
      <c r="I142" s="24">
        <f t="shared" si="25"/>
        <v>0</v>
      </c>
      <c r="J142" s="24">
        <f t="shared" si="25"/>
        <v>0</v>
      </c>
      <c r="K142" s="24">
        <f t="shared" si="25"/>
        <v>0</v>
      </c>
      <c r="L142" s="24">
        <f t="shared" si="25"/>
        <v>0</v>
      </c>
      <c r="M142" s="24">
        <f t="shared" si="25"/>
        <v>0</v>
      </c>
      <c r="N142" s="24">
        <f t="shared" si="25"/>
        <v>0</v>
      </c>
      <c r="O142" s="24">
        <f t="shared" si="25"/>
        <v>0</v>
      </c>
      <c r="P142" s="24">
        <f t="shared" si="25"/>
        <v>0</v>
      </c>
      <c r="Q142" s="24">
        <f t="shared" si="25"/>
        <v>0</v>
      </c>
      <c r="R142" s="24">
        <f t="shared" si="25"/>
        <v>0</v>
      </c>
      <c r="S142" s="24">
        <f t="shared" si="25"/>
        <v>0</v>
      </c>
      <c r="T142" s="24">
        <f t="shared" si="25"/>
        <v>0</v>
      </c>
      <c r="U142" s="24">
        <f t="shared" si="25"/>
        <v>0</v>
      </c>
      <c r="V142" s="24">
        <f t="shared" si="25"/>
        <v>0</v>
      </c>
      <c r="W142" s="24">
        <f t="shared" si="25"/>
        <v>0</v>
      </c>
      <c r="X142" s="24">
        <f t="shared" si="25"/>
        <v>0</v>
      </c>
      <c r="Y142" s="24">
        <f t="shared" si="25"/>
        <v>0</v>
      </c>
      <c r="Z142" s="24">
        <f t="shared" si="25"/>
        <v>0</v>
      </c>
      <c r="AA142" s="24">
        <f t="shared" si="25"/>
        <v>0</v>
      </c>
      <c r="AB142" s="24">
        <f t="shared" si="25"/>
        <v>0</v>
      </c>
      <c r="AC142" s="24">
        <f t="shared" si="25"/>
        <v>0</v>
      </c>
      <c r="AD142" s="24">
        <f t="shared" si="25"/>
        <v>0</v>
      </c>
      <c r="AE142" s="24">
        <f t="shared" si="25"/>
        <v>0</v>
      </c>
      <c r="AF142" s="24">
        <f t="shared" si="25"/>
        <v>0</v>
      </c>
      <c r="AG142" s="24">
        <f t="shared" si="25"/>
        <v>0</v>
      </c>
      <c r="AH142" s="24">
        <f t="shared" ref="AH142:BC142" si="26">SUM(AH143:AH143)</f>
        <v>0</v>
      </c>
      <c r="AI142" s="24">
        <f t="shared" si="26"/>
        <v>0</v>
      </c>
      <c r="AJ142" s="24">
        <f t="shared" si="26"/>
        <v>0</v>
      </c>
      <c r="AK142" s="24">
        <f t="shared" si="26"/>
        <v>0</v>
      </c>
      <c r="AL142" s="24">
        <f t="shared" si="26"/>
        <v>0</v>
      </c>
      <c r="AM142" s="24">
        <f t="shared" si="26"/>
        <v>0</v>
      </c>
      <c r="AN142" s="24">
        <f t="shared" si="26"/>
        <v>0</v>
      </c>
      <c r="AO142" s="24">
        <f t="shared" si="26"/>
        <v>0</v>
      </c>
      <c r="AP142" s="24">
        <f t="shared" si="26"/>
        <v>0</v>
      </c>
      <c r="AQ142" s="24">
        <f t="shared" si="26"/>
        <v>0</v>
      </c>
      <c r="AR142" s="24">
        <f t="shared" si="26"/>
        <v>0</v>
      </c>
      <c r="AS142" s="24">
        <f t="shared" si="26"/>
        <v>0</v>
      </c>
      <c r="AT142" s="24">
        <f t="shared" si="26"/>
        <v>0</v>
      </c>
      <c r="AU142" s="24">
        <f t="shared" si="26"/>
        <v>0</v>
      </c>
      <c r="AV142" s="24">
        <f t="shared" si="26"/>
        <v>0</v>
      </c>
      <c r="AW142" s="24">
        <f t="shared" si="26"/>
        <v>0</v>
      </c>
      <c r="AX142" s="24">
        <f t="shared" si="26"/>
        <v>0</v>
      </c>
      <c r="AY142" s="24">
        <f t="shared" si="26"/>
        <v>0</v>
      </c>
      <c r="AZ142" s="24">
        <f t="shared" si="26"/>
        <v>0</v>
      </c>
      <c r="BA142" s="24">
        <f t="shared" si="26"/>
        <v>0</v>
      </c>
      <c r="BB142" s="24">
        <f t="shared" si="26"/>
        <v>0</v>
      </c>
      <c r="BC142" s="24">
        <f t="shared" si="26"/>
        <v>0</v>
      </c>
    </row>
    <row r="143" spans="2:55" x14ac:dyDescent="0.2">
      <c r="B143" s="106"/>
      <c r="C143" s="142">
        <v>237101</v>
      </c>
      <c r="D143" s="79" t="s">
        <v>165</v>
      </c>
      <c r="E143" s="22">
        <v>1401223.45</v>
      </c>
      <c r="F143" s="23"/>
      <c r="G143" s="23"/>
      <c r="H143" s="30"/>
      <c r="I143" s="30"/>
      <c r="J143" s="23"/>
      <c r="K143" s="23"/>
      <c r="L143" s="22"/>
      <c r="M143" s="22"/>
      <c r="P143" s="27"/>
      <c r="Q143" s="27"/>
      <c r="W143" s="16"/>
      <c r="X143" s="27"/>
      <c r="Y143" s="27"/>
      <c r="AA143" s="8"/>
      <c r="AD143" s="8"/>
      <c r="AE143" s="8"/>
      <c r="AI143" s="2"/>
      <c r="AJ143" s="2"/>
      <c r="AK143" s="2"/>
      <c r="AS143" s="27"/>
      <c r="AU143" s="2"/>
      <c r="AV143" s="2"/>
      <c r="AW143" s="2"/>
      <c r="AX143" s="53"/>
      <c r="AY143" s="53"/>
      <c r="AZ143" s="42"/>
      <c r="BA143" s="42"/>
      <c r="BB143" s="64"/>
      <c r="BC143" s="61"/>
    </row>
    <row r="144" spans="2:55" x14ac:dyDescent="0.2">
      <c r="B144" s="106"/>
      <c r="C144" s="142"/>
      <c r="D144" s="79" t="s">
        <v>195</v>
      </c>
      <c r="E144" s="22"/>
      <c r="F144" s="23"/>
      <c r="G144" s="23"/>
      <c r="H144" s="30"/>
      <c r="I144" s="30"/>
      <c r="J144" s="23"/>
      <c r="K144" s="23"/>
      <c r="L144" s="22"/>
      <c r="M144" s="22"/>
      <c r="P144" s="27"/>
      <c r="Q144" s="27"/>
      <c r="W144" s="16"/>
      <c r="X144" s="27"/>
      <c r="Y144" s="27"/>
      <c r="AA144" s="8"/>
      <c r="AD144" s="8"/>
      <c r="AE144" s="8"/>
      <c r="AI144" s="2"/>
      <c r="AJ144" s="2"/>
      <c r="AK144" s="2"/>
      <c r="AS144" s="27"/>
      <c r="AU144" s="2"/>
      <c r="AV144" s="2"/>
      <c r="AW144" s="2"/>
      <c r="AX144" s="53"/>
      <c r="AY144" s="53"/>
      <c r="AZ144" s="42"/>
      <c r="BA144" s="42"/>
      <c r="BB144" s="64"/>
      <c r="BC144" s="61"/>
    </row>
    <row r="145" spans="1:55" x14ac:dyDescent="0.2">
      <c r="B145" s="106"/>
      <c r="C145" s="142">
        <v>237106</v>
      </c>
      <c r="D145" s="79" t="s">
        <v>181</v>
      </c>
      <c r="E145" s="22"/>
      <c r="F145" s="23"/>
      <c r="G145" s="23"/>
      <c r="H145" s="30"/>
      <c r="I145" s="30"/>
      <c r="J145" s="23"/>
      <c r="K145" s="23"/>
      <c r="L145" s="22"/>
      <c r="M145" s="22"/>
      <c r="P145" s="27"/>
      <c r="Q145" s="27"/>
      <c r="W145" s="16"/>
      <c r="X145" s="27"/>
      <c r="Y145" s="27"/>
      <c r="AA145" s="8"/>
      <c r="AD145" s="8"/>
      <c r="AE145" s="8"/>
      <c r="AI145" s="2"/>
      <c r="AJ145" s="2"/>
      <c r="AK145" s="2"/>
      <c r="AS145" s="27"/>
      <c r="AU145" s="2"/>
      <c r="AV145" s="2"/>
      <c r="AW145" s="2"/>
      <c r="AX145" s="53"/>
      <c r="AY145" s="53"/>
      <c r="AZ145" s="42"/>
      <c r="BA145" s="42"/>
      <c r="BB145" s="64"/>
      <c r="BC145" s="61"/>
    </row>
    <row r="146" spans="1:55" x14ac:dyDescent="0.2">
      <c r="B146" s="106"/>
      <c r="C146" s="142">
        <v>2372</v>
      </c>
      <c r="D146" s="80" t="s">
        <v>182</v>
      </c>
      <c r="E146" s="22"/>
      <c r="F146" s="23"/>
      <c r="G146" s="23"/>
      <c r="H146" s="30"/>
      <c r="I146" s="30"/>
      <c r="J146" s="23"/>
      <c r="K146" s="23"/>
      <c r="L146" s="22"/>
      <c r="M146" s="22"/>
      <c r="P146" s="27"/>
      <c r="Q146" s="27"/>
      <c r="W146" s="16"/>
      <c r="X146" s="27"/>
      <c r="Y146" s="27"/>
      <c r="AA146" s="8"/>
      <c r="AD146" s="8"/>
      <c r="AE146" s="8"/>
      <c r="AI146" s="2"/>
      <c r="AJ146" s="2"/>
      <c r="AK146" s="2"/>
      <c r="AS146" s="27"/>
      <c r="AU146" s="2"/>
      <c r="AV146" s="2"/>
      <c r="AW146" s="2"/>
      <c r="AX146" s="53"/>
      <c r="AY146" s="53"/>
      <c r="AZ146" s="42"/>
      <c r="BA146" s="42"/>
      <c r="BB146" s="64"/>
      <c r="BC146" s="61"/>
    </row>
    <row r="147" spans="1:55" x14ac:dyDescent="0.2">
      <c r="B147" s="106"/>
      <c r="C147" s="142">
        <v>237203</v>
      </c>
      <c r="D147" s="80" t="s">
        <v>196</v>
      </c>
      <c r="E147" s="22"/>
      <c r="F147" s="23"/>
      <c r="G147" s="23"/>
      <c r="H147" s="30"/>
      <c r="I147" s="30"/>
      <c r="J147" s="23"/>
      <c r="K147" s="23"/>
      <c r="L147" s="22"/>
      <c r="M147" s="22"/>
      <c r="P147" s="27"/>
      <c r="Q147" s="27"/>
      <c r="W147" s="16"/>
      <c r="X147" s="27"/>
      <c r="Y147" s="27"/>
      <c r="AA147" s="8"/>
      <c r="AD147" s="8"/>
      <c r="AE147" s="8"/>
      <c r="AI147" s="2"/>
      <c r="AJ147" s="2"/>
      <c r="AK147" s="2"/>
      <c r="AS147" s="27"/>
      <c r="AU147" s="2"/>
      <c r="AV147" s="2"/>
      <c r="AW147" s="2"/>
      <c r="AX147" s="53"/>
      <c r="AY147" s="53"/>
      <c r="AZ147" s="42"/>
      <c r="BA147" s="42"/>
      <c r="BB147" s="64"/>
      <c r="BC147" s="61"/>
    </row>
    <row r="148" spans="1:55" x14ac:dyDescent="0.2">
      <c r="B148" s="106"/>
      <c r="C148" s="142">
        <v>237204</v>
      </c>
      <c r="D148" s="79" t="s">
        <v>190</v>
      </c>
      <c r="E148" s="22"/>
      <c r="F148" s="23"/>
      <c r="G148" s="23"/>
      <c r="H148" s="30"/>
      <c r="I148" s="30"/>
      <c r="J148" s="23"/>
      <c r="K148" s="23"/>
      <c r="L148" s="22"/>
      <c r="M148" s="22"/>
      <c r="P148" s="27"/>
      <c r="Q148" s="27"/>
      <c r="W148" s="16"/>
      <c r="X148" s="27"/>
      <c r="Y148" s="27"/>
      <c r="AA148" s="8"/>
      <c r="AD148" s="8"/>
      <c r="AE148" s="8"/>
      <c r="AI148" s="2"/>
      <c r="AJ148" s="2"/>
      <c r="AK148" s="2"/>
      <c r="AS148" s="27"/>
      <c r="AU148" s="2"/>
      <c r="AV148" s="2"/>
      <c r="AW148" s="2"/>
      <c r="AX148" s="53"/>
      <c r="AY148" s="53"/>
      <c r="AZ148" s="42"/>
      <c r="BA148" s="42"/>
      <c r="BB148" s="64"/>
      <c r="BC148" s="61"/>
    </row>
    <row r="149" spans="1:55" x14ac:dyDescent="0.2">
      <c r="B149" s="106"/>
      <c r="C149" s="142">
        <v>237206</v>
      </c>
      <c r="D149" s="79" t="s">
        <v>183</v>
      </c>
      <c r="E149" s="22"/>
      <c r="F149" s="23"/>
      <c r="G149" s="23"/>
      <c r="H149" s="30"/>
      <c r="I149" s="30"/>
      <c r="J149" s="23"/>
      <c r="K149" s="23"/>
      <c r="L149" s="22"/>
      <c r="M149" s="22"/>
      <c r="P149" s="27"/>
      <c r="Q149" s="27"/>
      <c r="W149" s="16"/>
      <c r="X149" s="27"/>
      <c r="Y149" s="27"/>
      <c r="AA149" s="8"/>
      <c r="AD149" s="8"/>
      <c r="AE149" s="8"/>
      <c r="AI149" s="2"/>
      <c r="AJ149" s="2"/>
      <c r="AK149" s="2"/>
      <c r="AS149" s="27"/>
      <c r="AU149" s="2"/>
      <c r="AV149" s="2"/>
      <c r="AW149" s="2"/>
      <c r="AX149" s="53"/>
      <c r="AY149" s="53"/>
      <c r="AZ149" s="42"/>
      <c r="BA149" s="42"/>
      <c r="BB149" s="64"/>
      <c r="BC149" s="61"/>
    </row>
    <row r="150" spans="1:55" s="7" customFormat="1" x14ac:dyDescent="0.2">
      <c r="B150" s="106">
        <v>39</v>
      </c>
      <c r="C150" s="144">
        <v>239</v>
      </c>
      <c r="D150" s="80" t="s">
        <v>92</v>
      </c>
      <c r="E150" s="24">
        <v>399480.42</v>
      </c>
      <c r="F150" s="24">
        <f t="shared" ref="F150:AG150" si="27">SUM(F151:F155)</f>
        <v>0</v>
      </c>
      <c r="G150" s="24">
        <f t="shared" si="27"/>
        <v>0</v>
      </c>
      <c r="H150" s="24">
        <f t="shared" si="27"/>
        <v>0</v>
      </c>
      <c r="I150" s="24">
        <f t="shared" si="27"/>
        <v>0</v>
      </c>
      <c r="J150" s="24">
        <f t="shared" si="27"/>
        <v>0</v>
      </c>
      <c r="K150" s="24">
        <f t="shared" si="27"/>
        <v>0</v>
      </c>
      <c r="L150" s="24">
        <f t="shared" si="27"/>
        <v>0</v>
      </c>
      <c r="M150" s="24">
        <f t="shared" si="27"/>
        <v>0</v>
      </c>
      <c r="N150" s="24">
        <f t="shared" si="27"/>
        <v>0</v>
      </c>
      <c r="O150" s="24">
        <f t="shared" si="27"/>
        <v>0</v>
      </c>
      <c r="P150" s="24">
        <f t="shared" si="27"/>
        <v>0</v>
      </c>
      <c r="Q150" s="24">
        <f t="shared" si="27"/>
        <v>0</v>
      </c>
      <c r="R150" s="24">
        <f t="shared" si="27"/>
        <v>0</v>
      </c>
      <c r="S150" s="24">
        <f t="shared" si="27"/>
        <v>0</v>
      </c>
      <c r="T150" s="24">
        <f t="shared" si="27"/>
        <v>0</v>
      </c>
      <c r="U150" s="24">
        <f t="shared" si="27"/>
        <v>0</v>
      </c>
      <c r="V150" s="24">
        <f t="shared" si="27"/>
        <v>0</v>
      </c>
      <c r="W150" s="24">
        <f t="shared" si="27"/>
        <v>0</v>
      </c>
      <c r="X150" s="24">
        <f t="shared" si="27"/>
        <v>0</v>
      </c>
      <c r="Y150" s="24">
        <f t="shared" si="27"/>
        <v>0</v>
      </c>
      <c r="Z150" s="24">
        <f t="shared" si="27"/>
        <v>0</v>
      </c>
      <c r="AA150" s="24">
        <f t="shared" si="27"/>
        <v>0</v>
      </c>
      <c r="AB150" s="24">
        <f t="shared" si="27"/>
        <v>0</v>
      </c>
      <c r="AC150" s="24">
        <f t="shared" si="27"/>
        <v>0</v>
      </c>
      <c r="AD150" s="24">
        <f t="shared" si="27"/>
        <v>0</v>
      </c>
      <c r="AE150" s="24">
        <f t="shared" si="27"/>
        <v>0</v>
      </c>
      <c r="AF150" s="24">
        <f t="shared" si="27"/>
        <v>0</v>
      </c>
      <c r="AG150" s="24">
        <f t="shared" si="27"/>
        <v>0</v>
      </c>
      <c r="AH150" s="24">
        <f t="shared" ref="AH150:BC150" si="28">SUM(AH151:AH155)</f>
        <v>0</v>
      </c>
      <c r="AI150" s="24">
        <f t="shared" si="28"/>
        <v>0</v>
      </c>
      <c r="AJ150" s="24">
        <f t="shared" si="28"/>
        <v>0</v>
      </c>
      <c r="AK150" s="24">
        <f t="shared" si="28"/>
        <v>0</v>
      </c>
      <c r="AL150" s="24">
        <f t="shared" si="28"/>
        <v>0</v>
      </c>
      <c r="AM150" s="24">
        <f t="shared" si="28"/>
        <v>0</v>
      </c>
      <c r="AN150" s="24">
        <f t="shared" si="28"/>
        <v>0</v>
      </c>
      <c r="AO150" s="24">
        <f t="shared" si="28"/>
        <v>0</v>
      </c>
      <c r="AP150" s="24">
        <f t="shared" si="28"/>
        <v>0</v>
      </c>
      <c r="AQ150" s="24">
        <f t="shared" si="28"/>
        <v>0</v>
      </c>
      <c r="AR150" s="24">
        <f t="shared" si="28"/>
        <v>0</v>
      </c>
      <c r="AS150" s="24">
        <f t="shared" si="28"/>
        <v>0</v>
      </c>
      <c r="AT150" s="24">
        <f t="shared" si="28"/>
        <v>0</v>
      </c>
      <c r="AU150" s="24">
        <f t="shared" si="28"/>
        <v>0</v>
      </c>
      <c r="AV150" s="24">
        <f t="shared" si="28"/>
        <v>0</v>
      </c>
      <c r="AW150" s="24">
        <f t="shared" si="28"/>
        <v>0</v>
      </c>
      <c r="AX150" s="24">
        <f t="shared" si="28"/>
        <v>0</v>
      </c>
      <c r="AY150" s="24">
        <f t="shared" si="28"/>
        <v>0</v>
      </c>
      <c r="AZ150" s="24">
        <f t="shared" si="28"/>
        <v>0</v>
      </c>
      <c r="BA150" s="24">
        <f t="shared" si="28"/>
        <v>0</v>
      </c>
      <c r="BB150" s="24">
        <f t="shared" si="28"/>
        <v>0</v>
      </c>
      <c r="BC150" s="24">
        <f t="shared" si="28"/>
        <v>0</v>
      </c>
    </row>
    <row r="151" spans="1:55" s="1" customFormat="1" x14ac:dyDescent="0.2">
      <c r="B151" s="106"/>
      <c r="C151" s="142">
        <v>2391</v>
      </c>
      <c r="D151" s="79" t="s">
        <v>148</v>
      </c>
      <c r="E151" s="22">
        <v>21661.93</v>
      </c>
      <c r="F151" s="23"/>
      <c r="G151" s="23"/>
      <c r="H151" s="30"/>
      <c r="I151" s="30"/>
      <c r="J151" s="23"/>
      <c r="K151" s="23"/>
      <c r="L151" s="22"/>
      <c r="M151" s="22"/>
      <c r="N151" s="27"/>
      <c r="O151" s="5"/>
      <c r="P151" s="27"/>
      <c r="Q151" s="27"/>
      <c r="R151" s="16"/>
      <c r="S151" s="16"/>
      <c r="T151" s="8"/>
      <c r="U151" s="27"/>
      <c r="V151" s="16"/>
      <c r="W151" s="16"/>
      <c r="X151" s="27"/>
      <c r="Y151" s="27"/>
      <c r="Z151" s="8"/>
      <c r="AA151" s="8"/>
      <c r="AB151" s="8"/>
      <c r="AC151" s="8"/>
      <c r="AD151" s="8"/>
      <c r="AE151" s="8"/>
      <c r="AF151" s="27"/>
      <c r="AH151" s="42"/>
      <c r="AI151" s="42"/>
      <c r="AJ151" s="42"/>
      <c r="AK151" s="42"/>
      <c r="AL151" s="27"/>
      <c r="AN151" s="42"/>
      <c r="AO151" s="42"/>
      <c r="AP151" s="42"/>
      <c r="AQ151" s="42"/>
      <c r="AR151" s="27"/>
      <c r="AS151" s="27"/>
      <c r="AT151" s="42"/>
      <c r="AU151" s="42"/>
      <c r="AV151" s="42"/>
      <c r="AW151" s="42"/>
      <c r="AX151" s="73"/>
      <c r="AY151" s="73"/>
      <c r="AZ151" s="42"/>
      <c r="BA151" s="42"/>
      <c r="BB151" s="65"/>
      <c r="BC151" s="74"/>
    </row>
    <row r="152" spans="1:55" x14ac:dyDescent="0.2">
      <c r="B152" s="106"/>
      <c r="C152" s="142">
        <v>2392</v>
      </c>
      <c r="D152" s="79" t="s">
        <v>166</v>
      </c>
      <c r="E152" s="22">
        <v>104716.02</v>
      </c>
      <c r="F152" s="23"/>
      <c r="G152" s="23"/>
      <c r="H152" s="30"/>
      <c r="I152" s="30"/>
      <c r="J152" s="23"/>
      <c r="K152" s="23"/>
      <c r="L152" s="22"/>
      <c r="M152" s="22"/>
      <c r="P152" s="27"/>
      <c r="Q152" s="27"/>
      <c r="W152" s="16"/>
      <c r="X152" s="27"/>
      <c r="Y152" s="27"/>
      <c r="AA152" s="8"/>
      <c r="AD152" s="8"/>
      <c r="AE152" s="8"/>
      <c r="AI152" s="2"/>
      <c r="AJ152" s="2"/>
      <c r="AK152" s="2"/>
      <c r="AS152" s="27"/>
      <c r="AU152" s="2"/>
      <c r="AV152" s="2"/>
      <c r="AW152" s="2"/>
      <c r="AY152" s="50"/>
      <c r="AZ152" s="42"/>
      <c r="BA152" s="42"/>
      <c r="BB152" s="65"/>
      <c r="BC152" s="61"/>
    </row>
    <row r="153" spans="1:55" x14ac:dyDescent="0.2">
      <c r="B153" s="106"/>
      <c r="C153" s="142">
        <v>2395</v>
      </c>
      <c r="D153" s="79" t="s">
        <v>98</v>
      </c>
      <c r="E153" s="22">
        <v>908.8</v>
      </c>
      <c r="F153" s="23"/>
      <c r="G153" s="23"/>
      <c r="H153" s="30"/>
      <c r="I153" s="30"/>
      <c r="L153" s="22"/>
      <c r="M153" s="22"/>
      <c r="P153" s="27"/>
      <c r="Q153" s="27"/>
      <c r="W153" s="16"/>
      <c r="X153" s="27"/>
      <c r="Y153" s="27"/>
      <c r="AA153" s="8"/>
      <c r="AD153" s="8"/>
      <c r="AE153" s="8"/>
      <c r="AI153" s="2"/>
      <c r="AJ153" s="2"/>
      <c r="AK153" s="2"/>
      <c r="AS153" s="27"/>
      <c r="AU153" s="2"/>
      <c r="AV153" s="2"/>
      <c r="AW153" s="2"/>
      <c r="AY153" s="50"/>
      <c r="AZ153" s="42"/>
      <c r="BA153" s="42"/>
      <c r="BC153" s="61"/>
    </row>
    <row r="154" spans="1:55" x14ac:dyDescent="0.2">
      <c r="B154" s="106"/>
      <c r="C154" s="142">
        <v>2396</v>
      </c>
      <c r="D154" s="79" t="s">
        <v>99</v>
      </c>
      <c r="E154" s="22">
        <v>107261.43</v>
      </c>
      <c r="F154" s="23"/>
      <c r="G154" s="23"/>
      <c r="H154" s="30"/>
      <c r="I154" s="30"/>
      <c r="J154" s="23"/>
      <c r="K154" s="23"/>
      <c r="L154" s="22"/>
      <c r="M154" s="22"/>
      <c r="P154" s="27"/>
      <c r="Q154" s="27"/>
      <c r="W154" s="16"/>
      <c r="X154" s="27"/>
      <c r="Y154" s="27"/>
      <c r="AA154" s="8"/>
      <c r="AD154" s="8"/>
      <c r="AE154" s="8"/>
      <c r="AI154" s="2"/>
      <c r="AJ154" s="2"/>
      <c r="AK154" s="2"/>
      <c r="AS154" s="27"/>
      <c r="AU154" s="2"/>
      <c r="AV154" s="2"/>
      <c r="AW154" s="2"/>
      <c r="AY154" s="50"/>
      <c r="BB154" s="47"/>
      <c r="BC154" s="61"/>
    </row>
    <row r="155" spans="1:55" s="50" customFormat="1" x14ac:dyDescent="0.2">
      <c r="B155" s="108"/>
      <c r="C155" s="145">
        <v>2399</v>
      </c>
      <c r="D155" s="55" t="s">
        <v>167</v>
      </c>
      <c r="E155" s="59">
        <v>164932.24</v>
      </c>
      <c r="F155" s="109"/>
      <c r="G155" s="109"/>
      <c r="H155" s="109"/>
      <c r="I155" s="109"/>
      <c r="J155" s="109"/>
      <c r="K155" s="109"/>
      <c r="L155" s="59"/>
      <c r="M155" s="59"/>
      <c r="N155" s="58"/>
      <c r="O155" s="110"/>
      <c r="P155" s="58"/>
      <c r="Q155" s="58"/>
      <c r="R155" s="37"/>
      <c r="S155" s="37"/>
      <c r="T155" s="111"/>
      <c r="U155" s="58"/>
      <c r="V155" s="37"/>
      <c r="W155" s="37"/>
      <c r="X155" s="58"/>
      <c r="Y155" s="58"/>
      <c r="Z155" s="111"/>
      <c r="AA155" s="111"/>
      <c r="AB155" s="111"/>
      <c r="AC155" s="111"/>
      <c r="AD155" s="111"/>
      <c r="AE155" s="111"/>
      <c r="AF155" s="58"/>
      <c r="AH155" s="40"/>
      <c r="AI155" s="40"/>
      <c r="AJ155" s="40"/>
      <c r="AK155" s="40"/>
      <c r="AL155" s="58"/>
      <c r="AN155" s="40"/>
      <c r="AO155" s="40"/>
      <c r="AP155" s="40"/>
      <c r="AQ155" s="40"/>
      <c r="AR155" s="58"/>
      <c r="AS155" s="58"/>
      <c r="AT155" s="40"/>
      <c r="AU155" s="40"/>
      <c r="AV155" s="40"/>
      <c r="AW155" s="40"/>
      <c r="AZ155" s="40"/>
      <c r="BA155" s="40"/>
      <c r="BB155" s="40"/>
      <c r="BC155" s="113"/>
    </row>
    <row r="156" spans="1:55" x14ac:dyDescent="0.2">
      <c r="B156" s="106"/>
      <c r="C156" s="142"/>
      <c r="D156" s="79"/>
      <c r="E156" s="22"/>
      <c r="F156" s="23"/>
      <c r="G156" s="23"/>
      <c r="H156" s="30"/>
      <c r="I156" s="30"/>
      <c r="J156" s="23"/>
      <c r="K156" s="23"/>
      <c r="L156" s="22"/>
      <c r="M156" s="22"/>
      <c r="O156" s="27"/>
      <c r="P156" s="27"/>
      <c r="Q156" s="27"/>
      <c r="W156" s="16"/>
      <c r="X156" s="27"/>
      <c r="Y156" s="27"/>
      <c r="AA156" s="8"/>
      <c r="AD156" s="8"/>
      <c r="AE156" s="8"/>
      <c r="AI156" s="2"/>
      <c r="AJ156" s="2"/>
      <c r="AK156" s="2"/>
      <c r="AS156" s="27"/>
      <c r="AU156" s="2"/>
      <c r="AV156" s="2"/>
      <c r="AW156" s="2"/>
      <c r="AX156" s="54"/>
      <c r="AY156" s="54"/>
      <c r="BB156" s="47"/>
      <c r="BC156" s="61"/>
    </row>
    <row r="157" spans="1:55" s="7" customFormat="1" x14ac:dyDescent="0.2">
      <c r="A157" s="7">
        <v>4</v>
      </c>
      <c r="B157" s="106"/>
      <c r="C157" s="142"/>
      <c r="D157" s="80" t="s">
        <v>93</v>
      </c>
      <c r="E157" s="24">
        <v>58940205.660000004</v>
      </c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</row>
    <row r="158" spans="1:55" s="7" customFormat="1" x14ac:dyDescent="0.2">
      <c r="B158" s="106"/>
      <c r="C158" s="142">
        <v>241</v>
      </c>
      <c r="D158" s="80" t="s">
        <v>168</v>
      </c>
      <c r="E158" s="24">
        <v>1924683.3900000001</v>
      </c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</row>
    <row r="159" spans="1:55" x14ac:dyDescent="0.2">
      <c r="B159" s="106"/>
      <c r="C159" s="142">
        <v>2412</v>
      </c>
      <c r="D159" s="79" t="s">
        <v>171</v>
      </c>
      <c r="E159" s="22">
        <v>722373.4</v>
      </c>
      <c r="F159" s="23"/>
      <c r="G159" s="23"/>
      <c r="H159" s="30"/>
      <c r="I159" s="30"/>
      <c r="J159" s="23"/>
      <c r="K159" s="23"/>
      <c r="L159" s="22"/>
      <c r="M159" s="22"/>
      <c r="P159" s="27"/>
      <c r="Q159" s="27"/>
      <c r="W159" s="16"/>
      <c r="X159" s="27"/>
      <c r="Y159" s="27"/>
      <c r="AA159" s="8"/>
      <c r="AD159" s="8"/>
      <c r="AE159" s="8"/>
      <c r="AI159" s="2"/>
      <c r="AJ159" s="2"/>
      <c r="AK159" s="2"/>
      <c r="AS159" s="27"/>
      <c r="AU159" s="2"/>
      <c r="AV159" s="2"/>
      <c r="AW159" s="2"/>
      <c r="AX159" s="54"/>
      <c r="AY159" s="54"/>
      <c r="BB159" s="47"/>
      <c r="BC159" s="61"/>
    </row>
    <row r="160" spans="1:55" x14ac:dyDescent="0.2">
      <c r="B160" s="106"/>
      <c r="C160" s="142">
        <v>2414</v>
      </c>
      <c r="D160" s="79" t="s">
        <v>45</v>
      </c>
      <c r="E160" s="22">
        <v>10000</v>
      </c>
      <c r="F160" s="23"/>
      <c r="G160" s="23"/>
      <c r="H160" s="30"/>
      <c r="I160" s="30"/>
      <c r="J160" s="23"/>
      <c r="K160" s="23"/>
      <c r="L160" s="22"/>
      <c r="M160" s="22"/>
      <c r="P160" s="27"/>
      <c r="Q160" s="27"/>
      <c r="W160" s="16"/>
      <c r="X160" s="27"/>
      <c r="Y160" s="27"/>
      <c r="AA160" s="8"/>
      <c r="AD160" s="8"/>
      <c r="AE160" s="8"/>
      <c r="AI160" s="2"/>
      <c r="AJ160" s="2"/>
      <c r="AK160" s="2"/>
      <c r="AS160" s="27"/>
      <c r="AU160" s="2"/>
      <c r="AV160" s="2"/>
      <c r="AW160" s="2"/>
      <c r="AX160" s="54"/>
      <c r="AY160" s="54"/>
      <c r="BB160" s="47"/>
      <c r="BC160" s="61"/>
    </row>
    <row r="161" spans="1:55" x14ac:dyDescent="0.2">
      <c r="B161" s="106"/>
      <c r="C161" s="142">
        <v>2415</v>
      </c>
      <c r="D161" s="79" t="s">
        <v>169</v>
      </c>
      <c r="E161" s="22">
        <v>1192309.99</v>
      </c>
      <c r="F161" s="23"/>
      <c r="G161" s="23"/>
      <c r="H161" s="30"/>
      <c r="I161" s="30"/>
      <c r="J161" s="23"/>
      <c r="K161" s="23"/>
      <c r="L161" s="22"/>
      <c r="M161" s="22"/>
      <c r="P161" s="27"/>
      <c r="Q161" s="27"/>
      <c r="W161" s="16"/>
      <c r="X161" s="27"/>
      <c r="Y161" s="27"/>
      <c r="AA161" s="8"/>
      <c r="AD161" s="8"/>
      <c r="AE161" s="8"/>
      <c r="AI161" s="2"/>
      <c r="AJ161" s="2"/>
      <c r="AK161" s="2"/>
      <c r="AS161" s="27"/>
      <c r="AU161" s="2"/>
      <c r="AV161" s="2"/>
      <c r="AW161" s="2"/>
      <c r="AX161" s="54"/>
      <c r="AY161" s="54"/>
      <c r="BB161" s="47"/>
      <c r="BC161" s="61"/>
    </row>
    <row r="162" spans="1:55" x14ac:dyDescent="0.2">
      <c r="B162" s="106"/>
      <c r="C162" s="142">
        <v>242</v>
      </c>
      <c r="D162" s="79" t="s">
        <v>172</v>
      </c>
      <c r="E162" s="34">
        <v>55306498.520000003</v>
      </c>
      <c r="F162" s="23"/>
      <c r="G162" s="23"/>
      <c r="H162" s="30"/>
      <c r="I162" s="30"/>
      <c r="J162" s="23"/>
      <c r="K162" s="23"/>
      <c r="L162" s="22"/>
      <c r="M162" s="22"/>
      <c r="P162" s="27"/>
      <c r="Q162" s="27"/>
      <c r="W162" s="16"/>
      <c r="X162" s="27"/>
      <c r="Y162" s="27"/>
      <c r="AA162" s="8"/>
      <c r="AD162" s="8"/>
      <c r="AE162" s="8"/>
      <c r="AI162" s="2"/>
      <c r="AJ162" s="2"/>
      <c r="AK162" s="2"/>
      <c r="AS162" s="27"/>
      <c r="AU162" s="2"/>
      <c r="AV162" s="2"/>
      <c r="AW162" s="2"/>
      <c r="AX162" s="54"/>
      <c r="AY162" s="54"/>
      <c r="BB162" s="47"/>
      <c r="BC162" s="61"/>
    </row>
    <row r="163" spans="1:55" x14ac:dyDescent="0.2">
      <c r="C163" s="141">
        <v>242102</v>
      </c>
      <c r="D163" s="79" t="s">
        <v>173</v>
      </c>
      <c r="E163" s="22">
        <v>55306498.520000003</v>
      </c>
    </row>
    <row r="164" spans="1:55" x14ac:dyDescent="0.2">
      <c r="C164" s="141">
        <v>247</v>
      </c>
      <c r="D164" s="79" t="s">
        <v>170</v>
      </c>
      <c r="E164" s="34">
        <v>1709023.75</v>
      </c>
    </row>
    <row r="165" spans="1:55" s="50" customFormat="1" x14ac:dyDescent="0.2">
      <c r="B165" s="108"/>
      <c r="C165" s="145">
        <v>2472</v>
      </c>
      <c r="D165" s="55" t="s">
        <v>174</v>
      </c>
      <c r="E165" s="59">
        <v>1709023.75</v>
      </c>
      <c r="F165" s="109"/>
      <c r="G165" s="109"/>
      <c r="H165" s="109"/>
      <c r="I165" s="109"/>
      <c r="J165" s="109"/>
      <c r="K165" s="109"/>
      <c r="L165" s="59"/>
      <c r="M165" s="59"/>
      <c r="N165" s="58"/>
      <c r="O165" s="58"/>
      <c r="P165" s="58"/>
      <c r="Q165" s="58"/>
      <c r="R165" s="37"/>
      <c r="S165" s="37"/>
      <c r="T165" s="111"/>
      <c r="U165" s="58"/>
      <c r="V165" s="37"/>
      <c r="W165" s="37"/>
      <c r="X165" s="58"/>
      <c r="Y165" s="58"/>
      <c r="Z165" s="111"/>
      <c r="AA165" s="111"/>
      <c r="AB165" s="111"/>
      <c r="AC165" s="111"/>
      <c r="AF165" s="58"/>
      <c r="AH165" s="40"/>
      <c r="AI165" s="40"/>
      <c r="AJ165" s="40"/>
      <c r="AK165" s="40"/>
      <c r="AL165" s="58"/>
      <c r="AN165" s="40"/>
      <c r="AO165" s="40"/>
      <c r="AP165" s="40"/>
      <c r="AQ165" s="40"/>
      <c r="AR165" s="58"/>
      <c r="AS165" s="58"/>
      <c r="AT165" s="40"/>
      <c r="AU165" s="40"/>
      <c r="AV165" s="40"/>
      <c r="AW165" s="40"/>
      <c r="AX165" s="54"/>
      <c r="AY165" s="54"/>
      <c r="AZ165" s="40"/>
      <c r="BA165" s="40"/>
      <c r="BB165" s="40"/>
      <c r="BC165" s="113"/>
    </row>
    <row r="166" spans="1:55" x14ac:dyDescent="0.2">
      <c r="B166" s="106"/>
      <c r="C166" s="142"/>
      <c r="D166" s="79"/>
      <c r="E166" s="22"/>
      <c r="F166" s="23"/>
      <c r="G166" s="23"/>
      <c r="H166" s="30"/>
      <c r="I166" s="30"/>
      <c r="J166" s="23"/>
      <c r="K166" s="23"/>
      <c r="L166" s="22"/>
      <c r="M166" s="22"/>
      <c r="O166" s="27"/>
      <c r="P166" s="27"/>
      <c r="Q166" s="27"/>
      <c r="W166" s="16"/>
      <c r="X166" s="27"/>
      <c r="Y166" s="27"/>
      <c r="AA166" s="8"/>
      <c r="AI166" s="2"/>
      <c r="AJ166" s="2"/>
      <c r="AK166" s="2"/>
      <c r="AS166" s="27"/>
      <c r="AU166" s="2"/>
      <c r="AV166" s="2"/>
      <c r="AW166" s="2"/>
      <c r="AX166" s="54"/>
      <c r="AY166" s="54"/>
      <c r="BB166" s="47"/>
      <c r="BC166" s="61"/>
    </row>
    <row r="167" spans="1:55" s="7" customFormat="1" x14ac:dyDescent="0.2">
      <c r="A167" s="7">
        <v>9</v>
      </c>
      <c r="B167" s="106"/>
      <c r="C167" s="142"/>
      <c r="D167" s="80" t="s">
        <v>94</v>
      </c>
      <c r="E167" s="24">
        <v>0</v>
      </c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</row>
    <row r="168" spans="1:55" x14ac:dyDescent="0.2">
      <c r="B168" s="106"/>
      <c r="C168" s="142">
        <v>921</v>
      </c>
      <c r="D168" s="79" t="s">
        <v>63</v>
      </c>
      <c r="E168" s="22">
        <v>0</v>
      </c>
      <c r="F168" s="23"/>
      <c r="G168" s="23"/>
      <c r="H168" s="30"/>
      <c r="I168" s="30"/>
      <c r="J168" s="23"/>
      <c r="K168" s="23"/>
      <c r="L168" s="22"/>
      <c r="M168" s="22"/>
      <c r="P168" s="27"/>
      <c r="Q168" s="27"/>
      <c r="W168" s="16"/>
      <c r="X168" s="27"/>
      <c r="Y168" s="27"/>
      <c r="AA168" s="8"/>
      <c r="AI168" s="2"/>
      <c r="AJ168" s="2"/>
      <c r="AK168" s="2"/>
      <c r="AS168" s="27"/>
      <c r="AU168" s="2"/>
      <c r="AV168" s="2"/>
      <c r="AW168" s="2"/>
      <c r="AX168" s="54"/>
      <c r="AY168" s="54"/>
      <c r="BC168" s="61"/>
    </row>
    <row r="169" spans="1:55" s="7" customFormat="1" x14ac:dyDescent="0.2">
      <c r="B169" s="106"/>
      <c r="C169" s="142"/>
      <c r="D169" s="80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</row>
    <row r="170" spans="1:55" s="7" customFormat="1" x14ac:dyDescent="0.2">
      <c r="B170" s="106"/>
      <c r="C170" s="142"/>
      <c r="D170" s="80" t="s">
        <v>108</v>
      </c>
      <c r="E170" s="24">
        <v>148960584.79000002</v>
      </c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</row>
    <row r="171" spans="1:55" x14ac:dyDescent="0.2">
      <c r="B171" s="106"/>
      <c r="C171" s="142"/>
      <c r="D171" s="79"/>
      <c r="E171" s="22"/>
      <c r="F171" s="23"/>
      <c r="G171" s="23"/>
      <c r="H171" s="30"/>
      <c r="I171" s="30"/>
      <c r="J171" s="23"/>
      <c r="K171" s="23"/>
      <c r="L171" s="22"/>
      <c r="M171" s="22"/>
      <c r="P171" s="27"/>
      <c r="Q171" s="27"/>
      <c r="W171" s="16"/>
      <c r="X171" s="27"/>
      <c r="Y171" s="27"/>
      <c r="AA171" s="8"/>
      <c r="AI171" s="2"/>
      <c r="AJ171" s="2"/>
      <c r="AK171" s="2"/>
      <c r="AS171" s="27"/>
      <c r="AU171" s="2"/>
      <c r="AV171" s="2"/>
      <c r="AW171" s="2"/>
      <c r="AX171" s="54"/>
      <c r="AY171" s="54"/>
      <c r="BC171" s="61"/>
    </row>
    <row r="172" spans="1:55" s="7" customFormat="1" x14ac:dyDescent="0.2">
      <c r="A172" s="7">
        <v>5</v>
      </c>
      <c r="B172" s="106"/>
      <c r="C172" s="142"/>
      <c r="D172" s="80" t="s">
        <v>96</v>
      </c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</row>
    <row r="173" spans="1:55" x14ac:dyDescent="0.2">
      <c r="B173" s="106"/>
      <c r="C173" s="142">
        <v>524</v>
      </c>
      <c r="D173" s="79" t="s">
        <v>97</v>
      </c>
      <c r="E173" s="23">
        <v>44078467.409999996</v>
      </c>
      <c r="F173" s="23"/>
      <c r="G173" s="23"/>
      <c r="H173" s="23"/>
      <c r="I173" s="23"/>
      <c r="J173" s="33"/>
      <c r="K173" s="33"/>
      <c r="L173" s="23"/>
      <c r="M173" s="23"/>
      <c r="N173" s="32"/>
      <c r="O173" s="6"/>
      <c r="P173" s="32"/>
      <c r="Q173" s="32"/>
      <c r="R173" s="15"/>
      <c r="S173" s="15"/>
      <c r="T173" s="18"/>
      <c r="U173" s="32"/>
      <c r="V173" s="15"/>
      <c r="W173" s="15"/>
      <c r="X173" s="32"/>
      <c r="Y173" s="32"/>
      <c r="Z173" s="18"/>
      <c r="AA173" s="18"/>
      <c r="AB173" s="18"/>
      <c r="AC173" s="18"/>
      <c r="AD173" s="18"/>
      <c r="AE173" s="18"/>
      <c r="AF173" s="32"/>
      <c r="AG173" s="4"/>
      <c r="AH173" s="68"/>
      <c r="AI173" s="68"/>
      <c r="AJ173" s="68"/>
      <c r="AK173" s="68"/>
      <c r="AL173" s="32"/>
      <c r="AM173" s="4"/>
      <c r="AN173" s="68"/>
      <c r="AO173" s="68"/>
      <c r="AP173" s="68"/>
      <c r="AQ173" s="68"/>
      <c r="AR173" s="32"/>
      <c r="AS173" s="32"/>
      <c r="AT173" s="68"/>
      <c r="AU173" s="68"/>
      <c r="AV173" s="68"/>
      <c r="AW173" s="68"/>
      <c r="AX173" s="157"/>
      <c r="AY173" s="157"/>
      <c r="AZ173" s="68"/>
      <c r="BA173" s="68"/>
      <c r="BB173" s="68"/>
      <c r="BC173" s="87"/>
    </row>
    <row r="174" spans="1:55" s="7" customFormat="1" x14ac:dyDescent="0.2">
      <c r="B174" s="106"/>
      <c r="C174" s="142"/>
      <c r="D174" s="80" t="s">
        <v>106</v>
      </c>
      <c r="E174" s="25">
        <v>44078467.409999996</v>
      </c>
      <c r="F174" s="25">
        <f t="shared" ref="F174:BC174" si="29">SUM(F173)</f>
        <v>0</v>
      </c>
      <c r="G174" s="25">
        <f t="shared" si="29"/>
        <v>0</v>
      </c>
      <c r="H174" s="25">
        <f t="shared" si="29"/>
        <v>0</v>
      </c>
      <c r="I174" s="25">
        <f t="shared" si="29"/>
        <v>0</v>
      </c>
      <c r="J174" s="25">
        <f t="shared" si="29"/>
        <v>0</v>
      </c>
      <c r="K174" s="25">
        <f t="shared" si="29"/>
        <v>0</v>
      </c>
      <c r="L174" s="25">
        <f t="shared" si="29"/>
        <v>0</v>
      </c>
      <c r="M174" s="25">
        <f t="shared" si="29"/>
        <v>0</v>
      </c>
      <c r="N174" s="25">
        <f t="shared" si="29"/>
        <v>0</v>
      </c>
      <c r="O174" s="25">
        <f t="shared" si="29"/>
        <v>0</v>
      </c>
      <c r="P174" s="25">
        <f t="shared" si="29"/>
        <v>0</v>
      </c>
      <c r="Q174" s="25">
        <f t="shared" si="29"/>
        <v>0</v>
      </c>
      <c r="R174" s="25">
        <f t="shared" si="29"/>
        <v>0</v>
      </c>
      <c r="S174" s="25">
        <f t="shared" si="29"/>
        <v>0</v>
      </c>
      <c r="T174" s="25">
        <f t="shared" si="29"/>
        <v>0</v>
      </c>
      <c r="U174" s="25">
        <f t="shared" si="29"/>
        <v>0</v>
      </c>
      <c r="V174" s="25">
        <f t="shared" si="29"/>
        <v>0</v>
      </c>
      <c r="W174" s="25">
        <f t="shared" si="29"/>
        <v>0</v>
      </c>
      <c r="X174" s="25">
        <f t="shared" si="29"/>
        <v>0</v>
      </c>
      <c r="Y174" s="25">
        <f t="shared" si="29"/>
        <v>0</v>
      </c>
      <c r="Z174" s="25">
        <f t="shared" si="29"/>
        <v>0</v>
      </c>
      <c r="AA174" s="25">
        <f t="shared" si="29"/>
        <v>0</v>
      </c>
      <c r="AB174" s="25">
        <f t="shared" si="29"/>
        <v>0</v>
      </c>
      <c r="AC174" s="25">
        <f t="shared" si="29"/>
        <v>0</v>
      </c>
      <c r="AD174" s="25">
        <f t="shared" si="29"/>
        <v>0</v>
      </c>
      <c r="AE174" s="25">
        <f t="shared" si="29"/>
        <v>0</v>
      </c>
      <c r="AF174" s="25">
        <f t="shared" si="29"/>
        <v>0</v>
      </c>
      <c r="AG174" s="25">
        <f t="shared" si="29"/>
        <v>0</v>
      </c>
      <c r="AH174" s="25">
        <f t="shared" si="29"/>
        <v>0</v>
      </c>
      <c r="AI174" s="25">
        <f t="shared" si="29"/>
        <v>0</v>
      </c>
      <c r="AJ174" s="25">
        <f t="shared" si="29"/>
        <v>0</v>
      </c>
      <c r="AK174" s="25">
        <f t="shared" si="29"/>
        <v>0</v>
      </c>
      <c r="AL174" s="25">
        <f t="shared" si="29"/>
        <v>0</v>
      </c>
      <c r="AM174" s="25">
        <f t="shared" si="29"/>
        <v>0</v>
      </c>
      <c r="AN174" s="25">
        <f t="shared" si="29"/>
        <v>0</v>
      </c>
      <c r="AO174" s="25">
        <f t="shared" si="29"/>
        <v>0</v>
      </c>
      <c r="AP174" s="25">
        <f t="shared" si="29"/>
        <v>0</v>
      </c>
      <c r="AQ174" s="25">
        <f t="shared" si="29"/>
        <v>0</v>
      </c>
      <c r="AR174" s="25">
        <f t="shared" si="29"/>
        <v>0</v>
      </c>
      <c r="AS174" s="25">
        <f t="shared" si="29"/>
        <v>0</v>
      </c>
      <c r="AT174" s="25">
        <f t="shared" si="29"/>
        <v>0</v>
      </c>
      <c r="AU174" s="25">
        <f t="shared" si="29"/>
        <v>0</v>
      </c>
      <c r="AV174" s="25">
        <f t="shared" si="29"/>
        <v>0</v>
      </c>
      <c r="AW174" s="25">
        <f t="shared" si="29"/>
        <v>0</v>
      </c>
      <c r="AX174" s="25">
        <f t="shared" si="29"/>
        <v>0</v>
      </c>
      <c r="AY174" s="25">
        <f t="shared" si="29"/>
        <v>0</v>
      </c>
      <c r="AZ174" s="25">
        <f t="shared" si="29"/>
        <v>0</v>
      </c>
      <c r="BA174" s="25">
        <f t="shared" si="29"/>
        <v>0</v>
      </c>
      <c r="BB174" s="25">
        <f t="shared" si="29"/>
        <v>0</v>
      </c>
      <c r="BC174" s="25">
        <f t="shared" si="29"/>
        <v>0</v>
      </c>
    </row>
    <row r="175" spans="1:55" s="7" customFormat="1" x14ac:dyDescent="0.2">
      <c r="B175" s="106"/>
      <c r="C175" s="142"/>
      <c r="D175" s="80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</row>
    <row r="176" spans="1:55" s="7" customFormat="1" x14ac:dyDescent="0.2">
      <c r="A176" s="7">
        <v>6</v>
      </c>
      <c r="B176" s="106"/>
      <c r="C176" s="142">
        <v>26</v>
      </c>
      <c r="D176" s="80" t="s">
        <v>95</v>
      </c>
      <c r="E176" s="25"/>
      <c r="F176" s="25"/>
      <c r="G176" s="25"/>
      <c r="H176" s="25"/>
      <c r="I176" s="25"/>
      <c r="J176" s="75"/>
      <c r="K176" s="75"/>
      <c r="L176" s="24"/>
      <c r="M176" s="24"/>
      <c r="N176" s="34"/>
      <c r="O176" s="3"/>
      <c r="P176" s="34"/>
      <c r="Q176" s="34"/>
      <c r="R176" s="28"/>
      <c r="S176" s="28"/>
      <c r="T176" s="36"/>
      <c r="U176" s="34"/>
      <c r="V176" s="28"/>
      <c r="W176" s="28"/>
      <c r="X176" s="34"/>
      <c r="Y176" s="34"/>
      <c r="Z176" s="76"/>
      <c r="AA176" s="76"/>
      <c r="AB176" s="36"/>
      <c r="AC176" s="36"/>
      <c r="AD176" s="36"/>
      <c r="AE176" s="36"/>
      <c r="AF176" s="34"/>
      <c r="AH176" s="20"/>
      <c r="AI176" s="20"/>
      <c r="AJ176" s="20"/>
      <c r="AK176" s="20"/>
      <c r="AL176" s="34"/>
      <c r="AN176" s="20"/>
      <c r="AO176" s="20"/>
      <c r="AP176" s="20"/>
      <c r="AQ176" s="20"/>
      <c r="AR176" s="34"/>
      <c r="AS176" s="34"/>
      <c r="AT176" s="20"/>
      <c r="AU176" s="20"/>
      <c r="AV176" s="20"/>
      <c r="AW176" s="20"/>
      <c r="AX176" s="72"/>
      <c r="AY176" s="72"/>
      <c r="AZ176" s="20"/>
      <c r="BA176" s="20"/>
      <c r="BB176" s="20"/>
      <c r="BC176" s="63"/>
    </row>
    <row r="177" spans="2:55" x14ac:dyDescent="0.2">
      <c r="B177" s="106"/>
      <c r="C177" s="142">
        <v>613</v>
      </c>
      <c r="D177" s="79" t="s">
        <v>80</v>
      </c>
      <c r="E177" s="23"/>
      <c r="F177" s="23"/>
      <c r="G177" s="23"/>
      <c r="H177" s="5"/>
      <c r="I177" s="5"/>
      <c r="J177" s="33"/>
      <c r="K177" s="33"/>
      <c r="L177" s="22"/>
      <c r="M177" s="22"/>
      <c r="W177" s="16"/>
      <c r="X177" s="27"/>
      <c r="Y177" s="27"/>
      <c r="AA177" s="8"/>
      <c r="AI177" s="2"/>
      <c r="AJ177" s="2"/>
      <c r="AK177" s="2"/>
      <c r="AU177" s="2"/>
      <c r="AV177" s="2"/>
      <c r="AW177" s="2"/>
      <c r="AX177" s="54"/>
      <c r="AY177" s="54"/>
      <c r="BB177" s="2"/>
      <c r="BC177" s="61"/>
    </row>
    <row r="178" spans="2:55" x14ac:dyDescent="0.2">
      <c r="B178" s="106"/>
      <c r="C178" s="142">
        <v>614</v>
      </c>
      <c r="D178" s="79" t="s">
        <v>46</v>
      </c>
      <c r="E178" s="23">
        <v>62989.63</v>
      </c>
      <c r="F178" s="23">
        <v>516333.32</v>
      </c>
      <c r="G178" s="23">
        <v>516333.32</v>
      </c>
      <c r="H178" s="23">
        <v>108751.13</v>
      </c>
      <c r="I178" s="23">
        <v>108751.13</v>
      </c>
      <c r="J178" s="33">
        <v>172470.19</v>
      </c>
      <c r="K178" s="33">
        <v>172470.19</v>
      </c>
      <c r="L178" s="22"/>
      <c r="M178" s="22"/>
      <c r="N178" s="27">
        <v>797554.64</v>
      </c>
      <c r="P178" s="27">
        <v>880939.38</v>
      </c>
      <c r="Q178" s="27">
        <v>880939.38</v>
      </c>
      <c r="T178" s="8">
        <v>1159752.18</v>
      </c>
      <c r="U178" s="27">
        <v>1159752.18</v>
      </c>
      <c r="V178" s="16">
        <v>282281.23</v>
      </c>
      <c r="W178" s="16">
        <v>282281.23</v>
      </c>
      <c r="X178" s="27">
        <v>721142.61</v>
      </c>
      <c r="Y178" s="27">
        <v>721142.61</v>
      </c>
      <c r="AA178" s="8"/>
      <c r="AB178" s="8">
        <v>8879013.7599999998</v>
      </c>
      <c r="AC178" s="8">
        <v>8879013.7599999998</v>
      </c>
      <c r="AD178" s="8"/>
      <c r="AE178" s="8"/>
      <c r="AI178" s="2"/>
      <c r="AJ178" s="2"/>
      <c r="AK178" s="2"/>
      <c r="AS178" s="27"/>
      <c r="AU178" s="2"/>
      <c r="AV178" s="2"/>
      <c r="AW178" s="2"/>
      <c r="AX178" s="54"/>
      <c r="AY178" s="54"/>
      <c r="AZ178" s="49"/>
      <c r="BA178" s="49"/>
      <c r="BB178" s="47"/>
      <c r="BC178" s="61"/>
    </row>
    <row r="179" spans="2:55" x14ac:dyDescent="0.2">
      <c r="B179" s="106"/>
      <c r="C179" s="142">
        <v>616</v>
      </c>
      <c r="D179" s="79" t="s">
        <v>50</v>
      </c>
      <c r="E179" s="23"/>
      <c r="F179" s="23"/>
      <c r="G179" s="23"/>
      <c r="H179" s="23"/>
      <c r="I179" s="23"/>
      <c r="J179" s="23"/>
      <c r="K179" s="23"/>
      <c r="L179" s="22">
        <v>147900</v>
      </c>
      <c r="M179" s="22">
        <v>147900</v>
      </c>
      <c r="N179" s="27">
        <v>147900</v>
      </c>
      <c r="O179" s="27">
        <f>SUM(N178:N185)</f>
        <v>5355048.12</v>
      </c>
      <c r="T179" s="8">
        <v>39279290.670000002</v>
      </c>
      <c r="U179" s="27">
        <v>39279290.670000002</v>
      </c>
      <c r="V179" s="8"/>
      <c r="W179" s="8"/>
      <c r="X179" s="27"/>
      <c r="Y179" s="27"/>
      <c r="AA179" s="8"/>
      <c r="AI179" s="2"/>
      <c r="AJ179" s="2"/>
      <c r="AK179" s="2"/>
      <c r="AV179" s="2"/>
      <c r="AW179" s="2"/>
      <c r="AX179" s="54"/>
      <c r="AY179" s="54"/>
      <c r="AZ179" s="49"/>
      <c r="BA179" s="49"/>
      <c r="BB179" s="61"/>
      <c r="BC179" s="61"/>
    </row>
    <row r="180" spans="2:55" x14ac:dyDescent="0.2">
      <c r="B180" s="106"/>
      <c r="C180" s="142">
        <v>261</v>
      </c>
      <c r="D180" s="79" t="s">
        <v>47</v>
      </c>
      <c r="E180" s="23">
        <v>101788.26</v>
      </c>
      <c r="F180" s="23">
        <v>449762.28</v>
      </c>
      <c r="G180" s="23">
        <v>449762.28</v>
      </c>
      <c r="H180" s="23">
        <v>149590.79999999999</v>
      </c>
      <c r="I180" s="23">
        <v>149590.79999999999</v>
      </c>
      <c r="J180" s="33">
        <f>284154.23-268316.4</f>
        <v>15837.829999999958</v>
      </c>
      <c r="K180" s="33">
        <f>284154.23-268316.4</f>
        <v>15837.829999999958</v>
      </c>
      <c r="L180" s="22">
        <v>-102977.16</v>
      </c>
      <c r="M180" s="22">
        <v>-102977.16</v>
      </c>
      <c r="N180" s="27">
        <v>601702.81999999995</v>
      </c>
      <c r="P180" s="27">
        <v>114832.23</v>
      </c>
      <c r="Q180" s="27">
        <v>114832.23</v>
      </c>
      <c r="T180" s="8">
        <v>64072954.140000001</v>
      </c>
      <c r="U180" s="27">
        <v>64072954.140000001</v>
      </c>
      <c r="V180" s="19">
        <v>594016.03</v>
      </c>
      <c r="W180" s="19">
        <v>594016.03</v>
      </c>
      <c r="X180" s="27"/>
      <c r="Y180" s="27"/>
      <c r="Z180" s="8">
        <f>3150343.1-52099.8-208399.19-26283.28-258279.09-346344.76-56260.12-306583.13-188305.23</f>
        <v>1707788.5000000005</v>
      </c>
      <c r="AA180" s="8">
        <f>3150343.1-52099.8-208399.19-26283.28-258279.09-346344.76-56260.12-306583.13-188305.23</f>
        <v>1707788.5000000005</v>
      </c>
      <c r="AB180" s="8">
        <v>71426114.420000002</v>
      </c>
      <c r="AC180" s="8">
        <v>71426114.420000002</v>
      </c>
      <c r="AI180" s="2"/>
      <c r="AJ180" s="2"/>
      <c r="AK180" s="2"/>
      <c r="AS180" s="27"/>
      <c r="AU180" s="2"/>
      <c r="AV180" s="2"/>
      <c r="AW180" s="2"/>
      <c r="AX180" s="54"/>
      <c r="AY180" s="54"/>
      <c r="BB180" s="47"/>
      <c r="BC180" s="61"/>
    </row>
    <row r="181" spans="2:55" x14ac:dyDescent="0.2">
      <c r="B181" s="106"/>
      <c r="C181" s="142">
        <v>621</v>
      </c>
      <c r="D181" s="79" t="s">
        <v>66</v>
      </c>
      <c r="E181" s="23"/>
      <c r="F181" s="23"/>
      <c r="G181" s="23"/>
      <c r="H181" s="5"/>
      <c r="I181" s="5"/>
      <c r="J181" s="33">
        <v>172500</v>
      </c>
      <c r="K181" s="33">
        <v>172500</v>
      </c>
      <c r="L181" s="22"/>
      <c r="M181" s="22"/>
      <c r="N181" s="27">
        <v>172500</v>
      </c>
      <c r="W181" s="16"/>
      <c r="X181" s="27"/>
      <c r="Y181" s="27"/>
      <c r="AA181" s="8"/>
      <c r="AB181" s="8">
        <v>172500</v>
      </c>
      <c r="AC181" s="8">
        <v>172500</v>
      </c>
      <c r="AI181" s="2"/>
      <c r="AJ181" s="2"/>
      <c r="AK181" s="2"/>
      <c r="AU181" s="2"/>
      <c r="AX181" s="56"/>
      <c r="AY181" s="56"/>
      <c r="BB181" s="2"/>
      <c r="BC181" s="61"/>
    </row>
    <row r="182" spans="2:55" x14ac:dyDescent="0.2">
      <c r="B182" s="106"/>
      <c r="C182" s="142">
        <v>622</v>
      </c>
      <c r="D182" s="79" t="s">
        <v>48</v>
      </c>
      <c r="E182" s="23"/>
      <c r="F182" s="23">
        <v>1178332.48</v>
      </c>
      <c r="G182" s="23">
        <v>1178332.48</v>
      </c>
      <c r="H182" s="30">
        <f>406000+272371.48</f>
        <v>678371.48</v>
      </c>
      <c r="I182" s="30">
        <f>406000+272371.48</f>
        <v>678371.48</v>
      </c>
      <c r="J182" s="23"/>
      <c r="K182" s="23"/>
      <c r="L182" s="22"/>
      <c r="M182" s="22"/>
      <c r="N182" s="27">
        <f>3447294.41+101732</f>
        <v>3549026.41</v>
      </c>
      <c r="O182" s="27">
        <f>SUM(N178:N185)</f>
        <v>5355048.12</v>
      </c>
      <c r="P182" s="27">
        <v>753610.4</v>
      </c>
      <c r="Q182" s="27">
        <v>753610.4</v>
      </c>
      <c r="T182" s="8">
        <v>-168303105.52000001</v>
      </c>
      <c r="U182" s="27">
        <v>-168303105.52000001</v>
      </c>
      <c r="W182" s="16"/>
      <c r="X182" s="27">
        <v>1735977.66</v>
      </c>
      <c r="Y182" s="27">
        <v>1735977.66</v>
      </c>
      <c r="AA182" s="8"/>
      <c r="AB182" s="8">
        <v>460688831.88999999</v>
      </c>
      <c r="AC182" s="8">
        <v>460688831.88999999</v>
      </c>
      <c r="AI182" s="2"/>
      <c r="AJ182" s="2"/>
      <c r="AK182" s="2"/>
      <c r="AU182" s="2"/>
      <c r="AX182" s="54"/>
      <c r="AY182" s="54"/>
      <c r="AZ182" s="49"/>
      <c r="BA182" s="49"/>
      <c r="BB182" s="47"/>
      <c r="BC182" s="61"/>
    </row>
    <row r="183" spans="2:55" x14ac:dyDescent="0.2">
      <c r="B183" s="106"/>
      <c r="C183" s="142">
        <v>635</v>
      </c>
      <c r="D183" s="79" t="s">
        <v>77</v>
      </c>
      <c r="E183" s="23"/>
      <c r="F183" s="23">
        <v>50866</v>
      </c>
      <c r="G183" s="23">
        <v>50866</v>
      </c>
      <c r="H183" s="5"/>
      <c r="I183" s="5"/>
      <c r="J183" s="23"/>
      <c r="K183" s="23"/>
      <c r="L183" s="22"/>
      <c r="M183" s="22"/>
      <c r="P183" s="27">
        <v>-253466.06</v>
      </c>
      <c r="Q183" s="27">
        <v>-253466.06</v>
      </c>
      <c r="W183" s="16"/>
      <c r="X183" s="27"/>
      <c r="Y183" s="27"/>
      <c r="AA183" s="8"/>
      <c r="AI183" s="2"/>
      <c r="AJ183" s="2"/>
      <c r="AK183" s="2"/>
      <c r="AU183" s="2"/>
      <c r="AX183" s="55"/>
      <c r="AY183" s="55"/>
      <c r="BB183" s="2"/>
      <c r="BC183" s="61"/>
    </row>
    <row r="184" spans="2:55" x14ac:dyDescent="0.2">
      <c r="B184" s="106"/>
      <c r="C184" s="142">
        <v>639</v>
      </c>
      <c r="D184" s="79" t="s">
        <v>51</v>
      </c>
      <c r="E184" s="22"/>
      <c r="F184" s="23"/>
      <c r="G184" s="23"/>
      <c r="H184" s="23"/>
      <c r="I184" s="23"/>
      <c r="J184" s="33" t="e">
        <f>#REF!</f>
        <v>#REF!</v>
      </c>
      <c r="K184" s="33" t="e">
        <f>#REF!</f>
        <v>#REF!</v>
      </c>
      <c r="L184" s="22"/>
      <c r="M184" s="22"/>
      <c r="W184" s="16"/>
      <c r="X184" s="27"/>
      <c r="Y184" s="27"/>
      <c r="AA184" s="8"/>
      <c r="AB184" s="8">
        <v>-620830455.47000003</v>
      </c>
      <c r="AC184" s="8">
        <v>-620830455.47000003</v>
      </c>
      <c r="AI184" s="2"/>
      <c r="AJ184" s="2"/>
      <c r="AK184" s="2"/>
      <c r="AX184" s="57"/>
      <c r="AY184" s="57"/>
      <c r="BB184" s="61"/>
      <c r="BC184" s="61"/>
    </row>
    <row r="185" spans="2:55" x14ac:dyDescent="0.2">
      <c r="B185" s="106"/>
      <c r="C185" s="142">
        <v>694</v>
      </c>
      <c r="D185" s="79" t="s">
        <v>49</v>
      </c>
      <c r="E185" s="67"/>
      <c r="F185" s="23"/>
      <c r="G185" s="23"/>
      <c r="H185" s="23"/>
      <c r="I185" s="23"/>
      <c r="J185" s="23"/>
      <c r="K185" s="23"/>
      <c r="L185" s="22"/>
      <c r="M185" s="22"/>
      <c r="N185" s="27">
        <v>86364.25</v>
      </c>
      <c r="W185" s="16"/>
      <c r="X185" s="27">
        <f>297000+1219.42</f>
        <v>298219.42</v>
      </c>
      <c r="Y185" s="27">
        <f>297000+1219.42</f>
        <v>298219.42</v>
      </c>
      <c r="Z185" s="8">
        <v>4783688.2300000004</v>
      </c>
      <c r="AA185" s="8">
        <v>4783688.2300000004</v>
      </c>
      <c r="AB185" s="8">
        <v>44542962.299999997</v>
      </c>
      <c r="AC185" s="8">
        <v>44542962.299999997</v>
      </c>
      <c r="AI185" s="2"/>
      <c r="AJ185" s="2"/>
      <c r="AK185" s="2"/>
      <c r="AU185" s="2"/>
      <c r="AX185" s="54"/>
      <c r="AY185" s="54"/>
      <c r="BB185" s="66"/>
      <c r="BC185" s="61" t="e">
        <f>SUM(#REF!)</f>
        <v>#REF!</v>
      </c>
    </row>
    <row r="186" spans="2:55" s="7" customFormat="1" x14ac:dyDescent="0.2">
      <c r="B186" s="106"/>
      <c r="C186" s="148"/>
      <c r="D186" s="80" t="s">
        <v>105</v>
      </c>
      <c r="E186" s="34">
        <v>164777.88999999998</v>
      </c>
      <c r="F186" s="34">
        <f t="shared" ref="F186:BC186" si="30">SUM(F177:F185)</f>
        <v>2195294.08</v>
      </c>
      <c r="G186" s="34">
        <f t="shared" si="30"/>
        <v>2195294.08</v>
      </c>
      <c r="H186" s="34">
        <f t="shared" si="30"/>
        <v>936713.40999999992</v>
      </c>
      <c r="I186" s="34">
        <f t="shared" si="30"/>
        <v>936713.40999999992</v>
      </c>
      <c r="J186" s="34" t="e">
        <f t="shared" si="30"/>
        <v>#REF!</v>
      </c>
      <c r="K186" s="34" t="e">
        <f t="shared" si="30"/>
        <v>#REF!</v>
      </c>
      <c r="L186" s="34">
        <f t="shared" si="30"/>
        <v>44922.84</v>
      </c>
      <c r="M186" s="34">
        <f t="shared" si="30"/>
        <v>44922.84</v>
      </c>
      <c r="N186" s="34">
        <f t="shared" si="30"/>
        <v>5355048.12</v>
      </c>
      <c r="O186" s="34">
        <f t="shared" si="30"/>
        <v>10710096.24</v>
      </c>
      <c r="P186" s="34">
        <f t="shared" si="30"/>
        <v>1495915.95</v>
      </c>
      <c r="Q186" s="34">
        <f t="shared" si="30"/>
        <v>1495915.95</v>
      </c>
      <c r="R186" s="34">
        <f t="shared" si="30"/>
        <v>0</v>
      </c>
      <c r="S186" s="34">
        <f t="shared" si="30"/>
        <v>0</v>
      </c>
      <c r="T186" s="34">
        <f t="shared" si="30"/>
        <v>-63791108.530000001</v>
      </c>
      <c r="U186" s="34">
        <f t="shared" si="30"/>
        <v>-63791108.530000001</v>
      </c>
      <c r="V186" s="34">
        <f t="shared" si="30"/>
        <v>876297.26</v>
      </c>
      <c r="W186" s="34">
        <f t="shared" si="30"/>
        <v>876297.26</v>
      </c>
      <c r="X186" s="34">
        <f t="shared" si="30"/>
        <v>2755339.69</v>
      </c>
      <c r="Y186" s="34">
        <f t="shared" si="30"/>
        <v>2755339.69</v>
      </c>
      <c r="Z186" s="34">
        <f t="shared" si="30"/>
        <v>6491476.7300000004</v>
      </c>
      <c r="AA186" s="34">
        <f t="shared" si="30"/>
        <v>6491476.7300000004</v>
      </c>
      <c r="AB186" s="34">
        <f t="shared" si="30"/>
        <v>-35121033.100000098</v>
      </c>
      <c r="AC186" s="34">
        <f t="shared" si="30"/>
        <v>-35121033.100000098</v>
      </c>
      <c r="AD186" s="34">
        <f t="shared" si="30"/>
        <v>0</v>
      </c>
      <c r="AE186" s="34">
        <f t="shared" si="30"/>
        <v>0</v>
      </c>
      <c r="AF186" s="34">
        <f t="shared" si="30"/>
        <v>0</v>
      </c>
      <c r="AG186" s="34">
        <f t="shared" si="30"/>
        <v>0</v>
      </c>
      <c r="AH186" s="34">
        <f t="shared" si="30"/>
        <v>0</v>
      </c>
      <c r="AI186" s="34">
        <f t="shared" si="30"/>
        <v>0</v>
      </c>
      <c r="AJ186" s="34">
        <f t="shared" si="30"/>
        <v>0</v>
      </c>
      <c r="AK186" s="34">
        <f t="shared" si="30"/>
        <v>0</v>
      </c>
      <c r="AL186" s="34">
        <f t="shared" si="30"/>
        <v>0</v>
      </c>
      <c r="AM186" s="34">
        <f t="shared" si="30"/>
        <v>0</v>
      </c>
      <c r="AN186" s="34">
        <f t="shared" si="30"/>
        <v>0</v>
      </c>
      <c r="AO186" s="34">
        <f t="shared" si="30"/>
        <v>0</v>
      </c>
      <c r="AP186" s="34">
        <f t="shared" si="30"/>
        <v>0</v>
      </c>
      <c r="AQ186" s="34">
        <f t="shared" si="30"/>
        <v>0</v>
      </c>
      <c r="AR186" s="34">
        <f t="shared" si="30"/>
        <v>0</v>
      </c>
      <c r="AS186" s="34">
        <f t="shared" si="30"/>
        <v>0</v>
      </c>
      <c r="AT186" s="34">
        <f t="shared" si="30"/>
        <v>0</v>
      </c>
      <c r="AU186" s="34">
        <f t="shared" si="30"/>
        <v>0</v>
      </c>
      <c r="AV186" s="34">
        <f t="shared" si="30"/>
        <v>0</v>
      </c>
      <c r="AW186" s="34">
        <f t="shared" si="30"/>
        <v>0</v>
      </c>
      <c r="AX186" s="34">
        <f t="shared" si="30"/>
        <v>0</v>
      </c>
      <c r="AY186" s="34">
        <f t="shared" si="30"/>
        <v>0</v>
      </c>
      <c r="AZ186" s="34">
        <f t="shared" si="30"/>
        <v>0</v>
      </c>
      <c r="BA186" s="34">
        <f t="shared" si="30"/>
        <v>0</v>
      </c>
      <c r="BB186" s="34">
        <f t="shared" si="30"/>
        <v>0</v>
      </c>
      <c r="BC186" s="34" t="e">
        <f t="shared" si="30"/>
        <v>#REF!</v>
      </c>
    </row>
    <row r="187" spans="2:55" x14ac:dyDescent="0.2">
      <c r="B187" s="106"/>
      <c r="C187" s="142"/>
      <c r="D187" s="79"/>
      <c r="E187" s="22"/>
      <c r="F187" s="23"/>
      <c r="G187" s="23"/>
      <c r="H187" s="23"/>
      <c r="I187" s="23"/>
      <c r="J187" s="33"/>
      <c r="K187" s="33"/>
      <c r="L187" s="22"/>
      <c r="M187" s="22"/>
      <c r="W187" s="16"/>
      <c r="X187" s="27"/>
      <c r="Y187" s="27"/>
      <c r="AA187" s="8"/>
      <c r="AI187" s="2"/>
      <c r="AJ187" s="2"/>
      <c r="AK187" s="2"/>
      <c r="AX187" s="57"/>
      <c r="AY187" s="57"/>
      <c r="BB187" s="61"/>
      <c r="BC187" s="61"/>
    </row>
    <row r="188" spans="2:55" x14ac:dyDescent="0.2">
      <c r="B188" s="106"/>
      <c r="C188" s="142">
        <v>835</v>
      </c>
      <c r="D188" s="79" t="s">
        <v>81</v>
      </c>
      <c r="E188" s="22">
        <v>0</v>
      </c>
      <c r="F188" s="23"/>
      <c r="G188" s="23"/>
      <c r="H188" s="23"/>
      <c r="I188" s="23"/>
      <c r="J188" s="23"/>
      <c r="K188" s="23"/>
      <c r="L188" s="22"/>
      <c r="M188" s="22"/>
      <c r="W188" s="16"/>
      <c r="X188" s="27"/>
      <c r="Y188" s="27"/>
      <c r="AA188" s="8"/>
      <c r="AI188" s="2"/>
      <c r="AJ188" s="44"/>
      <c r="AK188" s="44"/>
      <c r="AP188" s="2">
        <v>25592319.469999999</v>
      </c>
      <c r="AQ188" s="2">
        <v>25592319.469999999</v>
      </c>
      <c r="AV188" s="2"/>
      <c r="AW188" s="2"/>
      <c r="AX188" s="57"/>
      <c r="AY188" s="57"/>
      <c r="BB188" s="61"/>
      <c r="BC188" s="61"/>
    </row>
    <row r="189" spans="2:55" s="7" customFormat="1" x14ac:dyDescent="0.2">
      <c r="B189" s="106"/>
      <c r="C189" s="142"/>
      <c r="D189" s="82" t="s">
        <v>13</v>
      </c>
      <c r="E189" s="89">
        <v>193203830.09000003</v>
      </c>
      <c r="F189" s="89" t="e">
        <f>F186+F174+#REF!+#REF!+#REF!+F119+#REF!</f>
        <v>#REF!</v>
      </c>
      <c r="G189" s="89" t="e">
        <f>G186+G174+#REF!+#REF!+#REF!+G119+#REF!</f>
        <v>#REF!</v>
      </c>
      <c r="H189" s="89" t="e">
        <f>H186+H174+#REF!+#REF!+#REF!+H119+#REF!</f>
        <v>#REF!</v>
      </c>
      <c r="I189" s="89" t="e">
        <f>I186+I174+#REF!+#REF!+#REF!+I119+#REF!</f>
        <v>#REF!</v>
      </c>
      <c r="J189" s="89" t="e">
        <f>J186+J174+#REF!+#REF!+#REF!+J119+#REF!</f>
        <v>#REF!</v>
      </c>
      <c r="K189" s="89" t="e">
        <f>K186+K174+#REF!+#REF!+#REF!+K119+#REF!</f>
        <v>#REF!</v>
      </c>
      <c r="L189" s="89" t="e">
        <f>L186+L174+#REF!+#REF!+#REF!+L119+#REF!</f>
        <v>#REF!</v>
      </c>
      <c r="M189" s="89" t="e">
        <f>M186+M174+#REF!+#REF!+#REF!+M119+#REF!</f>
        <v>#REF!</v>
      </c>
      <c r="N189" s="89" t="e">
        <f>N186+N174+#REF!+#REF!+#REF!+N119+#REF!</f>
        <v>#REF!</v>
      </c>
      <c r="O189" s="89" t="e">
        <f>O186+O174+#REF!+#REF!+#REF!+O119+#REF!</f>
        <v>#REF!</v>
      </c>
      <c r="P189" s="89" t="e">
        <f>P186+P174+#REF!+#REF!+#REF!+P119+#REF!</f>
        <v>#REF!</v>
      </c>
      <c r="Q189" s="89" t="e">
        <f>Q186+Q174+#REF!+#REF!+#REF!+Q119+#REF!</f>
        <v>#REF!</v>
      </c>
      <c r="R189" s="89" t="e">
        <f>R186+R174+#REF!+#REF!+#REF!+R119+#REF!</f>
        <v>#REF!</v>
      </c>
      <c r="S189" s="89" t="e">
        <f>S186+S174+#REF!+#REF!+#REF!+S119+#REF!</f>
        <v>#REF!</v>
      </c>
      <c r="T189" s="89" t="e">
        <f>T186+T174+#REF!+#REF!+#REF!+T119+#REF!</f>
        <v>#REF!</v>
      </c>
      <c r="U189" s="89" t="e">
        <f>U186+U174+#REF!+#REF!+#REF!+U119+#REF!</f>
        <v>#REF!</v>
      </c>
      <c r="V189" s="89" t="e">
        <f>V186+V174+#REF!+#REF!+#REF!+V119+#REF!</f>
        <v>#REF!</v>
      </c>
      <c r="W189" s="89" t="e">
        <f>W186+W174+#REF!+#REF!+#REF!+W119+#REF!</f>
        <v>#REF!</v>
      </c>
      <c r="X189" s="89" t="e">
        <f>X186+X174+#REF!+#REF!+#REF!+X119+#REF!</f>
        <v>#REF!</v>
      </c>
      <c r="Y189" s="89" t="e">
        <f>Y186+Y174+#REF!+#REF!+#REF!+Y119+#REF!</f>
        <v>#REF!</v>
      </c>
      <c r="Z189" s="89" t="e">
        <f>Z186+Z174+#REF!+#REF!+#REF!+Z119+#REF!</f>
        <v>#REF!</v>
      </c>
      <c r="AA189" s="89" t="e">
        <f>AA186+AA174+#REF!+#REF!+#REF!+AA119+#REF!</f>
        <v>#REF!</v>
      </c>
      <c r="AB189" s="89" t="e">
        <f>AB186+AB174+#REF!+#REF!+#REF!+AB119+#REF!</f>
        <v>#REF!</v>
      </c>
      <c r="AC189" s="89" t="e">
        <f>AC186+AC174+#REF!+#REF!+#REF!+AC119+#REF!</f>
        <v>#REF!</v>
      </c>
      <c r="AD189" s="89" t="e">
        <f>AD186+AD174+#REF!+#REF!+#REF!+AD119+#REF!</f>
        <v>#REF!</v>
      </c>
      <c r="AE189" s="89" t="e">
        <f>AE186+AE174+#REF!+#REF!+#REF!+AE119+#REF!</f>
        <v>#REF!</v>
      </c>
      <c r="AF189" s="89" t="e">
        <f>AF186+AF174+#REF!+#REF!+#REF!+AF119+#REF!</f>
        <v>#REF!</v>
      </c>
      <c r="AG189" s="89" t="e">
        <f>AG186+AG174+#REF!+#REF!+#REF!+AG119+#REF!</f>
        <v>#REF!</v>
      </c>
      <c r="AH189" s="89" t="e">
        <f>AH186+AH174+#REF!+#REF!+#REF!+AH119+#REF!</f>
        <v>#REF!</v>
      </c>
      <c r="AI189" s="89" t="e">
        <f>AI186+AI174+#REF!+#REF!+#REF!+AI119+#REF!</f>
        <v>#REF!</v>
      </c>
      <c r="AJ189" s="89" t="e">
        <f>AJ186+AJ174+#REF!+#REF!+#REF!+AJ119+#REF!</f>
        <v>#REF!</v>
      </c>
      <c r="AK189" s="89" t="e">
        <f>AK186+AK174+#REF!+#REF!+#REF!+AK119+#REF!</f>
        <v>#REF!</v>
      </c>
      <c r="AL189" s="89" t="e">
        <f>AL186+AL174+#REF!+#REF!+#REF!+AL119+#REF!</f>
        <v>#REF!</v>
      </c>
      <c r="AM189" s="89" t="e">
        <f>AM186+AM174+#REF!+#REF!+#REF!+AM119+#REF!</f>
        <v>#REF!</v>
      </c>
      <c r="AN189" s="89" t="e">
        <f>AN186+AN174+#REF!+#REF!+#REF!+AN119+#REF!</f>
        <v>#REF!</v>
      </c>
      <c r="AO189" s="89" t="e">
        <f>AO186+AO174+#REF!+#REF!+#REF!+AO119+#REF!</f>
        <v>#REF!</v>
      </c>
      <c r="AP189" s="89" t="e">
        <f>AP186+AP174+#REF!+#REF!+#REF!+AP119+#REF!</f>
        <v>#REF!</v>
      </c>
      <c r="AQ189" s="89" t="e">
        <f>AQ186+AQ174+#REF!+#REF!+#REF!+AQ119+#REF!</f>
        <v>#REF!</v>
      </c>
      <c r="AR189" s="89" t="e">
        <f>AR186+AR174+#REF!+#REF!+#REF!+AR119+#REF!</f>
        <v>#REF!</v>
      </c>
      <c r="AS189" s="89" t="e">
        <f>AS186+AS174+#REF!+#REF!+#REF!+AS119+#REF!</f>
        <v>#REF!</v>
      </c>
      <c r="AT189" s="89" t="e">
        <f>AT186+AT174+#REF!+#REF!+#REF!+AT119+#REF!</f>
        <v>#REF!</v>
      </c>
      <c r="AU189" s="89" t="e">
        <f>AU186+AU174+#REF!+#REF!+#REF!+AU119+#REF!</f>
        <v>#REF!</v>
      </c>
      <c r="AV189" s="89" t="e">
        <f>AV186+AV174+#REF!+#REF!+#REF!+AV119+#REF!</f>
        <v>#REF!</v>
      </c>
      <c r="AW189" s="89" t="e">
        <f>AW186+AW174+#REF!+#REF!+#REF!+AW119+#REF!</f>
        <v>#REF!</v>
      </c>
      <c r="AX189" s="89" t="e">
        <f>AX186+AX174+#REF!+#REF!+#REF!+AX119+#REF!</f>
        <v>#REF!</v>
      </c>
      <c r="AY189" s="89" t="e">
        <f>AY186+AY174+#REF!+#REF!+#REF!+AY119+#REF!</f>
        <v>#REF!</v>
      </c>
      <c r="AZ189" s="89" t="e">
        <f>AZ186+AZ174+#REF!+#REF!+#REF!+AZ119+#REF!</f>
        <v>#REF!</v>
      </c>
      <c r="BA189" s="89" t="e">
        <f>BA186+BA174+#REF!+#REF!+#REF!+BA119+#REF!</f>
        <v>#REF!</v>
      </c>
      <c r="BB189" s="89" t="e">
        <f>BB186+BB174+#REF!+#REF!+#REF!+BB119+#REF!</f>
        <v>#REF!</v>
      </c>
      <c r="BC189" s="89" t="e">
        <f>BC186+BC174+#REF!+#REF!+#REF!+BC119+#REF!</f>
        <v>#REF!</v>
      </c>
    </row>
    <row r="190" spans="2:55" s="7" customFormat="1" x14ac:dyDescent="0.2">
      <c r="B190" s="106"/>
      <c r="C190" s="142"/>
      <c r="D190" s="82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</row>
    <row r="191" spans="2:55" x14ac:dyDescent="0.2">
      <c r="B191" s="106"/>
      <c r="C191" s="142">
        <v>741</v>
      </c>
      <c r="D191" s="86" t="s">
        <v>1</v>
      </c>
      <c r="E191" s="23">
        <v>37152348.009999961</v>
      </c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T191" s="18"/>
      <c r="U191" s="32"/>
      <c r="V191" s="18"/>
      <c r="W191" s="18"/>
      <c r="X191" s="18"/>
      <c r="Y191" s="18"/>
      <c r="Z191" s="18"/>
      <c r="AA191" s="18"/>
      <c r="AB191" s="18"/>
      <c r="AC191" s="18"/>
      <c r="AD191" s="23"/>
      <c r="AE191" s="23"/>
      <c r="AF191" s="32"/>
      <c r="AG191" s="4"/>
      <c r="AH191" s="23"/>
      <c r="AI191" s="23"/>
      <c r="AJ191" s="23"/>
      <c r="AK191" s="23"/>
      <c r="AL191" s="32"/>
      <c r="AM191" s="4"/>
      <c r="AR191" s="2"/>
      <c r="AS191" s="2"/>
      <c r="AU191" s="68"/>
      <c r="AV191" s="68"/>
      <c r="AW191" s="68"/>
      <c r="AX191" s="68"/>
      <c r="AY191" s="68"/>
      <c r="AZ191" s="68"/>
      <c r="BA191" s="68"/>
      <c r="BB191" s="87"/>
      <c r="BC191" s="88"/>
    </row>
    <row r="192" spans="2:55" x14ac:dyDescent="0.2">
      <c r="B192" s="106"/>
      <c r="C192" s="141">
        <v>742</v>
      </c>
      <c r="D192" s="86" t="s">
        <v>53</v>
      </c>
      <c r="E192" s="11"/>
      <c r="F192" s="5"/>
      <c r="G192" s="23"/>
      <c r="H192" s="23"/>
      <c r="I192" s="23"/>
      <c r="J192" s="23"/>
      <c r="K192" s="23"/>
      <c r="L192" s="22"/>
      <c r="M192" s="22"/>
      <c r="AJ192" s="2"/>
      <c r="AK192" s="2"/>
      <c r="BB192" s="61"/>
    </row>
    <row r="193" spans="2:55" x14ac:dyDescent="0.2">
      <c r="B193" s="106"/>
      <c r="C193" s="142">
        <v>742</v>
      </c>
      <c r="D193" s="86" t="s">
        <v>10</v>
      </c>
      <c r="E193" s="10"/>
      <c r="F193" s="23"/>
      <c r="G193" s="23"/>
      <c r="H193" s="23"/>
      <c r="I193" s="23"/>
      <c r="J193" s="23"/>
      <c r="K193" s="23"/>
      <c r="L193" s="22"/>
      <c r="M193" s="22"/>
      <c r="Q193" s="2"/>
      <c r="V193" s="8"/>
      <c r="W193" s="8"/>
      <c r="X193" s="38"/>
      <c r="Y193" s="38"/>
      <c r="AA193" s="8"/>
      <c r="AB193" s="38"/>
      <c r="AC193" s="38"/>
      <c r="AD193" s="44"/>
      <c r="AE193" s="44"/>
      <c r="AF193" s="46"/>
      <c r="AG193" s="45"/>
      <c r="AI193" s="2"/>
      <c r="AJ193" s="2"/>
      <c r="AK193" s="2"/>
      <c r="AS193" s="2"/>
      <c r="AU193" s="2"/>
      <c r="AV193" s="2"/>
      <c r="AW193" s="2"/>
      <c r="AX193" s="40"/>
      <c r="AY193" s="2"/>
      <c r="BB193" s="61"/>
      <c r="BC193" s="2"/>
    </row>
    <row r="194" spans="2:55" x14ac:dyDescent="0.2">
      <c r="B194" s="106"/>
      <c r="C194" s="142">
        <v>871</v>
      </c>
      <c r="D194" s="86" t="s">
        <v>8</v>
      </c>
      <c r="E194" s="10"/>
      <c r="F194" s="23"/>
      <c r="G194" s="23"/>
      <c r="H194" s="23"/>
      <c r="I194" s="23"/>
      <c r="J194" s="23"/>
      <c r="K194" s="23"/>
      <c r="L194" s="22"/>
      <c r="M194" s="22"/>
      <c r="Q194" s="2"/>
      <c r="V194" s="8"/>
      <c r="W194" s="8"/>
      <c r="X194" s="18"/>
      <c r="Y194" s="18"/>
      <c r="AA194" s="8"/>
      <c r="AB194" s="18"/>
      <c r="AC194" s="18"/>
      <c r="AD194" s="68"/>
      <c r="AE194" s="68"/>
      <c r="AF194" s="32"/>
      <c r="AG194" s="4"/>
      <c r="AI194" s="2"/>
      <c r="AJ194" s="2"/>
      <c r="AK194" s="2"/>
      <c r="AS194" s="2"/>
      <c r="AU194" s="2"/>
      <c r="AV194" s="2"/>
      <c r="AW194" s="2"/>
      <c r="AX194" s="40"/>
      <c r="AY194" s="2"/>
      <c r="BB194" s="61"/>
      <c r="BC194" s="2"/>
    </row>
    <row r="195" spans="2:55" x14ac:dyDescent="0.2">
      <c r="C195" s="149"/>
      <c r="D195" s="79"/>
      <c r="E195" s="10"/>
      <c r="F195" s="23"/>
      <c r="G195" s="23"/>
      <c r="H195" s="23"/>
      <c r="I195" s="23"/>
      <c r="J195" s="23"/>
      <c r="K195" s="23"/>
      <c r="L195" s="22"/>
      <c r="M195" s="22"/>
      <c r="Q195" s="2"/>
      <c r="V195" s="8"/>
      <c r="W195" s="8"/>
      <c r="X195" s="18"/>
      <c r="Y195" s="18"/>
      <c r="AA195" s="8"/>
      <c r="AB195" s="18"/>
      <c r="AC195" s="18"/>
      <c r="AD195" s="68"/>
      <c r="AE195" s="68"/>
      <c r="AF195" s="32"/>
      <c r="AG195" s="4"/>
      <c r="AI195" s="2"/>
      <c r="AJ195" s="2"/>
      <c r="AK195" s="2"/>
      <c r="AS195" s="2"/>
      <c r="AU195" s="2"/>
      <c r="AV195" s="2"/>
      <c r="AW195" s="2"/>
      <c r="AX195" s="40"/>
      <c r="AY195" s="2"/>
      <c r="BB195" s="61"/>
      <c r="BC195" s="2"/>
    </row>
    <row r="196" spans="2:55" x14ac:dyDescent="0.2">
      <c r="C196" s="149"/>
      <c r="D196" s="79"/>
      <c r="E196" s="10"/>
      <c r="F196" s="23"/>
      <c r="G196" s="23"/>
      <c r="H196" s="23"/>
      <c r="I196" s="23"/>
      <c r="J196" s="23"/>
      <c r="K196" s="23"/>
      <c r="L196" s="22"/>
      <c r="M196" s="22"/>
      <c r="Q196" s="2"/>
      <c r="V196" s="8"/>
      <c r="W196" s="8"/>
      <c r="X196" s="18"/>
      <c r="Y196" s="18"/>
      <c r="AA196" s="8"/>
      <c r="AB196" s="18"/>
      <c r="AC196" s="18"/>
      <c r="AD196" s="68"/>
      <c r="AE196" s="68"/>
      <c r="AF196" s="32"/>
      <c r="AG196" s="4"/>
      <c r="AI196" s="2"/>
      <c r="AJ196" s="2"/>
      <c r="AK196" s="2"/>
      <c r="AS196" s="2"/>
      <c r="AU196" s="2"/>
      <c r="AV196" s="2"/>
      <c r="AW196" s="2"/>
      <c r="AX196" s="40"/>
      <c r="AY196" s="2"/>
      <c r="BB196" s="61"/>
      <c r="BC196" s="2"/>
    </row>
    <row r="197" spans="2:55" ht="13.5" thickBot="1" x14ac:dyDescent="0.25">
      <c r="C197" s="149"/>
      <c r="D197" s="12" t="s">
        <v>5</v>
      </c>
      <c r="E197" s="90">
        <v>230356178.09999999</v>
      </c>
      <c r="F197" s="90" t="e">
        <f t="shared" ref="F197:BC197" si="31">F189+F192+F194+F195</f>
        <v>#REF!</v>
      </c>
      <c r="G197" s="90" t="e">
        <f t="shared" si="31"/>
        <v>#REF!</v>
      </c>
      <c r="H197" s="90" t="e">
        <f t="shared" si="31"/>
        <v>#REF!</v>
      </c>
      <c r="I197" s="90" t="e">
        <f t="shared" si="31"/>
        <v>#REF!</v>
      </c>
      <c r="J197" s="90" t="e">
        <f t="shared" si="31"/>
        <v>#REF!</v>
      </c>
      <c r="K197" s="90" t="e">
        <f t="shared" si="31"/>
        <v>#REF!</v>
      </c>
      <c r="L197" s="90" t="e">
        <f t="shared" si="31"/>
        <v>#REF!</v>
      </c>
      <c r="M197" s="90" t="e">
        <f t="shared" si="31"/>
        <v>#REF!</v>
      </c>
      <c r="N197" s="90" t="e">
        <f t="shared" si="31"/>
        <v>#REF!</v>
      </c>
      <c r="O197" s="90" t="e">
        <f t="shared" si="31"/>
        <v>#REF!</v>
      </c>
      <c r="P197" s="90" t="e">
        <f t="shared" si="31"/>
        <v>#REF!</v>
      </c>
      <c r="Q197" s="90" t="e">
        <f t="shared" si="31"/>
        <v>#REF!</v>
      </c>
      <c r="R197" s="90" t="e">
        <f t="shared" si="31"/>
        <v>#REF!</v>
      </c>
      <c r="S197" s="90" t="e">
        <f t="shared" si="31"/>
        <v>#REF!</v>
      </c>
      <c r="T197" s="90" t="e">
        <f t="shared" si="31"/>
        <v>#REF!</v>
      </c>
      <c r="U197" s="90" t="e">
        <f t="shared" si="31"/>
        <v>#REF!</v>
      </c>
      <c r="V197" s="90" t="e">
        <f t="shared" si="31"/>
        <v>#REF!</v>
      </c>
      <c r="W197" s="90" t="e">
        <f t="shared" si="31"/>
        <v>#REF!</v>
      </c>
      <c r="X197" s="90" t="e">
        <f t="shared" si="31"/>
        <v>#REF!</v>
      </c>
      <c r="Y197" s="90" t="e">
        <f t="shared" si="31"/>
        <v>#REF!</v>
      </c>
      <c r="Z197" s="90" t="e">
        <f t="shared" si="31"/>
        <v>#REF!</v>
      </c>
      <c r="AA197" s="90" t="e">
        <f t="shared" si="31"/>
        <v>#REF!</v>
      </c>
      <c r="AB197" s="90" t="e">
        <f t="shared" si="31"/>
        <v>#REF!</v>
      </c>
      <c r="AC197" s="90" t="e">
        <f t="shared" si="31"/>
        <v>#REF!</v>
      </c>
      <c r="AD197" s="90" t="e">
        <f t="shared" si="31"/>
        <v>#REF!</v>
      </c>
      <c r="AE197" s="90" t="e">
        <f t="shared" si="31"/>
        <v>#REF!</v>
      </c>
      <c r="AF197" s="90" t="e">
        <f t="shared" si="31"/>
        <v>#REF!</v>
      </c>
      <c r="AG197" s="90" t="e">
        <f t="shared" si="31"/>
        <v>#REF!</v>
      </c>
      <c r="AH197" s="90" t="e">
        <f t="shared" si="31"/>
        <v>#REF!</v>
      </c>
      <c r="AI197" s="90" t="e">
        <f t="shared" si="31"/>
        <v>#REF!</v>
      </c>
      <c r="AJ197" s="90" t="e">
        <f t="shared" si="31"/>
        <v>#REF!</v>
      </c>
      <c r="AK197" s="90" t="e">
        <f t="shared" si="31"/>
        <v>#REF!</v>
      </c>
      <c r="AL197" s="90" t="e">
        <f t="shared" si="31"/>
        <v>#REF!</v>
      </c>
      <c r="AM197" s="90" t="e">
        <f t="shared" si="31"/>
        <v>#REF!</v>
      </c>
      <c r="AN197" s="90" t="e">
        <f t="shared" si="31"/>
        <v>#REF!</v>
      </c>
      <c r="AO197" s="90" t="e">
        <f t="shared" si="31"/>
        <v>#REF!</v>
      </c>
      <c r="AP197" s="90" t="e">
        <f t="shared" si="31"/>
        <v>#REF!</v>
      </c>
      <c r="AQ197" s="90" t="e">
        <f t="shared" si="31"/>
        <v>#REF!</v>
      </c>
      <c r="AR197" s="90" t="e">
        <f t="shared" si="31"/>
        <v>#REF!</v>
      </c>
      <c r="AS197" s="90" t="e">
        <f t="shared" si="31"/>
        <v>#REF!</v>
      </c>
      <c r="AT197" s="90" t="e">
        <f t="shared" si="31"/>
        <v>#REF!</v>
      </c>
      <c r="AU197" s="90" t="e">
        <f t="shared" si="31"/>
        <v>#REF!</v>
      </c>
      <c r="AV197" s="90" t="e">
        <f t="shared" si="31"/>
        <v>#REF!</v>
      </c>
      <c r="AW197" s="90" t="e">
        <f t="shared" si="31"/>
        <v>#REF!</v>
      </c>
      <c r="AX197" s="90" t="e">
        <f t="shared" si="31"/>
        <v>#REF!</v>
      </c>
      <c r="AY197" s="90" t="e">
        <f t="shared" si="31"/>
        <v>#REF!</v>
      </c>
      <c r="AZ197" s="90" t="e">
        <f t="shared" si="31"/>
        <v>#REF!</v>
      </c>
      <c r="BA197" s="90" t="e">
        <f t="shared" si="31"/>
        <v>#REF!</v>
      </c>
      <c r="BB197" s="90" t="e">
        <f t="shared" si="31"/>
        <v>#REF!</v>
      </c>
      <c r="BC197" s="90" t="e">
        <f t="shared" si="31"/>
        <v>#REF!</v>
      </c>
    </row>
    <row r="198" spans="2:55" ht="13.5" thickTop="1" x14ac:dyDescent="0.2">
      <c r="C198" s="149"/>
      <c r="D198" s="13"/>
      <c r="E198" s="10"/>
      <c r="F198" s="11"/>
      <c r="G198" s="23"/>
      <c r="H198" s="11"/>
      <c r="I198" s="11"/>
      <c r="J198" s="23"/>
      <c r="K198" s="23"/>
      <c r="L198" s="26"/>
      <c r="M198" s="22"/>
    </row>
    <row r="199" spans="2:55" x14ac:dyDescent="0.2">
      <c r="C199" s="149"/>
      <c r="D199" s="13"/>
      <c r="E199" s="10"/>
      <c r="F199" s="11"/>
      <c r="G199" s="23"/>
      <c r="H199" s="11"/>
      <c r="I199" s="11"/>
      <c r="J199" s="23"/>
      <c r="K199" s="23"/>
      <c r="L199" s="26"/>
      <c r="M199" s="22"/>
      <c r="O199" s="27" t="e">
        <f>N189-#REF!</f>
        <v>#REF!</v>
      </c>
      <c r="AH199" s="2" t="e">
        <f>AH197-AH35</f>
        <v>#REF!</v>
      </c>
      <c r="AI199" s="2" t="e">
        <f>AI197-AI35</f>
        <v>#REF!</v>
      </c>
    </row>
    <row r="200" spans="2:55" x14ac:dyDescent="0.2">
      <c r="T200" s="8" t="s">
        <v>73</v>
      </c>
    </row>
    <row r="201" spans="2:55" x14ac:dyDescent="0.2">
      <c r="T201" s="8" t="s">
        <v>74</v>
      </c>
    </row>
    <row r="204" spans="2:55" x14ac:dyDescent="0.2">
      <c r="E204" s="2"/>
    </row>
    <row r="205" spans="2:55" x14ac:dyDescent="0.2">
      <c r="H205" s="2" t="e">
        <f>SUM(#REF!)</f>
        <v>#REF!</v>
      </c>
    </row>
    <row r="206" spans="2:55" x14ac:dyDescent="0.2">
      <c r="E206" s="2"/>
    </row>
    <row r="207" spans="2:55" x14ac:dyDescent="0.2">
      <c r="E207" s="2"/>
    </row>
    <row r="208" spans="2:55" x14ac:dyDescent="0.2">
      <c r="E208" s="2"/>
    </row>
  </sheetData>
  <sheetProtection algorithmName="SHA-512" hashValue="xCSMkMeixGhjTu7kt3a6T1jWYd1IPnCohHuu4XzBsOz7WJz4xKmRCNt1Wbtk41t6DgiPj0+30lqTY1kkjGvdEw==" saltValue="EGEW5UtkWAPPLNGWs+1TeQ==" spinCount="100000" sheet="1" objects="1" scenarios="1"/>
  <mergeCells count="31">
    <mergeCell ref="B3:F3"/>
    <mergeCell ref="B7:F7"/>
    <mergeCell ref="B5:F5"/>
    <mergeCell ref="B6:F6"/>
    <mergeCell ref="B9:B11"/>
    <mergeCell ref="C9:C11"/>
    <mergeCell ref="D9:D11"/>
    <mergeCell ref="X9:Y9"/>
    <mergeCell ref="J9:K9"/>
    <mergeCell ref="AJ9:AK9"/>
    <mergeCell ref="AH9:AI9"/>
    <mergeCell ref="AF9:AG9"/>
    <mergeCell ref="N9:O9"/>
    <mergeCell ref="Z9:AA9"/>
    <mergeCell ref="AB9:AC9"/>
    <mergeCell ref="AD9:AE9"/>
    <mergeCell ref="H9:I9"/>
    <mergeCell ref="V9:W9"/>
    <mergeCell ref="T9:U9"/>
    <mergeCell ref="F9:G9"/>
    <mergeCell ref="P9:Q9"/>
    <mergeCell ref="L9:M9"/>
    <mergeCell ref="BB9:BC9"/>
    <mergeCell ref="AZ9:BA9"/>
    <mergeCell ref="AL9:AM9"/>
    <mergeCell ref="AR9:AS9"/>
    <mergeCell ref="AP9:AQ9"/>
    <mergeCell ref="AN9:AO9"/>
    <mergeCell ref="AX9:AY9"/>
    <mergeCell ref="AV9:AW9"/>
    <mergeCell ref="AT9:AU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054710E4365D4D9A774BF6DD78FB9E" ma:contentTypeVersion="0" ma:contentTypeDescription="Crear nuevo documento." ma:contentTypeScope="" ma:versionID="0a2b81d9fe33019fec2c8c269dc18ce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CC653F-6166-47E7-B347-23DA85B37D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482152-5376-4FFA-B0D4-62342E011E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D913D14-D68D-47BE-A285-794D9BE7FB43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Sheet2</vt:lpstr>
      <vt:lpstr>Sheet2!Área_de_impresión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Roseiby Cruz</dc:creator>
  <cp:lastModifiedBy>raquelmonzon</cp:lastModifiedBy>
  <cp:lastPrinted>2014-11-07T15:02:49Z</cp:lastPrinted>
  <dcterms:created xsi:type="dcterms:W3CDTF">2010-01-18T16:00:41Z</dcterms:created>
  <dcterms:modified xsi:type="dcterms:W3CDTF">2014-11-13T14:18:25Z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0x01010027054710E4365D4D9A774BF6DD78FB9E</vt:lpwstr>
  </property>
</Properties>
</file>