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\DavWWWRoot\GPE\Departamento de  Planificacin y Presupuesto\Presupuesto y Ejecución Presupuestaria\Presupuesto 2014\Ejecuciones Presupuestarias 2014\"/>
    </mc:Choice>
  </mc:AlternateContent>
  <bookViews>
    <workbookView xWindow="0" yWindow="1380" windowWidth="19440" windowHeight="6375"/>
  </bookViews>
  <sheets>
    <sheet name="Sheet2" sheetId="5" r:id="rId1"/>
  </sheets>
  <definedNames>
    <definedName name="_xlnm.Print_Area" localSheetId="0">Sheet2!$C$4:$G$198</definedName>
  </definedNames>
  <calcPr calcId="152511"/>
</workbook>
</file>

<file path=xl/calcChain.xml><?xml version="1.0" encoding="utf-8"?>
<calcChain xmlns="http://schemas.openxmlformats.org/spreadsheetml/2006/main">
  <c r="F80" i="5" l="1"/>
  <c r="F167" i="5"/>
  <c r="G167" i="5"/>
  <c r="G179" i="5"/>
  <c r="F64" i="5"/>
  <c r="F63" i="5" s="1"/>
  <c r="G64" i="5"/>
  <c r="G63" i="5" s="1"/>
  <c r="F143" i="5"/>
  <c r="G143" i="5"/>
  <c r="F128" i="5"/>
  <c r="G128" i="5"/>
  <c r="F135" i="5"/>
  <c r="G135" i="5"/>
  <c r="F118" i="5"/>
  <c r="G118" i="5"/>
  <c r="F115" i="5"/>
  <c r="G115" i="5"/>
  <c r="F97" i="5"/>
  <c r="G97" i="5"/>
  <c r="F78" i="5"/>
  <c r="F74" i="5" s="1"/>
  <c r="G78" i="5"/>
  <c r="G74" i="5" s="1"/>
  <c r="F70" i="5"/>
  <c r="G70" i="5"/>
  <c r="F67" i="5"/>
  <c r="G67" i="5"/>
  <c r="F57" i="5"/>
  <c r="G57" i="5"/>
  <c r="F41" i="5"/>
  <c r="G41" i="5"/>
  <c r="F35" i="5"/>
  <c r="G35" i="5"/>
  <c r="F33" i="5"/>
  <c r="G33" i="5"/>
  <c r="F6" i="5"/>
  <c r="G6" i="5"/>
  <c r="G28" i="5" l="1"/>
  <c r="F123" i="5"/>
  <c r="F121" i="5" s="1"/>
  <c r="G123" i="5"/>
  <c r="G121" i="5" s="1"/>
  <c r="F89" i="5"/>
  <c r="G89" i="5"/>
  <c r="G80" i="5" l="1"/>
  <c r="F28" i="5"/>
  <c r="F179" i="5" l="1"/>
  <c r="F112" i="5" l="1"/>
  <c r="F182" i="5" s="1"/>
  <c r="F190" i="5" s="1"/>
  <c r="G112" i="5"/>
  <c r="G182" i="5" s="1"/>
  <c r="G190" i="5" s="1"/>
  <c r="F47" i="5"/>
  <c r="G47" i="5"/>
</calcChain>
</file>

<file path=xl/sharedStrings.xml><?xml version="1.0" encoding="utf-8"?>
<sst xmlns="http://schemas.openxmlformats.org/spreadsheetml/2006/main" count="186" uniqueCount="181">
  <si>
    <t>Vacaciones</t>
  </si>
  <si>
    <t>Incremento Caja y Banco</t>
  </si>
  <si>
    <t>Otros Ingresos</t>
  </si>
  <si>
    <t>Otras Fuentes Financieras</t>
  </si>
  <si>
    <t>Disminución de otros activos financieros</t>
  </si>
  <si>
    <t>Total</t>
  </si>
  <si>
    <t>DEVENGADO</t>
  </si>
  <si>
    <t>PAGADO</t>
  </si>
  <si>
    <t>Disminución cuentas por pagar externa largo plazo</t>
  </si>
  <si>
    <t>Cuentas pagadas de meses y/o Años Anteriores</t>
  </si>
  <si>
    <t>Subtotal</t>
  </si>
  <si>
    <t>MATERIALES Y SUMINISTROS</t>
  </si>
  <si>
    <t>valores en RD$</t>
  </si>
  <si>
    <t>Derecho uso de espectro radio</t>
  </si>
  <si>
    <t>venta de libros</t>
  </si>
  <si>
    <t>Variacion cuentas por pagar</t>
  </si>
  <si>
    <t>Disminucion en caja y banco</t>
  </si>
  <si>
    <t>Total de ingresos</t>
  </si>
  <si>
    <t xml:space="preserve">Sueldos fijos </t>
  </si>
  <si>
    <t>electricidad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</si>
  <si>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</si>
  <si>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</si>
  <si>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</si>
  <si>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</si>
  <si>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</si>
  <si>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</si>
  <si>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</t>
  </si>
  <si>
    <t>otros alquileres</t>
  </si>
  <si>
    <t>gasto  seguros bienes inmuebles</t>
  </si>
  <si>
    <t>gasto de seguros bienes muebles</t>
  </si>
  <si>
    <t>gasto de seguros a personas</t>
  </si>
  <si>
    <t>conservacion y rep.  obras</t>
  </si>
  <si>
    <t>conservacion y rep. maq. y equipo</t>
  </si>
  <si>
    <t>gastos judiciales</t>
  </si>
  <si>
    <t>comisiones y gastos bancarios</t>
  </si>
  <si>
    <t>alimento para humano</t>
  </si>
  <si>
    <t>Productos agroforestales</t>
  </si>
  <si>
    <t>Acabados textiles</t>
  </si>
  <si>
    <t>papel de escritorio</t>
  </si>
  <si>
    <t>producto de papel y carton</t>
  </si>
  <si>
    <t>producto de artes graficas</t>
  </si>
  <si>
    <t>libros revistas y periodicos</t>
  </si>
  <si>
    <t>Becas y viajes de estudios</t>
  </si>
  <si>
    <t>Equipos de computacion</t>
  </si>
  <si>
    <t>mobiliario y equipo de oficina</t>
  </si>
  <si>
    <t>Edificaciones</t>
  </si>
  <si>
    <t>Aplicaciones de software</t>
  </si>
  <si>
    <t>Equipos varios</t>
  </si>
  <si>
    <t>Contrucciones en proceso</t>
  </si>
  <si>
    <t>Marzo</t>
  </si>
  <si>
    <t>Incremento Cuenta por Pagar</t>
  </si>
  <si>
    <t>Viáticos</t>
  </si>
  <si>
    <t>Rep. Y ,amt Equipo de transporte</t>
  </si>
  <si>
    <t>Intereses deuda externa</t>
  </si>
  <si>
    <t>terreno</t>
  </si>
  <si>
    <t>prenda de vestir</t>
  </si>
  <si>
    <t>Enero - Marzo</t>
  </si>
  <si>
    <t>Mejora de la propiedad arrendada</t>
  </si>
  <si>
    <t>serv tec y uso de software</t>
  </si>
  <si>
    <t>Equipos livianos</t>
  </si>
  <si>
    <t>Amortización Deuda Externa</t>
  </si>
  <si>
    <t>Objeto</t>
  </si>
  <si>
    <t>Cuenta</t>
  </si>
  <si>
    <t>Sobresueldos</t>
  </si>
  <si>
    <t>Compensación por servicios de seguridad</t>
  </si>
  <si>
    <t>Publicidad, Impresión y Encuadernación</t>
  </si>
  <si>
    <t>Transporte y Almacenaje</t>
  </si>
  <si>
    <t>Seguros</t>
  </si>
  <si>
    <t>Alimentos y Productos Agroforestales</t>
  </si>
  <si>
    <t>Textiles y vestuarios</t>
  </si>
  <si>
    <t>Productos de Cuero Caucho y Plasticos</t>
  </si>
  <si>
    <t>Productos y útiles varios</t>
  </si>
  <si>
    <t>Transferencias corrientes</t>
  </si>
  <si>
    <t>Gastos Financieros</t>
  </si>
  <si>
    <t>Activos no financieros</t>
  </si>
  <si>
    <t xml:space="preserve">Transferencia de capital </t>
  </si>
  <si>
    <t>Transferencias de capital a municipios</t>
  </si>
  <si>
    <t>Utiles de cocina y comedor</t>
  </si>
  <si>
    <t>Productos electricos y afines</t>
  </si>
  <si>
    <t>Gastos Corrientes</t>
  </si>
  <si>
    <t>Ingresos Corrientes</t>
  </si>
  <si>
    <t>Variación en Caja y Banco</t>
  </si>
  <si>
    <t>Disminución de Cuentas por cobrar</t>
  </si>
  <si>
    <t>Otros Alquileres</t>
  </si>
  <si>
    <t>Total Activos no Financieros</t>
  </si>
  <si>
    <t>Total Transferenciade Capital</t>
  </si>
  <si>
    <t>Sub-Cuenta</t>
  </si>
  <si>
    <t>Total Gastos Corrientes</t>
  </si>
  <si>
    <t>Impuestos Internos sobre Mercancias y Servicios</t>
  </si>
  <si>
    <t>Impuesto para Contribuir al Desarrollo de las Telecom.</t>
  </si>
  <si>
    <t xml:space="preserve">Intereses por colocación de Inversión </t>
  </si>
  <si>
    <t xml:space="preserve">Intereses Persibidos </t>
  </si>
  <si>
    <t>Boleteria</t>
  </si>
  <si>
    <t>Cafeteria CCT y Tienda Souvenir</t>
  </si>
  <si>
    <t xml:space="preserve">Arrendamiento Inmuebles </t>
  </si>
  <si>
    <t xml:space="preserve">Depósitos no Identificados </t>
  </si>
  <si>
    <t>Alquileres Espacios y Equipos</t>
  </si>
  <si>
    <t>Multas, Recargos y Sanciones</t>
  </si>
  <si>
    <t>Remuneraciones al Personal Fijo</t>
  </si>
  <si>
    <t xml:space="preserve">Remuneraciones y Contribuciones </t>
  </si>
  <si>
    <t xml:space="preserve">Remuneraciones </t>
  </si>
  <si>
    <t xml:space="preserve">Remuneraciones al Personal con Carácter Transitorio </t>
  </si>
  <si>
    <t xml:space="preserve">Sueldos al Personal Contratado e Igualado </t>
  </si>
  <si>
    <t xml:space="preserve">Sueldo Anual No. 13 </t>
  </si>
  <si>
    <t xml:space="preserve">Prestaciones Laborales por Desvinculación </t>
  </si>
  <si>
    <t xml:space="preserve">Compensacion </t>
  </si>
  <si>
    <t xml:space="preserve">Compensación por gastos de Alimentación </t>
  </si>
  <si>
    <t xml:space="preserve">Compensación por Horas Extraordinarias </t>
  </si>
  <si>
    <t>Prima de Transporte</t>
  </si>
  <si>
    <t>Gratificaciones y Bonificaciones</t>
  </si>
  <si>
    <t xml:space="preserve">Otras Gratificaciones y Bonificaciones </t>
  </si>
  <si>
    <t xml:space="preserve">Bono Escolar </t>
  </si>
  <si>
    <t xml:space="preserve">Gratificaciones por Aniversario de Institución </t>
  </si>
  <si>
    <t xml:space="preserve">Contribución a la Seguridad Social </t>
  </si>
  <si>
    <t xml:space="preserve">Contratación de Servicios </t>
  </si>
  <si>
    <t>Servicios de Basicos</t>
  </si>
  <si>
    <t>Telefonos Local</t>
  </si>
  <si>
    <t xml:space="preserve">Telefax y Correos </t>
  </si>
  <si>
    <t xml:space="preserve">Servicio de internet y Televisión por Cable </t>
  </si>
  <si>
    <t xml:space="preserve">agua </t>
  </si>
  <si>
    <t>Alquileres y Rentas</t>
  </si>
  <si>
    <t>Servicios de Conservacion Rep. Menores y Const.</t>
  </si>
  <si>
    <t>Otros Servicios No Incluidos en Conceptos Anteriores</t>
  </si>
  <si>
    <t>Fumigación, lavanderia, limpieza e higiene</t>
  </si>
  <si>
    <t>Llimpieza e higiene</t>
  </si>
  <si>
    <t>Producto de Papel, Carton e Impresos</t>
  </si>
  <si>
    <t xml:space="preserve">Productos de Minerales, Metálicos y no metáticos </t>
  </si>
  <si>
    <t>Material para limpieza</t>
  </si>
  <si>
    <t>Contribuciones al Seguro de pensiones</t>
  </si>
  <si>
    <t>Contribución al Seguro de Riesgo Laboral</t>
  </si>
  <si>
    <t>Seguro para ultimos gastos</t>
  </si>
  <si>
    <t>Seguro de Vida</t>
  </si>
  <si>
    <t>Seguro Medico</t>
  </si>
  <si>
    <t>Organizaciones de Eventos y Festividades</t>
  </si>
  <si>
    <t>Eventos Generales</t>
  </si>
  <si>
    <t>Servicios Técnicos y Profesionales</t>
  </si>
  <si>
    <t>Otros Servicios Técnicos Profesionales</t>
  </si>
  <si>
    <t>Impuestos, Derechos y Tasas</t>
  </si>
  <si>
    <t>Tasas</t>
  </si>
  <si>
    <t>Productos Farmaceuticos</t>
  </si>
  <si>
    <t>Productos Medicinales para uso humano</t>
  </si>
  <si>
    <t>Llantas y Neumáticos</t>
  </si>
  <si>
    <t>Herramientas</t>
  </si>
  <si>
    <t>Combustibles y Lubricantes</t>
  </si>
  <si>
    <t>Gasolina</t>
  </si>
  <si>
    <t>Utiles de escritorios oficina, Informática y de Ens.</t>
  </si>
  <si>
    <t>Productos y útiles varios no identificados</t>
  </si>
  <si>
    <t>Transferencias Corrientes al Sector Privado</t>
  </si>
  <si>
    <t>Transferencias Corrientes a Empresas del Sector Privado</t>
  </si>
  <si>
    <t>Transferencias Corrientes al Sector Externo</t>
  </si>
  <si>
    <t>Ayudas y Donaciones a personas</t>
  </si>
  <si>
    <t>Transferencias Corrientes al Gobierno General</t>
  </si>
  <si>
    <t>Aportaciones corrientes al Poder Ejecutivo</t>
  </si>
  <si>
    <t>Transferencias corrientes a Organismos Internacionales</t>
  </si>
  <si>
    <t xml:space="preserve">Alquileres y Rentas de Edificios y Locales </t>
  </si>
  <si>
    <t xml:space="preserve">Alquileres de Equipos de Transporte, Tracción y Elevación </t>
  </si>
  <si>
    <t xml:space="preserve">Otros seguros </t>
  </si>
  <si>
    <t xml:space="preserve">servicios especiales de mantenimiento y reparación </t>
  </si>
  <si>
    <t xml:space="preserve">conservacion y rep. maq. y equipo de oficina </t>
  </si>
  <si>
    <t>Impuestos</t>
  </si>
  <si>
    <t>lubricantes</t>
  </si>
  <si>
    <t xml:space="preserve">Productos Químicos y Conexos </t>
  </si>
  <si>
    <t>Pinturas, lacas, barnices, diluyentes y absorbentes</t>
  </si>
  <si>
    <t>Alquileres de Maquinarias y Equipos</t>
  </si>
  <si>
    <t xml:space="preserve">seguro dental </t>
  </si>
  <si>
    <t xml:space="preserve">mantenimiento y reparación de equipo educacional </t>
  </si>
  <si>
    <t>festividades</t>
  </si>
  <si>
    <t>articulos de plastico</t>
  </si>
  <si>
    <t xml:space="preserve">accesorios de metal </t>
  </si>
  <si>
    <t>abonos y fertilizantes</t>
  </si>
  <si>
    <t>Estructuras metálicas acabadas</t>
  </si>
  <si>
    <t>Contribuciones al seguro de salud</t>
  </si>
  <si>
    <t>mantenimiento y Reparación de equipo comunicación</t>
  </si>
  <si>
    <t>Lavanderia</t>
  </si>
  <si>
    <t>Gasoil</t>
  </si>
  <si>
    <t>Productos quimicos de uso personal</t>
  </si>
  <si>
    <t>Sueldo al personal por servicios especiales</t>
  </si>
  <si>
    <t>INSTITUTO DOMINICANO DE LAS TELECOMUNICACIONES</t>
  </si>
  <si>
    <t>ESTADO DE EJECUCIÓN PRESUPUESTARIA</t>
  </si>
  <si>
    <t>Valores en RD$</t>
  </si>
  <si>
    <t>AL 30 DE 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</si>
</sst>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 applyNumberFormat="0" applyFont="0" applyFill="0" applyBorder="0" applyProtection="0">
      <alignment wrapText="1"/>
    </xf>
  </cellStyleXfs>
  <cellXfs count="76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4" fontId="6" fillId="0" borderId="0" xfId="0" applyNumberFormat="1" applyFont="1"/>
    <xf numFmtId="0" fontId="0" fillId="2" borderId="0" xfId="0" applyFill="1"/>
    <xf numFmtId="3" fontId="0" fillId="2" borderId="0" xfId="0" applyNumberFormat="1" applyFill="1"/>
    <xf numFmtId="0" fontId="11" fillId="2" borderId="0" xfId="0" applyFont="1" applyFill="1"/>
    <xf numFmtId="4" fontId="9" fillId="2" borderId="0" xfId="0" applyNumberFormat="1" applyFont="1" applyFill="1"/>
    <xf numFmtId="4" fontId="13" fillId="2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center"/>
    </xf>
    <xf numFmtId="0" fontId="10" fillId="3" borderId="0" xfId="4" applyFont="1" applyFill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 applyAlignment="1">
      <alignment horizontal="left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2" fillId="0" borderId="0" xfId="0" applyFont="1"/>
    <xf numFmtId="4" fontId="10" fillId="4" borderId="1" xfId="0" applyNumberFormat="1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Border="1"/>
    <xf numFmtId="0" fontId="9" fillId="2" borderId="0" xfId="0" applyFont="1" applyFill="1" applyAlignment="1">
      <alignment horizontal="center"/>
    </xf>
    <xf numFmtId="0" fontId="6" fillId="2" borderId="0" xfId="0" applyFont="1" applyFill="1"/>
    <xf numFmtId="4" fontId="10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4" fontId="3" fillId="2" borderId="0" xfId="0" applyNumberFormat="1" applyFont="1" applyFill="1"/>
    <xf numFmtId="0" fontId="6" fillId="2" borderId="0" xfId="0" applyFont="1" applyFill="1" applyAlignment="1">
      <alignment horizontal="left"/>
    </xf>
    <xf numFmtId="4" fontId="6" fillId="2" borderId="4" xfId="0" applyNumberFormat="1" applyFont="1" applyFill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7" fillId="4" borderId="2" xfId="0" applyNumberFormat="1" applyFont="1" applyFill="1" applyBorder="1" applyAlignment="1">
      <alignment horizontal="center"/>
    </xf>
    <xf numFmtId="3" fontId="6" fillId="0" borderId="0" xfId="0" applyNumberFormat="1" applyFont="1"/>
    <xf numFmtId="0" fontId="6" fillId="4" borderId="2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17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 2" xfId="3"/>
    <cellStyle name="Normal" xfId="0" builtinId="0"/>
    <cellStyle name="Normal 2" xfId="1"/>
    <cellStyle name="Normal 3" xfId="2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topLeftCell="B1" zoomScaleNormal="100" workbookViewId="0">
      <pane xSplit="3" ySplit="5" topLeftCell="E179" activePane="bottomRight" state="frozen"/>
      <selection activeCell="B1" sqref="B1"/>
      <selection pane="topRight" activeCell="E1" sqref="E1"/>
      <selection pane="bottomLeft" activeCell="B7" sqref="B7"/>
      <selection pane="bottomRight" activeCell="E181" sqref="E181"/>
    </sheetView>
  </sheetViews>
  <sheetFormatPr baseColWidth="10" defaultColWidth="9.140625" defaultRowHeight="12.75" x14ac:dyDescent="0.2"/>
  <cols>
    <col min="2" max="2" width="9.140625" style="24"/>
    <col min="3" max="3" width="9.140625" style="54"/>
    <col min="4" max="4" width="39.42578125" customWidth="1"/>
    <col min="5" max="5" width="14.28515625" style="13" customWidth="1"/>
    <col min="6" max="6" width="16.28515625" hidden="1" customWidth="1"/>
    <col min="7" max="7" width="14.85546875" hidden="1" customWidth="1"/>
    <col min="8" max="8" width="15.28515625" bestFit="1" customWidth="1"/>
  </cols>
  <sheetData>
    <row r="1" spans="1:7" ht="15.75" x14ac:dyDescent="0.25">
      <c r="A1" s="75" t="s">
        <v>177</v>
      </c>
      <c r="B1" s="75"/>
      <c r="C1" s="75"/>
      <c r="D1" s="75"/>
      <c r="E1" s="75"/>
    </row>
    <row r="2" spans="1:7" x14ac:dyDescent="0.2">
      <c r="A2" s="29"/>
      <c r="B2" s="29"/>
      <c r="C2" s="65"/>
      <c r="D2" s="65"/>
      <c r="E2"/>
    </row>
    <row r="3" spans="1:7" ht="15.75" x14ac:dyDescent="0.25">
      <c r="A3" s="75" t="s">
        <v>178</v>
      </c>
      <c r="B3" s="75"/>
      <c r="C3" s="75"/>
      <c r="D3" s="75"/>
      <c r="E3" s="75"/>
    </row>
    <row r="4" spans="1:7" s="35" customFormat="1" ht="15" x14ac:dyDescent="0.25">
      <c r="A4" s="74" t="s">
        <v>180</v>
      </c>
      <c r="B4" s="74"/>
      <c r="C4" s="74"/>
      <c r="D4" s="74"/>
      <c r="E4" s="74"/>
      <c r="F4" s="72" t="s">
        <v>56</v>
      </c>
      <c r="G4" s="73"/>
    </row>
    <row r="5" spans="1:7" x14ac:dyDescent="0.2">
      <c r="A5" s="74" t="s">
        <v>179</v>
      </c>
      <c r="B5" s="74"/>
      <c r="C5" s="74"/>
      <c r="D5" s="74"/>
      <c r="E5" s="74"/>
      <c r="F5" s="36" t="s">
        <v>6</v>
      </c>
      <c r="G5" s="36" t="s">
        <v>7</v>
      </c>
    </row>
    <row r="6" spans="1:7" s="3" customFormat="1" x14ac:dyDescent="0.2">
      <c r="A6"/>
      <c r="B6" s="24"/>
      <c r="C6" s="54"/>
      <c r="D6"/>
      <c r="E6" s="13"/>
      <c r="F6" s="14">
        <f t="shared" ref="F6:G6" si="0">F9+F19</f>
        <v>0</v>
      </c>
      <c r="G6" s="14">
        <f t="shared" si="0"/>
        <v>0</v>
      </c>
    </row>
    <row r="7" spans="1:7" s="1" customFormat="1" ht="26.25" customHeight="1" x14ac:dyDescent="0.25">
      <c r="A7" s="35"/>
      <c r="B7" s="66" t="s">
        <v>61</v>
      </c>
      <c r="C7" s="66" t="s">
        <v>62</v>
      </c>
      <c r="D7" s="69" t="s">
        <v>86</v>
      </c>
      <c r="E7" s="64" t="s">
        <v>49</v>
      </c>
      <c r="F7" s="13"/>
      <c r="G7" s="13"/>
    </row>
    <row r="8" spans="1:7" x14ac:dyDescent="0.2">
      <c r="B8" s="67"/>
      <c r="C8" s="67"/>
      <c r="D8" s="70"/>
      <c r="E8" s="36" t="s">
        <v>6</v>
      </c>
      <c r="F8" s="9"/>
      <c r="G8" s="9"/>
    </row>
    <row r="9" spans="1:7" x14ac:dyDescent="0.2">
      <c r="A9" s="25" t="s">
        <v>61</v>
      </c>
      <c r="B9" s="68"/>
      <c r="C9" s="68"/>
      <c r="D9" s="71"/>
      <c r="E9" s="37" t="s">
        <v>12</v>
      </c>
      <c r="F9" s="2"/>
      <c r="G9" s="2"/>
    </row>
    <row r="10" spans="1:7" x14ac:dyDescent="0.2">
      <c r="A10" s="3">
        <v>5</v>
      </c>
      <c r="B10" s="52"/>
      <c r="C10" s="31"/>
      <c r="D10" s="27" t="s">
        <v>80</v>
      </c>
      <c r="E10" s="8"/>
      <c r="F10" s="2"/>
      <c r="G10" s="2"/>
    </row>
    <row r="11" spans="1:7" s="3" customFormat="1" x14ac:dyDescent="0.2">
      <c r="B11" s="38">
        <v>59</v>
      </c>
      <c r="C11" s="55">
        <v>114</v>
      </c>
      <c r="D11" s="27" t="s">
        <v>88</v>
      </c>
      <c r="E11" s="14">
        <v>102647343.23</v>
      </c>
      <c r="F11" s="8"/>
      <c r="G11" s="8"/>
    </row>
    <row r="12" spans="1:7" ht="25.5" x14ac:dyDescent="0.2">
      <c r="A12" s="1"/>
      <c r="B12" s="38"/>
      <c r="C12" s="55">
        <v>114232</v>
      </c>
      <c r="D12" s="51" t="s">
        <v>89</v>
      </c>
      <c r="E12" s="13">
        <v>102647343.23</v>
      </c>
      <c r="F12" s="2"/>
      <c r="G12" s="2"/>
    </row>
    <row r="13" spans="1:7" s="18" customFormat="1" x14ac:dyDescent="0.2">
      <c r="A13"/>
      <c r="B13" s="38"/>
      <c r="C13" s="56">
        <v>16</v>
      </c>
      <c r="D13" s="29" t="s">
        <v>2</v>
      </c>
      <c r="E13" s="11">
        <v>3140581.82</v>
      </c>
      <c r="F13" s="15"/>
      <c r="G13" s="15"/>
    </row>
    <row r="14" spans="1:7" s="18" customFormat="1" x14ac:dyDescent="0.2">
      <c r="A14"/>
      <c r="B14" s="38">
        <v>53</v>
      </c>
      <c r="C14" s="55">
        <v>161206</v>
      </c>
      <c r="D14" s="28" t="s">
        <v>90</v>
      </c>
      <c r="E14" s="13">
        <v>2789583.34</v>
      </c>
      <c r="F14" s="15"/>
      <c r="G14" s="15"/>
    </row>
    <row r="15" spans="1:7" s="18" customFormat="1" x14ac:dyDescent="0.2">
      <c r="A15"/>
      <c r="B15" s="38">
        <v>53</v>
      </c>
      <c r="C15" s="55">
        <v>16121</v>
      </c>
      <c r="D15" s="29" t="s">
        <v>91</v>
      </c>
      <c r="E15" s="13">
        <v>350998.48</v>
      </c>
      <c r="F15" s="15"/>
      <c r="G15" s="15"/>
    </row>
    <row r="16" spans="1:7" s="18" customFormat="1" x14ac:dyDescent="0.2">
      <c r="A16" s="3"/>
      <c r="B16" s="50"/>
      <c r="C16" s="57">
        <v>91</v>
      </c>
      <c r="D16" s="29" t="s">
        <v>2</v>
      </c>
      <c r="E16" s="14">
        <v>199924420.36999997</v>
      </c>
      <c r="F16" s="15"/>
      <c r="G16" s="15"/>
    </row>
    <row r="17" spans="1:8" s="18" customFormat="1" x14ac:dyDescent="0.2">
      <c r="A17"/>
      <c r="B17" s="38"/>
      <c r="C17" s="55">
        <v>9101</v>
      </c>
      <c r="D17" s="28" t="s">
        <v>92</v>
      </c>
      <c r="E17" s="13">
        <v>58800</v>
      </c>
      <c r="F17" s="15"/>
      <c r="G17" s="15"/>
    </row>
    <row r="18" spans="1:8" s="18" customFormat="1" x14ac:dyDescent="0.2">
      <c r="B18" s="40"/>
      <c r="C18" s="58">
        <v>9102</v>
      </c>
      <c r="D18" s="20" t="s">
        <v>93</v>
      </c>
      <c r="E18" s="21">
        <v>20340</v>
      </c>
      <c r="F18" s="15"/>
      <c r="G18" s="15"/>
    </row>
    <row r="19" spans="1:8" x14ac:dyDescent="0.2">
      <c r="A19" s="18"/>
      <c r="B19" s="40"/>
      <c r="C19" s="58">
        <v>9103</v>
      </c>
      <c r="D19" s="20" t="s">
        <v>14</v>
      </c>
      <c r="E19" s="21">
        <v>7800</v>
      </c>
      <c r="F19" s="2"/>
      <c r="G19" s="2"/>
    </row>
    <row r="20" spans="1:8" s="18" customFormat="1" x14ac:dyDescent="0.2">
      <c r="B20" s="40"/>
      <c r="C20" s="58">
        <v>9104</v>
      </c>
      <c r="D20" s="20" t="s">
        <v>94</v>
      </c>
      <c r="E20" s="21">
        <v>4428.8999999999996</v>
      </c>
      <c r="F20" s="15"/>
      <c r="G20" s="15"/>
    </row>
    <row r="21" spans="1:8" x14ac:dyDescent="0.2">
      <c r="A21" s="18"/>
      <c r="B21" s="40"/>
      <c r="C21" s="58">
        <v>9105</v>
      </c>
      <c r="D21" s="20" t="s">
        <v>95</v>
      </c>
      <c r="E21" s="21">
        <v>11576404.08</v>
      </c>
    </row>
    <row r="22" spans="1:8" s="26" customFormat="1" x14ac:dyDescent="0.2">
      <c r="A22" s="18"/>
      <c r="B22" s="40"/>
      <c r="C22" s="58">
        <v>9106</v>
      </c>
      <c r="D22" s="20" t="s">
        <v>96</v>
      </c>
      <c r="E22" s="21">
        <v>1000</v>
      </c>
    </row>
    <row r="23" spans="1:8" s="18" customFormat="1" x14ac:dyDescent="0.2">
      <c r="B23" s="40"/>
      <c r="C23" s="58">
        <v>9107</v>
      </c>
      <c r="D23" s="20" t="s">
        <v>97</v>
      </c>
      <c r="E23" s="21">
        <v>0</v>
      </c>
      <c r="H23" s="15"/>
    </row>
    <row r="24" spans="1:8" s="18" customFormat="1" x14ac:dyDescent="0.2">
      <c r="A24"/>
      <c r="B24" s="38"/>
      <c r="C24" s="55">
        <v>9108</v>
      </c>
      <c r="D24" s="28" t="s">
        <v>13</v>
      </c>
      <c r="E24" s="13">
        <v>188067130.16999999</v>
      </c>
    </row>
    <row r="25" spans="1:8" s="26" customFormat="1" x14ac:dyDescent="0.2">
      <c r="A25" s="18"/>
      <c r="B25" s="40"/>
      <c r="C25" s="58">
        <v>9199</v>
      </c>
      <c r="D25" s="20" t="s">
        <v>2</v>
      </c>
      <c r="E25" s="21">
        <v>188517.22</v>
      </c>
    </row>
    <row r="26" spans="1:8" s="18" customFormat="1" x14ac:dyDescent="0.2">
      <c r="A26"/>
      <c r="B26" s="40"/>
      <c r="C26" s="58"/>
      <c r="D26" s="20"/>
      <c r="E26" s="13"/>
      <c r="F26" s="15"/>
    </row>
    <row r="27" spans="1:8" s="18" customFormat="1" x14ac:dyDescent="0.2">
      <c r="A27" s="46">
        <v>7</v>
      </c>
      <c r="B27" s="53">
        <v>74</v>
      </c>
      <c r="C27" s="59"/>
      <c r="D27" s="44" t="s">
        <v>4</v>
      </c>
      <c r="E27" s="47">
        <v>0</v>
      </c>
    </row>
    <row r="28" spans="1:8" s="26" customFormat="1" x14ac:dyDescent="0.2">
      <c r="A28" s="39"/>
      <c r="B28" s="43"/>
      <c r="C28" s="60">
        <v>741</v>
      </c>
      <c r="D28" s="45" t="s">
        <v>81</v>
      </c>
      <c r="E28" s="21"/>
      <c r="F28" s="49" t="e">
        <f>F6+#REF!</f>
        <v>#REF!</v>
      </c>
      <c r="G28" s="49" t="e">
        <f>G6+#REF!</f>
        <v>#REF!</v>
      </c>
    </row>
    <row r="29" spans="1:8" x14ac:dyDescent="0.2">
      <c r="A29" s="39"/>
      <c r="B29" s="43"/>
      <c r="C29" s="60">
        <v>742</v>
      </c>
      <c r="D29" s="45" t="s">
        <v>82</v>
      </c>
      <c r="E29" s="21"/>
      <c r="F29" s="10"/>
      <c r="G29" s="10"/>
    </row>
    <row r="30" spans="1:8" x14ac:dyDescent="0.2">
      <c r="A30" s="46"/>
      <c r="B30" s="43">
        <v>84</v>
      </c>
      <c r="C30" s="60"/>
      <c r="D30" s="44" t="s">
        <v>3</v>
      </c>
      <c r="E30" s="47">
        <v>62808960.670000046</v>
      </c>
    </row>
    <row r="31" spans="1:8" s="3" customFormat="1" x14ac:dyDescent="0.2">
      <c r="A31" s="18"/>
      <c r="B31" s="40"/>
      <c r="C31" s="58">
        <v>841</v>
      </c>
      <c r="D31" s="20" t="s">
        <v>15</v>
      </c>
      <c r="E31" s="21"/>
    </row>
    <row r="32" spans="1:8" s="3" customFormat="1" x14ac:dyDescent="0.2">
      <c r="A32" s="18"/>
      <c r="B32" s="40"/>
      <c r="C32" s="58"/>
      <c r="D32" s="20" t="s">
        <v>16</v>
      </c>
      <c r="E32" s="21">
        <v>62808960.670000046</v>
      </c>
    </row>
    <row r="33" spans="1:7" s="3" customFormat="1" x14ac:dyDescent="0.2">
      <c r="A33" s="26"/>
      <c r="B33" s="40"/>
      <c r="C33" s="58"/>
      <c r="D33" s="48" t="s">
        <v>17</v>
      </c>
      <c r="E33" s="49">
        <v>368521306.09000003</v>
      </c>
      <c r="F33" s="11">
        <f t="shared" ref="F33:G33" si="1">F34</f>
        <v>0</v>
      </c>
      <c r="G33" s="11">
        <f t="shared" si="1"/>
        <v>0</v>
      </c>
    </row>
    <row r="34" spans="1:7" x14ac:dyDescent="0.2">
      <c r="B34" s="38"/>
      <c r="C34" s="55"/>
      <c r="D34" s="4"/>
      <c r="E34" s="10"/>
      <c r="F34" s="2"/>
      <c r="G34" s="2"/>
    </row>
    <row r="35" spans="1:7" s="3" customFormat="1" x14ac:dyDescent="0.2">
      <c r="A35"/>
      <c r="B35" s="38"/>
      <c r="C35" s="55"/>
      <c r="D35" s="29" t="s">
        <v>79</v>
      </c>
      <c r="E35" s="13"/>
      <c r="F35" s="11">
        <f t="shared" ref="F35:G35" si="2">F36</f>
        <v>0</v>
      </c>
      <c r="G35" s="11">
        <f t="shared" si="2"/>
        <v>0</v>
      </c>
    </row>
    <row r="36" spans="1:7" x14ac:dyDescent="0.2">
      <c r="A36" s="3">
        <v>1</v>
      </c>
      <c r="B36" s="52"/>
      <c r="C36" s="31">
        <v>21</v>
      </c>
      <c r="D36" s="29" t="s">
        <v>99</v>
      </c>
      <c r="E36" s="17">
        <v>68302345.840000004</v>
      </c>
      <c r="F36" s="2"/>
      <c r="G36" s="2"/>
    </row>
    <row r="37" spans="1:7" x14ac:dyDescent="0.2">
      <c r="A37" s="3"/>
      <c r="B37" s="52"/>
      <c r="C37" s="31">
        <v>211</v>
      </c>
      <c r="D37" s="29" t="s">
        <v>100</v>
      </c>
      <c r="E37" s="14">
        <v>57595590.320000008</v>
      </c>
      <c r="F37" s="2"/>
      <c r="G37" s="2"/>
    </row>
    <row r="38" spans="1:7" x14ac:dyDescent="0.2">
      <c r="A38" s="3"/>
      <c r="B38" s="38">
        <v>11</v>
      </c>
      <c r="C38" s="55">
        <v>2111</v>
      </c>
      <c r="D38" s="29" t="s">
        <v>98</v>
      </c>
      <c r="E38" s="11">
        <v>42410878.630000003</v>
      </c>
      <c r="F38" s="8"/>
      <c r="G38" s="8"/>
    </row>
    <row r="39" spans="1:7" s="1" customFormat="1" x14ac:dyDescent="0.2">
      <c r="A39"/>
      <c r="B39" s="38"/>
      <c r="C39" s="55">
        <v>211101</v>
      </c>
      <c r="D39" s="28" t="s">
        <v>18</v>
      </c>
      <c r="E39" s="13">
        <v>42410878.630000003</v>
      </c>
      <c r="F39" s="16"/>
      <c r="G39" s="16"/>
    </row>
    <row r="40" spans="1:7" x14ac:dyDescent="0.2">
      <c r="A40" s="3"/>
      <c r="B40" s="38">
        <v>12</v>
      </c>
      <c r="C40" s="55">
        <v>2112</v>
      </c>
      <c r="D40" s="29" t="s">
        <v>101</v>
      </c>
      <c r="E40" s="11">
        <v>8460775.2100000009</v>
      </c>
      <c r="F40" s="2"/>
      <c r="G40" s="2"/>
    </row>
    <row r="41" spans="1:7" s="3" customFormat="1" x14ac:dyDescent="0.2">
      <c r="A41"/>
      <c r="B41" s="38"/>
      <c r="C41" s="55">
        <v>211201</v>
      </c>
      <c r="D41" s="28" t="s">
        <v>102</v>
      </c>
      <c r="E41" s="13">
        <v>8460775.2100000009</v>
      </c>
      <c r="F41" s="11">
        <f t="shared" ref="F41:G41" si="3">SUM(F45:F46)</f>
        <v>0</v>
      </c>
      <c r="G41" s="11">
        <f t="shared" si="3"/>
        <v>0</v>
      </c>
    </row>
    <row r="42" spans="1:7" s="3" customFormat="1" x14ac:dyDescent="0.2">
      <c r="A42"/>
      <c r="B42" s="38"/>
      <c r="C42" s="55">
        <v>211204</v>
      </c>
      <c r="D42" s="28" t="s">
        <v>176</v>
      </c>
      <c r="E42" s="13"/>
      <c r="F42" s="11"/>
      <c r="G42" s="11"/>
    </row>
    <row r="43" spans="1:7" s="26" customFormat="1" x14ac:dyDescent="0.2">
      <c r="A43"/>
      <c r="B43" s="38"/>
      <c r="C43" s="55">
        <v>2114</v>
      </c>
      <c r="D43" s="28" t="s">
        <v>103</v>
      </c>
      <c r="E43" s="13">
        <v>4002029.59</v>
      </c>
      <c r="F43" s="42"/>
      <c r="G43" s="42"/>
    </row>
    <row r="44" spans="1:7" s="26" customFormat="1" x14ac:dyDescent="0.2">
      <c r="A44" s="1"/>
      <c r="B44" s="38"/>
      <c r="C44" s="55">
        <v>211503</v>
      </c>
      <c r="D44" s="28" t="s">
        <v>104</v>
      </c>
      <c r="E44" s="13">
        <v>1326198</v>
      </c>
      <c r="F44" s="42"/>
      <c r="G44" s="42"/>
    </row>
    <row r="45" spans="1:7" x14ac:dyDescent="0.2">
      <c r="B45" s="38"/>
      <c r="C45" s="55">
        <v>211601</v>
      </c>
      <c r="D45" s="28" t="s">
        <v>0</v>
      </c>
      <c r="E45" s="13">
        <v>1395708.89</v>
      </c>
      <c r="F45" s="2"/>
      <c r="G45" s="2"/>
    </row>
    <row r="46" spans="1:7" x14ac:dyDescent="0.2">
      <c r="A46" s="3"/>
      <c r="B46" s="50">
        <v>13</v>
      </c>
      <c r="C46" s="57">
        <v>212</v>
      </c>
      <c r="D46" s="29" t="s">
        <v>63</v>
      </c>
      <c r="E46" s="11">
        <v>2169883.9700000002</v>
      </c>
      <c r="F46" s="2"/>
      <c r="G46" s="2"/>
    </row>
    <row r="47" spans="1:7" s="3" customFormat="1" x14ac:dyDescent="0.2">
      <c r="B47" s="50"/>
      <c r="C47" s="57">
        <v>2122</v>
      </c>
      <c r="D47" s="29" t="s">
        <v>105</v>
      </c>
      <c r="E47" s="11">
        <v>2169883.9700000002</v>
      </c>
      <c r="F47" s="11">
        <f ca="1">SUM(F38:F62)</f>
        <v>0</v>
      </c>
      <c r="G47" s="11">
        <f ca="1">SUM(G38:G62)</f>
        <v>0</v>
      </c>
    </row>
    <row r="48" spans="1:7" s="3" customFormat="1" x14ac:dyDescent="0.2">
      <c r="A48" s="26"/>
      <c r="B48" s="40"/>
      <c r="C48" s="58">
        <v>212201</v>
      </c>
      <c r="D48" s="20" t="s">
        <v>106</v>
      </c>
      <c r="E48" s="22">
        <v>0</v>
      </c>
      <c r="F48" s="11"/>
      <c r="G48" s="11"/>
    </row>
    <row r="49" spans="1:7" s="3" customFormat="1" x14ac:dyDescent="0.2">
      <c r="A49" s="26"/>
      <c r="B49" s="40"/>
      <c r="C49" s="58">
        <v>212202</v>
      </c>
      <c r="D49" s="20" t="s">
        <v>107</v>
      </c>
      <c r="E49" s="22">
        <v>160877.31</v>
      </c>
      <c r="F49" s="11"/>
      <c r="G49" s="11"/>
    </row>
    <row r="50" spans="1:7" s="3" customFormat="1" x14ac:dyDescent="0.2">
      <c r="A50"/>
      <c r="B50" s="38"/>
      <c r="C50" s="55">
        <v>212204</v>
      </c>
      <c r="D50" s="28" t="s">
        <v>108</v>
      </c>
      <c r="E50" s="13">
        <v>54166.66</v>
      </c>
      <c r="F50" s="11"/>
      <c r="G50" s="11"/>
    </row>
    <row r="51" spans="1:7" s="3" customFormat="1" x14ac:dyDescent="0.2">
      <c r="A51"/>
      <c r="B51" s="38"/>
      <c r="C51" s="55">
        <v>212205</v>
      </c>
      <c r="D51" s="28" t="s">
        <v>64</v>
      </c>
      <c r="E51" s="13">
        <v>1954840</v>
      </c>
      <c r="F51" s="8"/>
      <c r="G51" s="8"/>
    </row>
    <row r="52" spans="1:7" s="3" customFormat="1" x14ac:dyDescent="0.2">
      <c r="B52" s="38">
        <v>18</v>
      </c>
      <c r="C52" s="57">
        <v>214</v>
      </c>
      <c r="D52" s="41" t="s">
        <v>109</v>
      </c>
      <c r="E52" s="11">
        <v>3049020.2199999997</v>
      </c>
      <c r="F52" s="8"/>
      <c r="G52" s="8"/>
    </row>
    <row r="53" spans="1:7" x14ac:dyDescent="0.2">
      <c r="A53" s="3"/>
      <c r="B53" s="50"/>
      <c r="C53" s="57">
        <v>2142</v>
      </c>
      <c r="D53" s="29" t="s">
        <v>110</v>
      </c>
      <c r="E53" s="14">
        <v>3049020.2199999997</v>
      </c>
      <c r="F53" s="2"/>
      <c r="G53" s="2"/>
    </row>
    <row r="54" spans="1:7" x14ac:dyDescent="0.2">
      <c r="A54" s="3"/>
      <c r="B54" s="38"/>
      <c r="C54" s="58">
        <v>214201</v>
      </c>
      <c r="D54" s="20" t="s">
        <v>111</v>
      </c>
      <c r="E54" s="9">
        <v>2891806.88</v>
      </c>
      <c r="F54" s="2"/>
      <c r="G54" s="2"/>
    </row>
    <row r="55" spans="1:7" x14ac:dyDescent="0.2">
      <c r="A55" s="3"/>
      <c r="B55" s="38"/>
      <c r="C55" s="58">
        <v>214203</v>
      </c>
      <c r="D55" s="20" t="s">
        <v>112</v>
      </c>
      <c r="E55" s="9">
        <v>157213.34</v>
      </c>
      <c r="F55" s="2"/>
      <c r="G55" s="2"/>
    </row>
    <row r="56" spans="1:7" s="3" customFormat="1" x14ac:dyDescent="0.2">
      <c r="B56" s="50"/>
      <c r="C56" s="57">
        <v>215</v>
      </c>
      <c r="D56" s="29" t="s">
        <v>113</v>
      </c>
      <c r="E56" s="14">
        <v>5487851.3299999991</v>
      </c>
      <c r="F56" s="11"/>
      <c r="G56" s="11"/>
    </row>
    <row r="57" spans="1:7" s="3" customFormat="1" x14ac:dyDescent="0.2">
      <c r="B57" s="50"/>
      <c r="C57" s="57">
        <v>2151</v>
      </c>
      <c r="D57" s="28" t="s">
        <v>171</v>
      </c>
      <c r="E57" s="14"/>
      <c r="F57" s="11">
        <f t="shared" ref="F57:G57" si="4">SUM(F58:F60)</f>
        <v>0</v>
      </c>
      <c r="G57" s="11">
        <f t="shared" si="4"/>
        <v>0</v>
      </c>
    </row>
    <row r="58" spans="1:7" x14ac:dyDescent="0.2">
      <c r="B58" s="38"/>
      <c r="C58" s="55">
        <v>2152</v>
      </c>
      <c r="D58" s="28" t="s">
        <v>128</v>
      </c>
      <c r="E58" s="13">
        <v>5257085.0599999996</v>
      </c>
      <c r="F58" s="2"/>
      <c r="G58" s="2"/>
    </row>
    <row r="59" spans="1:7" x14ac:dyDescent="0.2">
      <c r="B59" s="38"/>
      <c r="C59" s="55">
        <v>2153</v>
      </c>
      <c r="D59" s="28" t="s">
        <v>129</v>
      </c>
      <c r="E59" s="13">
        <v>230766.27</v>
      </c>
      <c r="F59" s="2"/>
      <c r="G59" s="2"/>
    </row>
    <row r="60" spans="1:7" x14ac:dyDescent="0.2">
      <c r="B60" s="38"/>
      <c r="C60" s="55"/>
      <c r="D60" s="28"/>
      <c r="F60" s="2"/>
      <c r="G60" s="2"/>
    </row>
    <row r="61" spans="1:7" x14ac:dyDescent="0.2">
      <c r="A61" s="3">
        <v>2</v>
      </c>
      <c r="B61" s="38"/>
      <c r="C61" s="55">
        <v>22</v>
      </c>
      <c r="D61" s="29" t="s">
        <v>114</v>
      </c>
      <c r="E61" s="14">
        <v>25999951.770000003</v>
      </c>
      <c r="F61" s="2"/>
      <c r="G61" s="2"/>
    </row>
    <row r="62" spans="1:7" x14ac:dyDescent="0.2">
      <c r="A62" s="3"/>
      <c r="B62" s="38">
        <v>21</v>
      </c>
      <c r="C62" s="55">
        <v>221</v>
      </c>
      <c r="D62" s="29" t="s">
        <v>115</v>
      </c>
      <c r="E62" s="11">
        <v>1886754.21</v>
      </c>
      <c r="F62" s="23"/>
      <c r="G62" s="23"/>
    </row>
    <row r="63" spans="1:7" s="3" customFormat="1" x14ac:dyDescent="0.2">
      <c r="A63"/>
      <c r="B63" s="38"/>
      <c r="C63" s="55">
        <v>2213</v>
      </c>
      <c r="D63" s="28" t="s">
        <v>116</v>
      </c>
      <c r="E63" s="13">
        <v>527453.63</v>
      </c>
      <c r="F63" s="11" t="e">
        <f t="shared" ref="F63:G63" si="5">F64+F66</f>
        <v>#REF!</v>
      </c>
      <c r="G63" s="11" t="e">
        <f t="shared" si="5"/>
        <v>#REF!</v>
      </c>
    </row>
    <row r="64" spans="1:7" s="3" customFormat="1" x14ac:dyDescent="0.2">
      <c r="A64"/>
      <c r="B64" s="38"/>
      <c r="C64" s="55">
        <v>2214</v>
      </c>
      <c r="D64" s="28" t="s">
        <v>117</v>
      </c>
      <c r="E64" s="13">
        <v>2854.8</v>
      </c>
      <c r="F64" s="11" t="e">
        <f>F65+#REF!+#REF!+#REF!</f>
        <v>#REF!</v>
      </c>
      <c r="G64" s="11" t="e">
        <f>G65+#REF!+#REF!+#REF!</f>
        <v>#REF!</v>
      </c>
    </row>
    <row r="65" spans="1:7" x14ac:dyDescent="0.2">
      <c r="B65" s="38"/>
      <c r="C65" s="55">
        <v>2215</v>
      </c>
      <c r="D65" s="28" t="s">
        <v>118</v>
      </c>
      <c r="E65" s="13">
        <v>282872.75</v>
      </c>
      <c r="F65" s="2"/>
      <c r="G65" s="2"/>
    </row>
    <row r="66" spans="1:7" x14ac:dyDescent="0.2">
      <c r="B66" s="38"/>
      <c r="C66" s="55">
        <v>2216</v>
      </c>
      <c r="D66" s="28" t="s">
        <v>19</v>
      </c>
      <c r="E66" s="13">
        <v>1065984.03</v>
      </c>
      <c r="F66" s="2"/>
      <c r="G66" s="2"/>
    </row>
    <row r="67" spans="1:7" s="3" customFormat="1" x14ac:dyDescent="0.2">
      <c r="A67"/>
      <c r="B67" s="38"/>
      <c r="C67" s="55">
        <v>2217</v>
      </c>
      <c r="D67" s="28" t="s">
        <v>119</v>
      </c>
      <c r="E67" s="13">
        <v>7589</v>
      </c>
      <c r="F67" s="11">
        <f t="shared" ref="F67:G67" si="6">SUM(F68:F69)</f>
        <v>0</v>
      </c>
      <c r="G67" s="11">
        <f t="shared" si="6"/>
        <v>0</v>
      </c>
    </row>
    <row r="68" spans="1:7" x14ac:dyDescent="0.2">
      <c r="A68" s="3"/>
      <c r="B68" s="38">
        <v>23</v>
      </c>
      <c r="C68" s="55"/>
      <c r="D68" s="29" t="s">
        <v>65</v>
      </c>
      <c r="E68" s="11">
        <v>3566309.6100000003</v>
      </c>
      <c r="F68" s="2"/>
      <c r="G68" s="2"/>
    </row>
    <row r="69" spans="1:7" x14ac:dyDescent="0.2">
      <c r="A69" s="3"/>
      <c r="B69" s="38"/>
      <c r="C69" s="55">
        <v>2221</v>
      </c>
      <c r="D69" s="28" t="s">
        <v>20</v>
      </c>
      <c r="E69" s="11">
        <v>3042918.39</v>
      </c>
      <c r="F69" s="2"/>
      <c r="G69" s="2"/>
    </row>
    <row r="70" spans="1:7" s="3" customFormat="1" x14ac:dyDescent="0.2">
      <c r="A70"/>
      <c r="B70" s="38"/>
      <c r="C70" s="55"/>
      <c r="D70" s="28" t="s">
        <v>20</v>
      </c>
      <c r="E70" s="13">
        <v>3042918.39</v>
      </c>
      <c r="F70" s="11">
        <f t="shared" ref="F70:G70" si="7">SUM(F71:F73)</f>
        <v>0</v>
      </c>
      <c r="G70" s="11">
        <f t="shared" si="7"/>
        <v>0</v>
      </c>
    </row>
    <row r="71" spans="1:7" x14ac:dyDescent="0.2">
      <c r="B71" s="38"/>
      <c r="C71" s="55">
        <v>2222</v>
      </c>
      <c r="D71" s="28" t="s">
        <v>21</v>
      </c>
      <c r="E71" s="13">
        <v>523391.22</v>
      </c>
      <c r="F71" s="2"/>
      <c r="G71" s="2"/>
    </row>
    <row r="72" spans="1:7" x14ac:dyDescent="0.2">
      <c r="A72" s="3"/>
      <c r="B72" s="38">
        <v>24</v>
      </c>
      <c r="C72" s="55"/>
      <c r="D72" s="29" t="s">
        <v>51</v>
      </c>
      <c r="E72" s="11">
        <v>1401318.15</v>
      </c>
      <c r="F72" s="2"/>
      <c r="G72" s="2"/>
    </row>
    <row r="73" spans="1:7" x14ac:dyDescent="0.2">
      <c r="B73" s="38"/>
      <c r="C73" s="55">
        <v>2231</v>
      </c>
      <c r="D73" s="28" t="s">
        <v>22</v>
      </c>
      <c r="E73" s="13">
        <v>99407</v>
      </c>
      <c r="F73" s="23"/>
      <c r="G73" s="23"/>
    </row>
    <row r="74" spans="1:7" s="3" customFormat="1" x14ac:dyDescent="0.2">
      <c r="A74"/>
      <c r="B74" s="38"/>
      <c r="C74" s="55">
        <v>2232</v>
      </c>
      <c r="D74" s="28" t="s">
        <v>23</v>
      </c>
      <c r="E74" s="13">
        <v>1301911.1499999999</v>
      </c>
      <c r="F74" s="11" t="e">
        <f>#REF!+F78</f>
        <v>#REF!</v>
      </c>
      <c r="G74" s="11" t="e">
        <f>#REF!+G78</f>
        <v>#REF!</v>
      </c>
    </row>
    <row r="75" spans="1:7" s="3" customFormat="1" x14ac:dyDescent="0.2">
      <c r="B75" s="38">
        <v>25</v>
      </c>
      <c r="C75" s="55"/>
      <c r="D75" s="29" t="s">
        <v>66</v>
      </c>
      <c r="E75" s="11">
        <v>1705728.84</v>
      </c>
      <c r="F75" s="11"/>
      <c r="G75" s="11"/>
    </row>
    <row r="76" spans="1:7" s="3" customFormat="1" x14ac:dyDescent="0.2">
      <c r="A76"/>
      <c r="B76" s="38"/>
      <c r="C76" s="55">
        <v>2241</v>
      </c>
      <c r="D76" s="28" t="s">
        <v>24</v>
      </c>
      <c r="E76" s="13">
        <v>1704928.84</v>
      </c>
      <c r="F76" s="11"/>
      <c r="G76" s="11"/>
    </row>
    <row r="77" spans="1:7" s="3" customFormat="1" x14ac:dyDescent="0.2">
      <c r="A77"/>
      <c r="B77" s="38"/>
      <c r="C77" s="55">
        <v>2242</v>
      </c>
      <c r="D77" s="28" t="s">
        <v>25</v>
      </c>
      <c r="E77" s="13">
        <v>0</v>
      </c>
      <c r="F77" s="11"/>
      <c r="G77" s="11"/>
    </row>
    <row r="78" spans="1:7" s="3" customFormat="1" x14ac:dyDescent="0.2">
      <c r="A78"/>
      <c r="B78" s="38"/>
      <c r="C78" s="55">
        <v>2244</v>
      </c>
      <c r="D78" s="28" t="s">
        <v>26</v>
      </c>
      <c r="E78" s="13">
        <v>800</v>
      </c>
      <c r="F78" s="14" t="e">
        <f>F79+#REF!</f>
        <v>#REF!</v>
      </c>
      <c r="G78" s="14" t="e">
        <f>G79+#REF!</f>
        <v>#REF!</v>
      </c>
    </row>
    <row r="79" spans="1:7" x14ac:dyDescent="0.2">
      <c r="A79" s="3"/>
      <c r="B79" s="38">
        <v>26</v>
      </c>
      <c r="C79" s="55">
        <v>225</v>
      </c>
      <c r="D79" s="29" t="s">
        <v>120</v>
      </c>
      <c r="E79" s="11">
        <v>1536720.64</v>
      </c>
      <c r="F79" s="2"/>
      <c r="G79" s="2"/>
    </row>
    <row r="80" spans="1:7" s="3" customFormat="1" x14ac:dyDescent="0.2">
      <c r="B80" s="38"/>
      <c r="C80" s="55">
        <v>2251</v>
      </c>
      <c r="D80" s="28" t="s">
        <v>154</v>
      </c>
      <c r="E80" s="11"/>
      <c r="F80" s="11">
        <f t="shared" ref="F80:G80" si="8">SUM(F81:F83)</f>
        <v>0</v>
      </c>
      <c r="G80" s="11">
        <f t="shared" si="8"/>
        <v>0</v>
      </c>
    </row>
    <row r="81" spans="1:7" s="1" customFormat="1" x14ac:dyDescent="0.2">
      <c r="A81" s="3"/>
      <c r="B81" s="38"/>
      <c r="C81" s="55">
        <v>2253</v>
      </c>
      <c r="D81" s="28" t="s">
        <v>163</v>
      </c>
      <c r="E81" s="11"/>
      <c r="F81" s="16"/>
      <c r="G81" s="16"/>
    </row>
    <row r="82" spans="1:7" s="1" customFormat="1" x14ac:dyDescent="0.2">
      <c r="A82" s="3"/>
      <c r="B82" s="38"/>
      <c r="C82" s="55">
        <v>2254</v>
      </c>
      <c r="D82" s="28" t="s">
        <v>155</v>
      </c>
      <c r="E82" s="11"/>
      <c r="F82" s="16"/>
      <c r="G82" s="16"/>
    </row>
    <row r="83" spans="1:7" s="3" customFormat="1" x14ac:dyDescent="0.2">
      <c r="B83" s="38"/>
      <c r="C83" s="55">
        <v>2258</v>
      </c>
      <c r="D83" s="28" t="s">
        <v>83</v>
      </c>
      <c r="E83" s="13">
        <v>1536720.64</v>
      </c>
      <c r="F83" s="8"/>
      <c r="G83" s="8"/>
    </row>
    <row r="84" spans="1:7" s="1" customFormat="1" x14ac:dyDescent="0.2">
      <c r="A84"/>
      <c r="B84" s="38"/>
      <c r="C84" s="55"/>
      <c r="D84" s="28" t="s">
        <v>27</v>
      </c>
      <c r="E84" s="13">
        <v>1536720.64</v>
      </c>
      <c r="F84" s="16"/>
      <c r="G84" s="16"/>
    </row>
    <row r="85" spans="1:7" s="1" customFormat="1" x14ac:dyDescent="0.2">
      <c r="A85" s="3"/>
      <c r="B85" s="38">
        <v>27</v>
      </c>
      <c r="C85" s="55"/>
      <c r="D85" s="29" t="s">
        <v>67</v>
      </c>
      <c r="E85" s="11">
        <v>7587020.5</v>
      </c>
      <c r="F85" s="16"/>
      <c r="G85" s="16"/>
    </row>
    <row r="86" spans="1:7" s="1" customFormat="1" x14ac:dyDescent="0.2">
      <c r="B86" s="38"/>
      <c r="C86" s="55">
        <v>2261</v>
      </c>
      <c r="D86" s="28" t="s">
        <v>28</v>
      </c>
      <c r="E86" s="13">
        <v>490769.15</v>
      </c>
      <c r="F86" s="16"/>
      <c r="G86" s="16"/>
    </row>
    <row r="87" spans="1:7" s="1" customFormat="1" x14ac:dyDescent="0.2">
      <c r="B87" s="38"/>
      <c r="C87" s="55">
        <v>2262</v>
      </c>
      <c r="D87" s="28" t="s">
        <v>29</v>
      </c>
      <c r="E87" s="13">
        <v>283015.2</v>
      </c>
      <c r="F87" s="16"/>
      <c r="G87" s="16"/>
    </row>
    <row r="88" spans="1:7" s="1" customFormat="1" x14ac:dyDescent="0.2">
      <c r="A88" s="3"/>
      <c r="B88" s="50"/>
      <c r="C88" s="57">
        <v>2263</v>
      </c>
      <c r="D88" s="29" t="s">
        <v>30</v>
      </c>
      <c r="E88" s="14">
        <v>6813236.1499999994</v>
      </c>
      <c r="F88" s="16"/>
      <c r="G88" s="16"/>
    </row>
    <row r="89" spans="1:7" s="3" customFormat="1" x14ac:dyDescent="0.2">
      <c r="A89" s="1"/>
      <c r="B89" s="38"/>
      <c r="C89" s="55">
        <v>22631</v>
      </c>
      <c r="D89" s="28" t="s">
        <v>131</v>
      </c>
      <c r="E89" s="13">
        <v>273184.96999999997</v>
      </c>
      <c r="F89" s="11">
        <f t="shared" ref="F89:G89" si="9">F90+F92</f>
        <v>0</v>
      </c>
      <c r="G89" s="11">
        <f t="shared" si="9"/>
        <v>0</v>
      </c>
    </row>
    <row r="90" spans="1:7" x14ac:dyDescent="0.2">
      <c r="A90" s="1"/>
      <c r="B90" s="38"/>
      <c r="C90" s="55">
        <v>22632</v>
      </c>
      <c r="D90" s="28" t="s">
        <v>132</v>
      </c>
      <c r="E90" s="13">
        <v>6363359.04</v>
      </c>
      <c r="F90" s="2"/>
      <c r="G90" s="2"/>
    </row>
    <row r="91" spans="1:7" x14ac:dyDescent="0.2">
      <c r="A91" s="1"/>
      <c r="B91" s="38"/>
      <c r="C91" s="55">
        <v>22633</v>
      </c>
      <c r="D91" s="28" t="s">
        <v>130</v>
      </c>
      <c r="E91" s="13">
        <v>176692.14</v>
      </c>
      <c r="F91" s="2"/>
      <c r="G91" s="2"/>
    </row>
    <row r="92" spans="1:7" x14ac:dyDescent="0.2">
      <c r="A92" s="1"/>
      <c r="B92" s="38"/>
      <c r="C92" s="55">
        <v>22634</v>
      </c>
      <c r="D92" s="28" t="s">
        <v>164</v>
      </c>
      <c r="F92" s="9"/>
      <c r="G92" s="9"/>
    </row>
    <row r="93" spans="1:7" x14ac:dyDescent="0.2">
      <c r="A93" s="1"/>
      <c r="B93" s="38"/>
      <c r="C93" s="55">
        <v>2269</v>
      </c>
      <c r="D93" s="28" t="s">
        <v>156</v>
      </c>
      <c r="F93" s="2"/>
      <c r="G93" s="2"/>
    </row>
    <row r="94" spans="1:7" x14ac:dyDescent="0.2">
      <c r="A94" s="3"/>
      <c r="B94" s="38">
        <v>28</v>
      </c>
      <c r="C94" s="55"/>
      <c r="D94" s="29" t="s">
        <v>121</v>
      </c>
      <c r="E94" s="11">
        <v>1338710.1499999999</v>
      </c>
      <c r="F94" s="2"/>
      <c r="G94" s="2"/>
    </row>
    <row r="95" spans="1:7" x14ac:dyDescent="0.2">
      <c r="B95" s="38"/>
      <c r="C95" s="55">
        <v>2271</v>
      </c>
      <c r="D95" s="28" t="s">
        <v>31</v>
      </c>
      <c r="E95" s="13">
        <v>777270.61</v>
      </c>
      <c r="F95" s="2"/>
      <c r="G95" s="2"/>
    </row>
    <row r="96" spans="1:7" x14ac:dyDescent="0.2">
      <c r="B96" s="38"/>
      <c r="C96" s="55">
        <v>227102</v>
      </c>
      <c r="D96" s="28" t="s">
        <v>157</v>
      </c>
      <c r="F96" s="2"/>
      <c r="G96" s="2"/>
    </row>
    <row r="97" spans="1:7" s="3" customFormat="1" x14ac:dyDescent="0.2">
      <c r="A97"/>
      <c r="B97" s="38"/>
      <c r="C97" s="55">
        <v>2272</v>
      </c>
      <c r="D97" s="28" t="s">
        <v>32</v>
      </c>
      <c r="E97" s="9">
        <v>561439.54</v>
      </c>
      <c r="F97" s="11">
        <f t="shared" ref="F97:G97" si="10">SUM(F98:F111)</f>
        <v>0</v>
      </c>
      <c r="G97" s="11">
        <f t="shared" si="10"/>
        <v>0</v>
      </c>
    </row>
    <row r="98" spans="1:7" x14ac:dyDescent="0.2">
      <c r="B98" s="38"/>
      <c r="C98" s="55">
        <v>227201</v>
      </c>
      <c r="D98" s="28" t="s">
        <v>158</v>
      </c>
      <c r="F98" s="2"/>
      <c r="G98" s="2"/>
    </row>
    <row r="99" spans="1:7" x14ac:dyDescent="0.2">
      <c r="B99" s="38"/>
      <c r="C99" s="55">
        <v>227203</v>
      </c>
      <c r="D99" s="28" t="s">
        <v>165</v>
      </c>
      <c r="F99" s="2"/>
      <c r="G99" s="2"/>
    </row>
    <row r="100" spans="1:7" s="3" customFormat="1" x14ac:dyDescent="0.2">
      <c r="A100"/>
      <c r="B100" s="38"/>
      <c r="C100" s="55">
        <v>227205</v>
      </c>
      <c r="D100" s="28" t="s">
        <v>172</v>
      </c>
      <c r="E100" s="13"/>
      <c r="F100" s="11"/>
      <c r="G100" s="11"/>
    </row>
    <row r="101" spans="1:7" s="3" customFormat="1" x14ac:dyDescent="0.2">
      <c r="A101"/>
      <c r="B101" s="38"/>
      <c r="C101" s="55">
        <v>227206</v>
      </c>
      <c r="D101" s="28" t="s">
        <v>52</v>
      </c>
      <c r="E101" s="13">
        <v>455040.5</v>
      </c>
      <c r="F101" s="11"/>
      <c r="G101" s="11"/>
    </row>
    <row r="102" spans="1:7" x14ac:dyDescent="0.2">
      <c r="A102" s="3"/>
      <c r="B102" s="38">
        <v>29</v>
      </c>
      <c r="C102" s="55"/>
      <c r="D102" s="29" t="s">
        <v>122</v>
      </c>
      <c r="E102" s="11">
        <v>6977389.6700000009</v>
      </c>
      <c r="F102" s="2"/>
      <c r="G102" s="2"/>
    </row>
    <row r="103" spans="1:7" s="3" customFormat="1" x14ac:dyDescent="0.2">
      <c r="A103"/>
      <c r="B103" s="38"/>
      <c r="C103" s="55">
        <v>2281</v>
      </c>
      <c r="D103" s="28" t="s">
        <v>33</v>
      </c>
      <c r="E103" s="13">
        <v>88432</v>
      </c>
      <c r="F103" s="8"/>
      <c r="G103" s="8"/>
    </row>
    <row r="104" spans="1:7" x14ac:dyDescent="0.2">
      <c r="B104" s="38"/>
      <c r="C104" s="55">
        <v>2282</v>
      </c>
      <c r="D104" s="28" t="s">
        <v>34</v>
      </c>
      <c r="E104" s="13">
        <v>236361.53</v>
      </c>
      <c r="F104" s="2"/>
      <c r="G104" s="2"/>
    </row>
    <row r="105" spans="1:7" x14ac:dyDescent="0.2">
      <c r="A105" s="3"/>
      <c r="B105" s="50"/>
      <c r="C105" s="57">
        <v>2285</v>
      </c>
      <c r="D105" s="41" t="s">
        <v>123</v>
      </c>
      <c r="E105" s="11">
        <v>543817</v>
      </c>
      <c r="F105" s="2"/>
      <c r="G105" s="2"/>
    </row>
    <row r="106" spans="1:7" s="3" customFormat="1" x14ac:dyDescent="0.2">
      <c r="B106" s="50"/>
      <c r="C106" s="57">
        <v>228502</v>
      </c>
      <c r="D106" s="41" t="s">
        <v>173</v>
      </c>
      <c r="E106" s="11"/>
      <c r="F106" s="8"/>
      <c r="G106" s="8"/>
    </row>
    <row r="107" spans="1:7" x14ac:dyDescent="0.2">
      <c r="B107" s="38"/>
      <c r="C107" s="55">
        <v>228503</v>
      </c>
      <c r="D107" s="20" t="s">
        <v>124</v>
      </c>
      <c r="E107" s="13">
        <v>543817</v>
      </c>
    </row>
    <row r="108" spans="1:7" s="3" customFormat="1" x14ac:dyDescent="0.2">
      <c r="B108" s="50"/>
      <c r="C108" s="57">
        <v>2286</v>
      </c>
      <c r="D108" s="29" t="s">
        <v>133</v>
      </c>
      <c r="E108" s="14">
        <v>4283620.32</v>
      </c>
      <c r="F108" s="8"/>
      <c r="G108" s="8"/>
    </row>
    <row r="109" spans="1:7" s="3" customFormat="1" x14ac:dyDescent="0.2">
      <c r="A109"/>
      <c r="B109" s="38"/>
      <c r="C109" s="55">
        <v>228601</v>
      </c>
      <c r="D109" s="28" t="s">
        <v>134</v>
      </c>
      <c r="E109" s="13">
        <v>4283620.32</v>
      </c>
      <c r="F109" s="8"/>
      <c r="G109" s="8"/>
    </row>
    <row r="110" spans="1:7" x14ac:dyDescent="0.2">
      <c r="B110" s="38"/>
      <c r="C110" s="55">
        <v>228602</v>
      </c>
      <c r="D110" s="28" t="s">
        <v>166</v>
      </c>
      <c r="F110" s="2"/>
      <c r="G110" s="2"/>
    </row>
    <row r="111" spans="1:7" hidden="1" x14ac:dyDescent="0.2">
      <c r="A111" s="3"/>
      <c r="B111" s="50"/>
      <c r="C111" s="57">
        <v>2287</v>
      </c>
      <c r="D111" s="41" t="s">
        <v>135</v>
      </c>
      <c r="E111" s="14">
        <v>1412173.2</v>
      </c>
    </row>
    <row r="112" spans="1:7" s="3" customFormat="1" x14ac:dyDescent="0.2">
      <c r="A112"/>
      <c r="B112" s="38"/>
      <c r="C112" s="55">
        <v>228706</v>
      </c>
      <c r="D112" s="20" t="s">
        <v>136</v>
      </c>
      <c r="E112" s="13">
        <v>1412173.2</v>
      </c>
      <c r="F112" s="11" t="e">
        <f>F97+F89+F80+F74+F70+F67+F63+#REF!+F57</f>
        <v>#REF!</v>
      </c>
      <c r="G112" s="11" t="e">
        <f>G97+G89+G80+G74+G70+G67+G63+#REF!+G57</f>
        <v>#REF!</v>
      </c>
    </row>
    <row r="113" spans="1:7" s="3" customFormat="1" x14ac:dyDescent="0.2">
      <c r="B113" s="50"/>
      <c r="C113" s="57">
        <v>2288</v>
      </c>
      <c r="D113" s="41" t="s">
        <v>137</v>
      </c>
      <c r="E113" s="14">
        <v>412985.62</v>
      </c>
    </row>
    <row r="114" spans="1:7" s="3" customFormat="1" x14ac:dyDescent="0.2">
      <c r="B114" s="50"/>
      <c r="C114" s="55">
        <v>228801</v>
      </c>
      <c r="D114" s="20" t="s">
        <v>159</v>
      </c>
      <c r="E114" s="14"/>
    </row>
    <row r="115" spans="1:7" s="3" customFormat="1" x14ac:dyDescent="0.2">
      <c r="A115"/>
      <c r="B115" s="38"/>
      <c r="C115" s="55">
        <v>228803</v>
      </c>
      <c r="D115" s="20" t="s">
        <v>138</v>
      </c>
      <c r="E115" s="13">
        <v>412985.62</v>
      </c>
      <c r="F115" s="11">
        <f t="shared" ref="F115:G115" si="11">SUM(F116:F117)</f>
        <v>0</v>
      </c>
      <c r="G115" s="11">
        <f t="shared" si="11"/>
        <v>0</v>
      </c>
    </row>
    <row r="116" spans="1:7" x14ac:dyDescent="0.2">
      <c r="B116" s="38"/>
      <c r="C116" s="55"/>
      <c r="D116" s="28" t="s">
        <v>58</v>
      </c>
      <c r="F116" s="2"/>
      <c r="G116" s="2"/>
    </row>
    <row r="117" spans="1:7" x14ac:dyDescent="0.2">
      <c r="A117" s="3"/>
      <c r="B117" s="38"/>
      <c r="C117" s="55"/>
      <c r="D117" s="29"/>
      <c r="E117" s="11"/>
      <c r="F117" s="13"/>
      <c r="G117" s="13"/>
    </row>
    <row r="118" spans="1:7" s="3" customFormat="1" x14ac:dyDescent="0.2">
      <c r="B118" s="38"/>
      <c r="C118" s="55"/>
      <c r="D118" s="29"/>
      <c r="E118" s="14"/>
      <c r="F118" s="11">
        <f t="shared" ref="F118:G118" si="12">SUM(F119:F120)</f>
        <v>0</v>
      </c>
      <c r="G118" s="11">
        <f t="shared" si="12"/>
        <v>0</v>
      </c>
    </row>
    <row r="119" spans="1:7" x14ac:dyDescent="0.2">
      <c r="A119" s="3">
        <v>3</v>
      </c>
      <c r="B119" s="38"/>
      <c r="C119" s="55"/>
      <c r="D119" s="29" t="s">
        <v>11</v>
      </c>
      <c r="E119" s="14">
        <v>1793074.91</v>
      </c>
      <c r="F119" s="13"/>
      <c r="G119" s="13"/>
    </row>
    <row r="120" spans="1:7" x14ac:dyDescent="0.2">
      <c r="A120" s="3"/>
      <c r="B120" s="38">
        <v>31</v>
      </c>
      <c r="C120" s="55">
        <v>231</v>
      </c>
      <c r="D120" s="29" t="s">
        <v>68</v>
      </c>
      <c r="E120" s="11">
        <v>546382.9</v>
      </c>
    </row>
    <row r="121" spans="1:7" s="3" customFormat="1" x14ac:dyDescent="0.2">
      <c r="A121"/>
      <c r="B121" s="38"/>
      <c r="C121" s="55">
        <v>2311</v>
      </c>
      <c r="D121" s="28" t="s">
        <v>35</v>
      </c>
      <c r="E121" s="13">
        <v>536509.88</v>
      </c>
      <c r="F121" s="11" t="e">
        <f t="shared" ref="F121:G121" si="13">F122+F123+F124+F125</f>
        <v>#REF!</v>
      </c>
      <c r="G121" s="11" t="e">
        <f t="shared" si="13"/>
        <v>#REF!</v>
      </c>
    </row>
    <row r="122" spans="1:7" x14ac:dyDescent="0.2">
      <c r="B122" s="38"/>
      <c r="C122" s="55">
        <v>2313</v>
      </c>
      <c r="D122" s="28" t="s">
        <v>36</v>
      </c>
      <c r="E122" s="13">
        <v>9873.02</v>
      </c>
      <c r="F122" s="23"/>
      <c r="G122" s="23"/>
    </row>
    <row r="123" spans="1:7" s="3" customFormat="1" x14ac:dyDescent="0.2">
      <c r="B123" s="38">
        <v>32</v>
      </c>
      <c r="C123" s="55">
        <v>232</v>
      </c>
      <c r="D123" s="29" t="s">
        <v>69</v>
      </c>
      <c r="E123" s="11">
        <v>7068.2</v>
      </c>
      <c r="F123" s="11" t="e">
        <f>#REF!+#REF!</f>
        <v>#REF!</v>
      </c>
      <c r="G123" s="11" t="e">
        <f>#REF!+#REF!</f>
        <v>#REF!</v>
      </c>
    </row>
    <row r="124" spans="1:7" x14ac:dyDescent="0.2">
      <c r="B124" s="38"/>
      <c r="C124" s="55">
        <v>2322</v>
      </c>
      <c r="D124" s="28" t="s">
        <v>37</v>
      </c>
      <c r="F124" s="2"/>
      <c r="G124" s="2"/>
    </row>
    <row r="125" spans="1:7" x14ac:dyDescent="0.2">
      <c r="B125" s="38"/>
      <c r="C125" s="55">
        <v>2323</v>
      </c>
      <c r="D125" s="28" t="s">
        <v>55</v>
      </c>
      <c r="E125" s="13">
        <v>7068.2</v>
      </c>
      <c r="F125" s="23"/>
      <c r="G125" s="23"/>
    </row>
    <row r="126" spans="1:7" s="3" customFormat="1" x14ac:dyDescent="0.2">
      <c r="B126" s="38">
        <v>33</v>
      </c>
      <c r="C126" s="55">
        <v>233</v>
      </c>
      <c r="D126" s="29" t="s">
        <v>125</v>
      </c>
      <c r="E126" s="11">
        <v>106355.76999999999</v>
      </c>
    </row>
    <row r="127" spans="1:7" x14ac:dyDescent="0.2">
      <c r="B127" s="38"/>
      <c r="C127" s="55">
        <v>2331</v>
      </c>
      <c r="D127" s="28" t="s">
        <v>38</v>
      </c>
      <c r="E127" s="13">
        <v>22570.46</v>
      </c>
    </row>
    <row r="128" spans="1:7" s="3" customFormat="1" x14ac:dyDescent="0.2">
      <c r="B128" s="38"/>
      <c r="C128" s="55">
        <v>2332</v>
      </c>
      <c r="D128" s="28" t="s">
        <v>39</v>
      </c>
      <c r="E128" s="9">
        <v>31460.89</v>
      </c>
      <c r="F128" s="11">
        <f t="shared" ref="F128:G128" si="14">SUM(F129)</f>
        <v>0</v>
      </c>
      <c r="G128" s="11">
        <f t="shared" si="14"/>
        <v>0</v>
      </c>
    </row>
    <row r="129" spans="1:7" x14ac:dyDescent="0.2">
      <c r="B129" s="38"/>
      <c r="C129" s="55">
        <v>2333</v>
      </c>
      <c r="D129" s="28" t="s">
        <v>40</v>
      </c>
      <c r="E129" s="13">
        <v>33117.919999999998</v>
      </c>
      <c r="F129" s="2"/>
      <c r="G129" s="2"/>
    </row>
    <row r="130" spans="1:7" x14ac:dyDescent="0.2">
      <c r="B130" s="38"/>
      <c r="C130" s="55">
        <v>2334</v>
      </c>
      <c r="D130" s="28" t="s">
        <v>41</v>
      </c>
      <c r="E130" s="13">
        <v>19206.5</v>
      </c>
      <c r="F130" s="2"/>
      <c r="G130" s="2"/>
    </row>
    <row r="131" spans="1:7" s="3" customFormat="1" x14ac:dyDescent="0.2">
      <c r="B131" s="52"/>
      <c r="C131" s="63">
        <v>234</v>
      </c>
      <c r="D131" s="29" t="s">
        <v>139</v>
      </c>
      <c r="E131" s="14">
        <v>2101.71</v>
      </c>
      <c r="F131" s="8"/>
      <c r="G131" s="8"/>
    </row>
    <row r="132" spans="1:7" s="3" customFormat="1" x14ac:dyDescent="0.2">
      <c r="A132"/>
      <c r="B132" s="24"/>
      <c r="C132" s="54">
        <v>2341</v>
      </c>
      <c r="D132" s="28" t="s">
        <v>140</v>
      </c>
      <c r="E132" s="13">
        <v>2101.71</v>
      </c>
      <c r="F132" s="8"/>
      <c r="G132" s="8"/>
    </row>
    <row r="133" spans="1:7" x14ac:dyDescent="0.2">
      <c r="A133" s="3"/>
      <c r="B133" s="38">
        <v>35</v>
      </c>
      <c r="C133" s="55">
        <v>235</v>
      </c>
      <c r="D133" s="29" t="s">
        <v>70</v>
      </c>
      <c r="E133" s="11">
        <v>117534.52</v>
      </c>
      <c r="F133" s="2"/>
      <c r="G133" s="2"/>
    </row>
    <row r="134" spans="1:7" x14ac:dyDescent="0.2">
      <c r="B134" s="38"/>
      <c r="C134" s="55">
        <v>2353</v>
      </c>
      <c r="D134" s="28" t="s">
        <v>141</v>
      </c>
      <c r="E134" s="13">
        <v>117534.52</v>
      </c>
      <c r="F134" s="2"/>
      <c r="G134" s="2"/>
    </row>
    <row r="135" spans="1:7" s="3" customFormat="1" x14ac:dyDescent="0.2">
      <c r="A135"/>
      <c r="B135" s="38"/>
      <c r="C135" s="55">
        <v>2355</v>
      </c>
      <c r="D135" s="28" t="s">
        <v>167</v>
      </c>
      <c r="E135" s="13"/>
      <c r="F135" s="11">
        <f t="shared" ref="F135:G135" si="15">SUM(F136:F136)</f>
        <v>0</v>
      </c>
      <c r="G135" s="11">
        <f t="shared" si="15"/>
        <v>0</v>
      </c>
    </row>
    <row r="136" spans="1:7" x14ac:dyDescent="0.2">
      <c r="A136" s="3"/>
      <c r="B136" s="38">
        <v>36</v>
      </c>
      <c r="C136" s="55">
        <v>236</v>
      </c>
      <c r="D136" s="41" t="s">
        <v>126</v>
      </c>
      <c r="E136" s="14">
        <v>24382.25</v>
      </c>
      <c r="F136" s="2"/>
      <c r="G136" s="2"/>
    </row>
    <row r="137" spans="1:7" x14ac:dyDescent="0.2">
      <c r="A137" s="3"/>
      <c r="B137" s="38"/>
      <c r="C137" s="55">
        <v>236303</v>
      </c>
      <c r="D137" s="41" t="s">
        <v>170</v>
      </c>
      <c r="E137" s="14"/>
      <c r="F137" s="2"/>
      <c r="G137" s="2"/>
    </row>
    <row r="138" spans="1:7" x14ac:dyDescent="0.2">
      <c r="B138" s="38"/>
      <c r="C138" s="55">
        <v>236304</v>
      </c>
      <c r="D138" s="28" t="s">
        <v>142</v>
      </c>
      <c r="E138" s="13">
        <v>24382.25</v>
      </c>
      <c r="F138" s="2"/>
      <c r="G138" s="2"/>
    </row>
    <row r="139" spans="1:7" x14ac:dyDescent="0.2">
      <c r="B139" s="38"/>
      <c r="C139" s="55">
        <v>236306</v>
      </c>
      <c r="D139" s="28" t="s">
        <v>168</v>
      </c>
      <c r="F139" s="2"/>
      <c r="G139" s="2"/>
    </row>
    <row r="140" spans="1:7" x14ac:dyDescent="0.2">
      <c r="A140" s="3"/>
      <c r="B140" s="38">
        <v>34</v>
      </c>
      <c r="C140" s="55">
        <v>2371</v>
      </c>
      <c r="D140" s="30" t="s">
        <v>143</v>
      </c>
      <c r="E140" s="11">
        <v>767786.6</v>
      </c>
      <c r="F140" s="2"/>
      <c r="G140" s="2"/>
    </row>
    <row r="141" spans="1:7" x14ac:dyDescent="0.2">
      <c r="B141" s="38"/>
      <c r="C141" s="55">
        <v>237101</v>
      </c>
      <c r="D141" s="28" t="s">
        <v>144</v>
      </c>
      <c r="E141" s="13">
        <v>767786.6</v>
      </c>
      <c r="F141" s="2"/>
      <c r="G141" s="2"/>
    </row>
    <row r="142" spans="1:7" x14ac:dyDescent="0.2">
      <c r="B142" s="38"/>
      <c r="C142" s="55"/>
      <c r="D142" s="28" t="s">
        <v>174</v>
      </c>
      <c r="F142" s="2"/>
      <c r="G142" s="2"/>
    </row>
    <row r="143" spans="1:7" s="3" customFormat="1" x14ac:dyDescent="0.2">
      <c r="A143"/>
      <c r="B143" s="38"/>
      <c r="C143" s="55">
        <v>237106</v>
      </c>
      <c r="D143" s="28" t="s">
        <v>160</v>
      </c>
      <c r="E143" s="13"/>
      <c r="F143" s="11">
        <f t="shared" ref="F143:G143" si="16">SUM(F144:F148)</f>
        <v>0</v>
      </c>
      <c r="G143" s="11">
        <f t="shared" si="16"/>
        <v>0</v>
      </c>
    </row>
    <row r="144" spans="1:7" s="1" customFormat="1" x14ac:dyDescent="0.2">
      <c r="A144"/>
      <c r="B144" s="38"/>
      <c r="C144" s="55">
        <v>2372</v>
      </c>
      <c r="D144" s="29" t="s">
        <v>161</v>
      </c>
      <c r="E144" s="13"/>
      <c r="F144" s="16"/>
      <c r="G144" s="16"/>
    </row>
    <row r="145" spans="1:7" x14ac:dyDescent="0.2">
      <c r="B145" s="38"/>
      <c r="C145" s="55">
        <v>237203</v>
      </c>
      <c r="D145" s="29" t="s">
        <v>175</v>
      </c>
      <c r="F145" s="2"/>
      <c r="G145" s="2"/>
    </row>
    <row r="146" spans="1:7" x14ac:dyDescent="0.2">
      <c r="B146" s="38"/>
      <c r="C146" s="55">
        <v>237204</v>
      </c>
      <c r="D146" s="28" t="s">
        <v>169</v>
      </c>
      <c r="F146" s="2"/>
      <c r="G146" s="2"/>
    </row>
    <row r="147" spans="1:7" x14ac:dyDescent="0.2">
      <c r="B147" s="38"/>
      <c r="C147" s="55">
        <v>237206</v>
      </c>
      <c r="D147" s="28" t="s">
        <v>162</v>
      </c>
      <c r="F147" s="2"/>
      <c r="G147" s="2"/>
    </row>
    <row r="148" spans="1:7" s="18" customFormat="1" x14ac:dyDescent="0.2">
      <c r="A148" s="3"/>
      <c r="B148" s="38">
        <v>39</v>
      </c>
      <c r="C148" s="57">
        <v>239</v>
      </c>
      <c r="D148" s="29" t="s">
        <v>71</v>
      </c>
      <c r="E148" s="11">
        <v>221462.95999999996</v>
      </c>
      <c r="F148" s="15"/>
      <c r="G148" s="15"/>
    </row>
    <row r="149" spans="1:7" x14ac:dyDescent="0.2">
      <c r="A149" s="1"/>
      <c r="B149" s="38"/>
      <c r="C149" s="55">
        <v>2391</v>
      </c>
      <c r="D149" s="28" t="s">
        <v>127</v>
      </c>
      <c r="E149" s="13">
        <v>5481.59</v>
      </c>
      <c r="F149" s="2"/>
      <c r="G149" s="2"/>
    </row>
    <row r="150" spans="1:7" s="3" customFormat="1" x14ac:dyDescent="0.2">
      <c r="A150"/>
      <c r="B150" s="38"/>
      <c r="C150" s="55">
        <v>2392</v>
      </c>
      <c r="D150" s="28" t="s">
        <v>145</v>
      </c>
      <c r="E150" s="13">
        <v>146641.87</v>
      </c>
      <c r="F150" s="11"/>
      <c r="G150" s="11"/>
    </row>
    <row r="151" spans="1:7" s="3" customFormat="1" x14ac:dyDescent="0.2">
      <c r="A151"/>
      <c r="B151" s="38"/>
      <c r="C151" s="55">
        <v>2395</v>
      </c>
      <c r="D151" s="28" t="s">
        <v>77</v>
      </c>
      <c r="E151" s="13">
        <v>6233.8</v>
      </c>
      <c r="F151" s="11"/>
      <c r="G151" s="11"/>
    </row>
    <row r="152" spans="1:7" x14ac:dyDescent="0.2">
      <c r="B152" s="38"/>
      <c r="C152" s="55">
        <v>2396</v>
      </c>
      <c r="D152" s="28" t="s">
        <v>78</v>
      </c>
      <c r="E152" s="13">
        <v>38361.93</v>
      </c>
      <c r="F152" s="2"/>
      <c r="G152" s="2"/>
    </row>
    <row r="153" spans="1:7" x14ac:dyDescent="0.2">
      <c r="A153" s="18"/>
      <c r="B153" s="40"/>
      <c r="C153" s="58">
        <v>2399</v>
      </c>
      <c r="D153" s="20" t="s">
        <v>146</v>
      </c>
      <c r="E153" s="21">
        <v>24743.77</v>
      </c>
      <c r="F153" s="2"/>
      <c r="G153" s="2"/>
    </row>
    <row r="154" spans="1:7" x14ac:dyDescent="0.2">
      <c r="B154" s="38"/>
      <c r="C154" s="55"/>
      <c r="D154" s="28"/>
      <c r="F154" s="2"/>
      <c r="G154" s="2"/>
    </row>
    <row r="155" spans="1:7" x14ac:dyDescent="0.2">
      <c r="A155" s="3">
        <v>4</v>
      </c>
      <c r="B155" s="38"/>
      <c r="C155" s="55"/>
      <c r="D155" s="29" t="s">
        <v>72</v>
      </c>
      <c r="E155" s="11">
        <v>53667795.539999999</v>
      </c>
      <c r="F155" s="2"/>
      <c r="G155" s="2"/>
    </row>
    <row r="156" spans="1:7" x14ac:dyDescent="0.2">
      <c r="A156" s="3"/>
      <c r="B156" s="38"/>
      <c r="C156" s="55">
        <v>241</v>
      </c>
      <c r="D156" s="29" t="s">
        <v>147</v>
      </c>
      <c r="E156" s="11">
        <v>384905.69</v>
      </c>
    </row>
    <row r="157" spans="1:7" x14ac:dyDescent="0.2">
      <c r="B157" s="38"/>
      <c r="C157" s="55">
        <v>2412</v>
      </c>
      <c r="D157" s="28" t="s">
        <v>150</v>
      </c>
      <c r="E157" s="13">
        <v>201705.69</v>
      </c>
    </row>
    <row r="158" spans="1:7" s="18" customFormat="1" x14ac:dyDescent="0.2">
      <c r="A158"/>
      <c r="B158" s="38"/>
      <c r="C158" s="55">
        <v>2414</v>
      </c>
      <c r="D158" s="28" t="s">
        <v>42</v>
      </c>
      <c r="E158" s="13">
        <v>75000</v>
      </c>
      <c r="F158" s="19"/>
      <c r="G158" s="19"/>
    </row>
    <row r="159" spans="1:7" x14ac:dyDescent="0.2">
      <c r="B159" s="38"/>
      <c r="C159" s="55">
        <v>2415</v>
      </c>
      <c r="D159" s="28" t="s">
        <v>148</v>
      </c>
      <c r="E159" s="13">
        <v>108200</v>
      </c>
      <c r="F159" s="23"/>
      <c r="G159" s="23"/>
    </row>
    <row r="160" spans="1:7" s="3" customFormat="1" x14ac:dyDescent="0.2">
      <c r="A160"/>
      <c r="B160" s="38"/>
      <c r="C160" s="55">
        <v>242</v>
      </c>
      <c r="D160" s="28" t="s">
        <v>151</v>
      </c>
      <c r="E160" s="14">
        <v>52937289.850000001</v>
      </c>
      <c r="F160" s="11"/>
      <c r="G160" s="11"/>
    </row>
    <row r="161" spans="1:7" x14ac:dyDescent="0.2">
      <c r="C161" s="54">
        <v>242102</v>
      </c>
      <c r="D161" s="28" t="s">
        <v>152</v>
      </c>
      <c r="E161" s="13">
        <v>52937289.850000001</v>
      </c>
      <c r="F161" s="13"/>
      <c r="G161" s="13"/>
    </row>
    <row r="162" spans="1:7" s="3" customFormat="1" x14ac:dyDescent="0.2">
      <c r="A162"/>
      <c r="B162" s="24"/>
      <c r="C162" s="54">
        <v>247</v>
      </c>
      <c r="D162" s="28" t="s">
        <v>149</v>
      </c>
      <c r="E162" s="14">
        <v>345600</v>
      </c>
      <c r="F162" s="11"/>
      <c r="G162" s="11"/>
    </row>
    <row r="163" spans="1:7" s="3" customFormat="1" x14ac:dyDescent="0.2">
      <c r="A163" s="18"/>
      <c r="B163" s="40"/>
      <c r="C163" s="58">
        <v>2472</v>
      </c>
      <c r="D163" s="20" t="s">
        <v>153</v>
      </c>
      <c r="E163" s="21">
        <v>345600</v>
      </c>
      <c r="F163" s="11"/>
      <c r="G163" s="11"/>
    </row>
    <row r="164" spans="1:7" x14ac:dyDescent="0.2">
      <c r="B164" s="38"/>
      <c r="C164" s="55"/>
      <c r="D164" s="28"/>
      <c r="F164" s="13"/>
      <c r="G164" s="13"/>
    </row>
    <row r="165" spans="1:7" s="3" customFormat="1" x14ac:dyDescent="0.2">
      <c r="A165" s="3">
        <v>9</v>
      </c>
      <c r="B165" s="38"/>
      <c r="C165" s="55"/>
      <c r="D165" s="29" t="s">
        <v>73</v>
      </c>
      <c r="E165" s="11">
        <v>1537241.44</v>
      </c>
      <c r="F165" s="11"/>
      <c r="G165" s="11"/>
    </row>
    <row r="166" spans="1:7" x14ac:dyDescent="0.2">
      <c r="B166" s="38"/>
      <c r="C166" s="55">
        <v>921</v>
      </c>
      <c r="D166" s="28" t="s">
        <v>53</v>
      </c>
      <c r="E166" s="13">
        <v>1537241.44</v>
      </c>
      <c r="F166" s="2"/>
      <c r="G166" s="2"/>
    </row>
    <row r="167" spans="1:7" s="3" customFormat="1" x14ac:dyDescent="0.2">
      <c r="B167" s="38"/>
      <c r="C167" s="55"/>
      <c r="D167" s="29"/>
      <c r="E167" s="11"/>
      <c r="F167" s="12">
        <f t="shared" ref="F167:G167" si="17">SUM(F166)</f>
        <v>0</v>
      </c>
      <c r="G167" s="12">
        <f t="shared" si="17"/>
        <v>0</v>
      </c>
    </row>
    <row r="168" spans="1:7" s="3" customFormat="1" x14ac:dyDescent="0.2">
      <c r="B168" s="38"/>
      <c r="C168" s="55"/>
      <c r="D168" s="29" t="s">
        <v>87</v>
      </c>
      <c r="E168" s="11">
        <v>151300409.5</v>
      </c>
      <c r="F168" s="12"/>
      <c r="G168" s="12"/>
    </row>
    <row r="169" spans="1:7" s="3" customFormat="1" x14ac:dyDescent="0.2">
      <c r="A169"/>
      <c r="B169" s="38"/>
      <c r="C169" s="55"/>
      <c r="D169" s="28"/>
      <c r="E169" s="13"/>
      <c r="F169" s="8"/>
      <c r="G169" s="8"/>
    </row>
    <row r="170" spans="1:7" x14ac:dyDescent="0.2">
      <c r="A170" s="3">
        <v>5</v>
      </c>
      <c r="B170" s="38"/>
      <c r="C170" s="55"/>
      <c r="D170" s="29" t="s">
        <v>75</v>
      </c>
      <c r="E170" s="11"/>
      <c r="F170" s="2"/>
      <c r="G170" s="2"/>
    </row>
    <row r="171" spans="1:7" x14ac:dyDescent="0.2">
      <c r="B171" s="38"/>
      <c r="C171" s="55">
        <v>524</v>
      </c>
      <c r="D171" s="28" t="s">
        <v>76</v>
      </c>
      <c r="E171" s="10">
        <v>22737056.370000001</v>
      </c>
      <c r="F171" s="2"/>
      <c r="G171" s="2"/>
    </row>
    <row r="172" spans="1:7" x14ac:dyDescent="0.2">
      <c r="A172" s="3"/>
      <c r="B172" s="38"/>
      <c r="C172" s="55"/>
      <c r="D172" s="29" t="s">
        <v>85</v>
      </c>
      <c r="E172" s="12">
        <v>22737056.370000001</v>
      </c>
      <c r="F172" s="2"/>
    </row>
    <row r="173" spans="1:7" x14ac:dyDescent="0.2">
      <c r="A173" s="3"/>
      <c r="B173" s="38"/>
      <c r="C173" s="55"/>
      <c r="D173" s="29"/>
      <c r="E173" s="12"/>
      <c r="F173" s="2"/>
      <c r="G173" s="2"/>
    </row>
    <row r="174" spans="1:7" x14ac:dyDescent="0.2">
      <c r="A174" s="3">
        <v>6</v>
      </c>
      <c r="B174" s="38"/>
      <c r="C174" s="55">
        <v>26</v>
      </c>
      <c r="D174" s="29" t="s">
        <v>74</v>
      </c>
      <c r="E174" s="14"/>
      <c r="F174" s="2"/>
      <c r="G174" s="2"/>
    </row>
    <row r="175" spans="1:7" x14ac:dyDescent="0.2">
      <c r="B175" s="38"/>
      <c r="C175" s="55">
        <v>613</v>
      </c>
      <c r="D175" s="28" t="s">
        <v>59</v>
      </c>
      <c r="F175" s="2"/>
      <c r="G175" s="2"/>
    </row>
    <row r="176" spans="1:7" x14ac:dyDescent="0.2">
      <c r="B176" s="38"/>
      <c r="C176" s="55">
        <v>614</v>
      </c>
      <c r="D176" s="28" t="s">
        <v>43</v>
      </c>
      <c r="F176" s="2"/>
      <c r="G176" s="2"/>
    </row>
    <row r="177" spans="1:7" x14ac:dyDescent="0.2">
      <c r="B177" s="38"/>
      <c r="C177" s="55">
        <v>616</v>
      </c>
      <c r="D177" s="28" t="s">
        <v>47</v>
      </c>
      <c r="F177" s="2"/>
    </row>
    <row r="178" spans="1:7" x14ac:dyDescent="0.2">
      <c r="B178" s="38"/>
      <c r="C178" s="55">
        <v>261</v>
      </c>
      <c r="D178" s="28" t="s">
        <v>44</v>
      </c>
      <c r="E178" s="10">
        <v>894848.99000000011</v>
      </c>
      <c r="F178" s="2"/>
      <c r="G178" s="2"/>
    </row>
    <row r="179" spans="1:7" s="3" customFormat="1" x14ac:dyDescent="0.2">
      <c r="A179"/>
      <c r="B179" s="38"/>
      <c r="C179" s="55">
        <v>621</v>
      </c>
      <c r="D179" s="28" t="s">
        <v>54</v>
      </c>
      <c r="E179" s="13"/>
      <c r="F179" s="14">
        <f t="shared" ref="F179:G179" si="18">SUM(F170:F178)</f>
        <v>0</v>
      </c>
      <c r="G179" s="14">
        <f t="shared" si="18"/>
        <v>0</v>
      </c>
    </row>
    <row r="180" spans="1:7" x14ac:dyDescent="0.2">
      <c r="B180" s="38"/>
      <c r="C180" s="55">
        <v>622</v>
      </c>
      <c r="D180" s="28" t="s">
        <v>45</v>
      </c>
      <c r="F180" s="2"/>
    </row>
    <row r="181" spans="1:7" x14ac:dyDescent="0.2">
      <c r="B181" s="38"/>
      <c r="C181" s="55">
        <v>635</v>
      </c>
      <c r="D181" s="28" t="s">
        <v>57</v>
      </c>
      <c r="F181" s="13"/>
      <c r="G181" s="13"/>
    </row>
    <row r="182" spans="1:7" s="3" customFormat="1" x14ac:dyDescent="0.2">
      <c r="A182"/>
      <c r="B182" s="38"/>
      <c r="C182" s="55">
        <v>639</v>
      </c>
      <c r="D182" s="28" t="s">
        <v>48</v>
      </c>
      <c r="E182" s="13"/>
      <c r="F182" s="33" t="e">
        <f>F179+F167+#REF!+#REF!+#REF!+F112+#REF!</f>
        <v>#REF!</v>
      </c>
      <c r="G182" s="33" t="e">
        <f>G179+G167+#REF!+#REF!+#REF!+G112+#REF!</f>
        <v>#REF!</v>
      </c>
    </row>
    <row r="183" spans="1:7" s="3" customFormat="1" x14ac:dyDescent="0.2">
      <c r="A183"/>
      <c r="B183" s="38"/>
      <c r="C183" s="55">
        <v>694</v>
      </c>
      <c r="D183" s="28" t="s">
        <v>46</v>
      </c>
      <c r="E183" s="13"/>
      <c r="F183" s="12"/>
      <c r="G183" s="12"/>
    </row>
    <row r="184" spans="1:7" x14ac:dyDescent="0.2">
      <c r="A184" s="3"/>
      <c r="B184" s="38"/>
      <c r="C184" s="61"/>
      <c r="D184" s="29" t="s">
        <v>84</v>
      </c>
      <c r="E184" s="14">
        <v>894848.99000000011</v>
      </c>
      <c r="F184" s="10"/>
      <c r="G184" s="10"/>
    </row>
    <row r="185" spans="1:7" x14ac:dyDescent="0.2">
      <c r="B185" s="38"/>
      <c r="C185" s="55"/>
      <c r="D185" s="28"/>
      <c r="F185" s="2"/>
    </row>
    <row r="186" spans="1:7" x14ac:dyDescent="0.2">
      <c r="B186" s="38"/>
      <c r="C186" s="55">
        <v>835</v>
      </c>
      <c r="D186" s="28" t="s">
        <v>60</v>
      </c>
      <c r="E186" s="13">
        <v>15058530.890000001</v>
      </c>
      <c r="G186" s="2"/>
    </row>
    <row r="187" spans="1:7" x14ac:dyDescent="0.2">
      <c r="A187" s="3"/>
      <c r="B187" s="38"/>
      <c r="C187" s="55"/>
      <c r="D187" s="31" t="s">
        <v>10</v>
      </c>
      <c r="E187" s="33">
        <v>189990845.75</v>
      </c>
      <c r="G187" s="2"/>
    </row>
    <row r="188" spans="1:7" x14ac:dyDescent="0.2">
      <c r="A188" s="3"/>
      <c r="B188" s="38"/>
      <c r="C188" s="55"/>
      <c r="D188" s="31"/>
      <c r="E188" s="12"/>
      <c r="G188" s="2"/>
    </row>
    <row r="189" spans="1:7" x14ac:dyDescent="0.2">
      <c r="B189" s="38"/>
      <c r="C189" s="55">
        <v>741</v>
      </c>
      <c r="D189" s="32" t="s">
        <v>1</v>
      </c>
      <c r="E189" s="10"/>
      <c r="G189" s="2"/>
    </row>
    <row r="190" spans="1:7" ht="13.5" thickBot="1" x14ac:dyDescent="0.25">
      <c r="B190" s="38"/>
      <c r="C190" s="54">
        <v>742</v>
      </c>
      <c r="D190" s="32" t="s">
        <v>50</v>
      </c>
      <c r="E190" s="13">
        <v>178530460.34000003</v>
      </c>
      <c r="F190" s="34" t="e">
        <f t="shared" ref="F190:G190" si="19">F182+F185+F187+F188</f>
        <v>#REF!</v>
      </c>
      <c r="G190" s="34" t="e">
        <f t="shared" si="19"/>
        <v>#REF!</v>
      </c>
    </row>
    <row r="191" spans="1:7" ht="13.5" thickTop="1" x14ac:dyDescent="0.2">
      <c r="B191" s="38"/>
      <c r="C191" s="55">
        <v>742</v>
      </c>
      <c r="D191" s="32" t="s">
        <v>9</v>
      </c>
    </row>
    <row r="192" spans="1:7" x14ac:dyDescent="0.2">
      <c r="B192" s="38"/>
      <c r="C192" s="55">
        <v>871</v>
      </c>
      <c r="D192" s="32" t="s">
        <v>8</v>
      </c>
    </row>
    <row r="193" spans="3:5" x14ac:dyDescent="0.2">
      <c r="C193" s="62"/>
      <c r="D193" s="28"/>
    </row>
    <row r="194" spans="3:5" x14ac:dyDescent="0.2">
      <c r="C194" s="62"/>
      <c r="D194" s="28"/>
    </row>
    <row r="195" spans="3:5" ht="13.5" thickBot="1" x14ac:dyDescent="0.25">
      <c r="C195" s="62"/>
      <c r="D195" s="5" t="s">
        <v>5</v>
      </c>
      <c r="E195" s="34">
        <v>368521306.09000003</v>
      </c>
    </row>
    <row r="196" spans="3:5" ht="13.5" thickTop="1" x14ac:dyDescent="0.2">
      <c r="C196" s="62"/>
      <c r="D196" s="6"/>
    </row>
    <row r="197" spans="3:5" x14ac:dyDescent="0.2">
      <c r="C197" s="62"/>
      <c r="D197" s="6"/>
    </row>
    <row r="198" spans="3:5" x14ac:dyDescent="0.2">
      <c r="C198" s="62"/>
      <c r="D198" s="6"/>
    </row>
    <row r="199" spans="3:5" x14ac:dyDescent="0.2">
      <c r="C199" s="62"/>
      <c r="D199" s="6"/>
    </row>
    <row r="200" spans="3:5" x14ac:dyDescent="0.2">
      <c r="C200" s="62"/>
      <c r="D200" s="6"/>
    </row>
    <row r="201" spans="3:5" x14ac:dyDescent="0.2">
      <c r="C201" s="62"/>
      <c r="D201" s="6"/>
    </row>
    <row r="202" spans="3:5" x14ac:dyDescent="0.2">
      <c r="C202" s="62"/>
      <c r="D202" s="6"/>
    </row>
    <row r="203" spans="3:5" x14ac:dyDescent="0.2">
      <c r="C203" s="62"/>
      <c r="D203" s="7"/>
    </row>
  </sheetData>
  <sheetProtection algorithmName="SHA-512" hashValue="p7y2xJgERGCRL2tkBSoA/MprHSHEsr7KwP0PAaEo/VdwaA7a+zC3xLmoWlGZTwAFmV1GneOLA+GWBGx5Rk5r9Q==" saltValue="lIyNLIzhfUXgJ0iljWGpcQ==" spinCount="100000" sheet="1" objects="1" scenarios="1"/>
  <mergeCells count="8">
    <mergeCell ref="A1:E1"/>
    <mergeCell ref="A3:E3"/>
    <mergeCell ref="B7:B9"/>
    <mergeCell ref="C7:C9"/>
    <mergeCell ref="D7:D9"/>
    <mergeCell ref="F4:G4"/>
    <mergeCell ref="A4:E4"/>
    <mergeCell ref="A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54710E4365D4D9A774BF6DD78FB9E" ma:contentTypeVersion="0" ma:contentTypeDescription="Crear nuevo documento." ma:contentTypeScope="" ma:versionID="0a2b81d9fe33019fec2c8c269dc18c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B879AC-FCC9-401F-B070-187E78FB5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7DEE7-8D25-415D-915A-24B7794C2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F837B5-7C0B-46E6-8315-1327A778E8B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Roseiby Cruz</dc:creator>
  <cp:lastModifiedBy>raquelmonzon</cp:lastModifiedBy>
  <cp:lastPrinted>2014-11-07T15:02:49Z</cp:lastPrinted>
  <dcterms:created xsi:type="dcterms:W3CDTF">2010-01-18T16:00:41Z</dcterms:created>
  <dcterms:modified xsi:type="dcterms:W3CDTF">2014-11-13T14:18:46Z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0x01010027054710E4365D4D9A774BF6DD78FB9E</vt:lpwstr>
  </property>
</Properties>
</file>