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jecucion Presupuestaria\DICIEMBRE\"/>
    </mc:Choice>
  </mc:AlternateContent>
  <bookViews>
    <workbookView xWindow="0" yWindow="0" windowWidth="20490" windowHeight="7455"/>
  </bookViews>
  <sheets>
    <sheet name="Transparencia" sheetId="3" r:id="rId1"/>
    <sheet name="Ejecucion" sheetId="14" r:id="rId2"/>
    <sheet name="Variacion" sheetId="2" r:id="rId3"/>
    <sheet name="Flujo" sheetId="13" r:id="rId4"/>
  </sheets>
  <definedNames>
    <definedName name="_xlnm.Print_Area" localSheetId="1">Ejecucion!$A$1:$K$292</definedName>
    <definedName name="_xlnm.Print_Area" localSheetId="3">Flujo!$A$1:$C$44</definedName>
    <definedName name="_xlnm.Print_Area" localSheetId="0">Transparencia!$A$1:$P$91</definedName>
    <definedName name="_xlnm.Print_Titles" localSheetId="1">Ejecucion!$7:$8</definedName>
    <definedName name="_xlnm.Print_Titles" localSheetId="0">Transparencia!$1:$6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3" l="1"/>
  <c r="C26" i="13"/>
  <c r="N73" i="3" l="1"/>
  <c r="M73" i="3" l="1"/>
  <c r="L75" i="3" l="1"/>
  <c r="L83" i="3" s="1"/>
  <c r="L73" i="3"/>
  <c r="H73" i="3" l="1"/>
  <c r="I73" i="3"/>
  <c r="J73" i="3"/>
  <c r="P9" i="3" l="1"/>
  <c r="P82" i="3" l="1"/>
  <c r="N81" i="3"/>
  <c r="M81" i="3"/>
  <c r="K81" i="3"/>
  <c r="I81" i="3"/>
  <c r="C81" i="3"/>
  <c r="B81" i="3"/>
  <c r="P80" i="3"/>
  <c r="P79" i="3"/>
  <c r="N78" i="3"/>
  <c r="M78" i="3"/>
  <c r="M83" i="3" s="1"/>
  <c r="K78" i="3"/>
  <c r="I78" i="3"/>
  <c r="C78" i="3"/>
  <c r="B78" i="3"/>
  <c r="P77" i="3"/>
  <c r="O83" i="3"/>
  <c r="N75" i="3"/>
  <c r="N83" i="3" s="1"/>
  <c r="K75" i="3"/>
  <c r="J83" i="3"/>
  <c r="I75" i="3"/>
  <c r="F83" i="3"/>
  <c r="C75" i="3"/>
  <c r="B75" i="3"/>
  <c r="B83" i="3" s="1"/>
  <c r="P71" i="3"/>
  <c r="P70" i="3"/>
  <c r="P69" i="3"/>
  <c r="P68" i="3"/>
  <c r="P67" i="3"/>
  <c r="P66" i="3"/>
  <c r="P65" i="3"/>
  <c r="P64" i="3"/>
  <c r="P63" i="3"/>
  <c r="P62" i="3"/>
  <c r="P59" i="3"/>
  <c r="P58" i="3"/>
  <c r="P57" i="3"/>
  <c r="P51" i="3"/>
  <c r="P48" i="3"/>
  <c r="P47" i="3"/>
  <c r="P46" i="3"/>
  <c r="P45" i="3"/>
  <c r="P44" i="3"/>
  <c r="P43" i="3"/>
  <c r="P39" i="3"/>
  <c r="P38" i="3"/>
  <c r="P37" i="3"/>
  <c r="P32" i="3"/>
  <c r="P29" i="3"/>
  <c r="P27" i="3"/>
  <c r="P25" i="3"/>
  <c r="C83" i="3" l="1"/>
  <c r="K83" i="3"/>
  <c r="P15" i="3"/>
  <c r="P17" i="3"/>
  <c r="P19" i="3"/>
  <c r="P21" i="3"/>
  <c r="P23" i="3"/>
  <c r="B73" i="3"/>
  <c r="B85" i="3" s="1"/>
  <c r="G73" i="3"/>
  <c r="P31" i="3"/>
  <c r="L85" i="3"/>
  <c r="P50" i="3"/>
  <c r="P52" i="3"/>
  <c r="P54" i="3"/>
  <c r="P56" i="3"/>
  <c r="P61" i="3"/>
  <c r="E83" i="3"/>
  <c r="I83" i="3"/>
  <c r="P10" i="3"/>
  <c r="P11" i="3"/>
  <c r="P13" i="3"/>
  <c r="P16" i="3"/>
  <c r="P18" i="3"/>
  <c r="P20" i="3"/>
  <c r="P22" i="3"/>
  <c r="P28" i="3"/>
  <c r="P30" i="3"/>
  <c r="P41" i="3"/>
  <c r="P49" i="3"/>
  <c r="N85" i="3"/>
  <c r="P53" i="3"/>
  <c r="P55" i="3"/>
  <c r="P12" i="3"/>
  <c r="C73" i="3"/>
  <c r="C85" i="3" s="1"/>
  <c r="P33" i="3"/>
  <c r="P35" i="3"/>
  <c r="P36" i="3"/>
  <c r="P34" i="3"/>
  <c r="F73" i="3"/>
  <c r="K73" i="3"/>
  <c r="K85" i="3" s="1"/>
  <c r="O73" i="3"/>
  <c r="O85" i="3" s="1"/>
  <c r="P78" i="3"/>
  <c r="P81" i="3"/>
  <c r="P60" i="3"/>
  <c r="P24" i="3"/>
  <c r="F85" i="3"/>
  <c r="J85" i="3"/>
  <c r="P26" i="3"/>
  <c r="P40" i="3"/>
  <c r="P42" i="3"/>
  <c r="P14" i="3" l="1"/>
  <c r="P8" i="3"/>
  <c r="P73" i="3" s="1"/>
  <c r="E73" i="3"/>
  <c r="E85" i="3" s="1"/>
  <c r="I85" i="3"/>
  <c r="M85" i="3"/>
  <c r="D83" i="3"/>
  <c r="D73" i="3"/>
  <c r="D85" i="3" l="1"/>
  <c r="P76" i="3" l="1"/>
  <c r="G83" i="3" l="1"/>
  <c r="G85" i="3" s="1"/>
  <c r="P85" i="3" s="1"/>
  <c r="P75" i="3"/>
  <c r="P83" i="3" s="1"/>
</calcChain>
</file>

<file path=xl/comments1.xml><?xml version="1.0" encoding="utf-8"?>
<comments xmlns="http://schemas.openxmlformats.org/spreadsheetml/2006/main">
  <authors>
    <author>Sara Moreta</author>
  </authors>
  <commentList>
    <comment ref="A18" authorId="0" shapeId="0">
      <text>
        <r>
          <rPr>
            <sz val="9"/>
            <color indexed="81"/>
            <rFont val="Tahoma"/>
            <family val="2"/>
          </rPr>
          <t>Se coloca la variacion del efectivo tal cual esta</t>
        </r>
      </text>
    </comment>
  </commentList>
</comments>
</file>

<file path=xl/sharedStrings.xml><?xml version="1.0" encoding="utf-8"?>
<sst xmlns="http://schemas.openxmlformats.org/spreadsheetml/2006/main" count="844" uniqueCount="715">
  <si>
    <t>Cuenta</t>
  </si>
  <si>
    <t>CLASIFICACION</t>
  </si>
  <si>
    <t>Ejecutado</t>
  </si>
  <si>
    <t>Pagado</t>
  </si>
  <si>
    <t>Presupuestado</t>
  </si>
  <si>
    <t>Variación Acumulada</t>
  </si>
  <si>
    <t xml:space="preserve">  </t>
  </si>
  <si>
    <t>INGRESOS CORRIENTES</t>
  </si>
  <si>
    <t>4-114232</t>
  </si>
  <si>
    <t>Contribución CDT</t>
  </si>
  <si>
    <t>4-9108</t>
  </si>
  <si>
    <t>Derecho Uso del Espectro</t>
  </si>
  <si>
    <t xml:space="preserve">INTERESES </t>
  </si>
  <si>
    <t>4-161206</t>
  </si>
  <si>
    <t>Intereses Certificados Financieros</t>
  </si>
  <si>
    <t>4-16121</t>
  </si>
  <si>
    <t>Intereses Cuenta Corriente</t>
  </si>
  <si>
    <t>---</t>
  </si>
  <si>
    <t>OTROS INGRESOS</t>
  </si>
  <si>
    <t>4-9105</t>
  </si>
  <si>
    <t>Depositos no identificados</t>
  </si>
  <si>
    <t>4-9112</t>
  </si>
  <si>
    <t>Servicios Adm. y Serv. de Telecomunicaciones</t>
  </si>
  <si>
    <t>4-9113</t>
  </si>
  <si>
    <t>Intereses Indemnizatorios CDT</t>
  </si>
  <si>
    <t>4-9114</t>
  </si>
  <si>
    <t xml:space="preserve">Licitacion Publica </t>
  </si>
  <si>
    <t>4-9117</t>
  </si>
  <si>
    <t>4-9154</t>
  </si>
  <si>
    <t>Firma Digital</t>
  </si>
  <si>
    <t>4-9199</t>
  </si>
  <si>
    <t>Otros Ingresos</t>
  </si>
  <si>
    <t>TOTAL DE INGRESOS</t>
  </si>
  <si>
    <t>GASTOS CORRIENTES</t>
  </si>
  <si>
    <t>REMUNERACIONES Y CONTRIBUCIONES</t>
  </si>
  <si>
    <t>6-211</t>
  </si>
  <si>
    <t>6-2111</t>
  </si>
  <si>
    <t>REMUNERACIONES</t>
  </si>
  <si>
    <t>6-211101</t>
  </si>
  <si>
    <t>Sueldos Empleados Fijos</t>
  </si>
  <si>
    <t>Sueldos al Personal de Carácter Temporal</t>
  </si>
  <si>
    <t>6-211206</t>
  </si>
  <si>
    <t>Jornales</t>
  </si>
  <si>
    <t>6-2114</t>
  </si>
  <si>
    <t>6-211503</t>
  </si>
  <si>
    <t>Prestaciones Laborales</t>
  </si>
  <si>
    <t>6-211601</t>
  </si>
  <si>
    <t>Vacaciones</t>
  </si>
  <si>
    <t>6-212</t>
  </si>
  <si>
    <t>SOBRESUELDOS</t>
  </si>
  <si>
    <t>6-2122</t>
  </si>
  <si>
    <t>6-212201</t>
  </si>
  <si>
    <t>Compensacion Horas Extras</t>
  </si>
  <si>
    <t>6-212205</t>
  </si>
  <si>
    <t>Compensación por Servicios de Seguridad</t>
  </si>
  <si>
    <t>6-212206</t>
  </si>
  <si>
    <t>Incentivo por Rendimiento Individual (6-2141 Bono CD; 6-212209- Bono por Desempeño)</t>
  </si>
  <si>
    <t>6-214</t>
  </si>
  <si>
    <t>GRATIFICACIONES Y BONIFICACIONES</t>
  </si>
  <si>
    <t>6-214201</t>
  </si>
  <si>
    <t xml:space="preserve">Bono Escolar </t>
  </si>
  <si>
    <t>6-214202</t>
  </si>
  <si>
    <t>Gratificaciones por Pasantias</t>
  </si>
  <si>
    <t>6-214204</t>
  </si>
  <si>
    <t>Oras Gratificaciones (6-2143-Bono Vacacional; 6-2144-Bono Estudiantil 14)</t>
  </si>
  <si>
    <t>6-215</t>
  </si>
  <si>
    <t>CONTRIBUCIONES A LA SEGURIDAD SOCIAL</t>
  </si>
  <si>
    <t>6-2151</t>
  </si>
  <si>
    <t>6-2152</t>
  </si>
  <si>
    <t>6-2153</t>
  </si>
  <si>
    <t>CONTRATACION DE SERVICIOS</t>
  </si>
  <si>
    <t>6-221</t>
  </si>
  <si>
    <t>SERVICIOS BÁSICOS</t>
  </si>
  <si>
    <t>6-2213</t>
  </si>
  <si>
    <t>Teléfonos</t>
  </si>
  <si>
    <t>6-2214</t>
  </si>
  <si>
    <t>Telefax y Correo</t>
  </si>
  <si>
    <t>6-2215</t>
  </si>
  <si>
    <t>Servicio de Internet y TV por Cable</t>
  </si>
  <si>
    <t>6-2216</t>
  </si>
  <si>
    <t>Energía Eléctrica</t>
  </si>
  <si>
    <t>6-2217</t>
  </si>
  <si>
    <t xml:space="preserve">Agua </t>
  </si>
  <si>
    <t>6-2218</t>
  </si>
  <si>
    <t>Recoleccion Residuos Sólidos</t>
  </si>
  <si>
    <t>6-222</t>
  </si>
  <si>
    <t>PUBLICIDAD, IMPRESIÓN Y ENCUADERNACIÓN</t>
  </si>
  <si>
    <t>6-2221</t>
  </si>
  <si>
    <t>6-2222</t>
  </si>
  <si>
    <t>6-223</t>
  </si>
  <si>
    <t>VIÁTICOS</t>
  </si>
  <si>
    <t>6-2231</t>
  </si>
  <si>
    <t xml:space="preserve">     Viaticos dentro del Pais</t>
  </si>
  <si>
    <t xml:space="preserve">     Viaticos fuera del Pais</t>
  </si>
  <si>
    <t>6-224</t>
  </si>
  <si>
    <t>TRANSPORTE Y ALMACENAJE</t>
  </si>
  <si>
    <t>6-2241</t>
  </si>
  <si>
    <t xml:space="preserve">    Pasaje</t>
  </si>
  <si>
    <t>6-2242</t>
  </si>
  <si>
    <t xml:space="preserve">    Flete</t>
  </si>
  <si>
    <t>6-2244</t>
  </si>
  <si>
    <t xml:space="preserve">    Peaje</t>
  </si>
  <si>
    <t>6-225</t>
  </si>
  <si>
    <t>ALQUILERES Y RENTAS</t>
  </si>
  <si>
    <t>6-2251</t>
  </si>
  <si>
    <t>Alquiler y Renta de Edificios y Locales</t>
  </si>
  <si>
    <t>6-225302</t>
  </si>
  <si>
    <t>Alquiler Equipos de Cómputos</t>
  </si>
  <si>
    <t>6-2254</t>
  </si>
  <si>
    <t>Alquiler Equipo de Transporte</t>
  </si>
  <si>
    <t>6-2258</t>
  </si>
  <si>
    <t>Otros Alquileres</t>
  </si>
  <si>
    <t>Alquileres diversos</t>
  </si>
  <si>
    <t>Alquiler Planta Electrica</t>
  </si>
  <si>
    <t>Alquiler de Parqueos</t>
  </si>
  <si>
    <t>Alquiler de Estaciones Moviles</t>
  </si>
  <si>
    <t>6-2259</t>
  </si>
  <si>
    <t>Derechos de Uso</t>
  </si>
  <si>
    <t>6-225901</t>
  </si>
  <si>
    <t>Licencias Informaticas</t>
  </si>
  <si>
    <t>6-226</t>
  </si>
  <si>
    <t>SEGUROS</t>
  </si>
  <si>
    <t>6-2261</t>
  </si>
  <si>
    <t>6-2262</t>
  </si>
  <si>
    <t xml:space="preserve">     Bienes Muebles (vehículos)</t>
  </si>
  <si>
    <t>6-2263</t>
  </si>
  <si>
    <t>Seguro de Personas</t>
  </si>
  <si>
    <t>6-22631</t>
  </si>
  <si>
    <t>Seguro de Vida</t>
  </si>
  <si>
    <t>6-22632</t>
  </si>
  <si>
    <t>Seguro Salud Local</t>
  </si>
  <si>
    <t>Seguro Salud Internacional</t>
  </si>
  <si>
    <t>6-22633</t>
  </si>
  <si>
    <t>Seguro Ultimos Gastos</t>
  </si>
  <si>
    <t>6-227</t>
  </si>
  <si>
    <t>SERVICIOS DE CONSERVACIÓN, REPARACIONES MENORES E INSTALACIONES TEMPORALES</t>
  </si>
  <si>
    <t>6-2271</t>
  </si>
  <si>
    <t>Contratación de Obras Menores</t>
  </si>
  <si>
    <t>6-227101</t>
  </si>
  <si>
    <t>Obras menores en edificaciones</t>
  </si>
  <si>
    <t>6-227102</t>
  </si>
  <si>
    <t>Servicios especiales de mantenimiento y reparación</t>
  </si>
  <si>
    <t>6-227104</t>
  </si>
  <si>
    <t>Mant. y Reparación de Obras Civiles en Inst.</t>
  </si>
  <si>
    <t>6-227106</t>
  </si>
  <si>
    <t>Instalaciones Electricas</t>
  </si>
  <si>
    <t>6-2272</t>
  </si>
  <si>
    <t>Mantenimiento y Rep. de Maquinarias y Equipos</t>
  </si>
  <si>
    <t>6-227201</t>
  </si>
  <si>
    <t xml:space="preserve">Mantenimiento y Reparación de Muebles y equipo de oficina </t>
  </si>
  <si>
    <t>6-227202</t>
  </si>
  <si>
    <t xml:space="preserve">Mant. y reparación de equipo de computación </t>
  </si>
  <si>
    <t>6-227204</t>
  </si>
  <si>
    <t>Mant y Reparación equipos Sanitarios y de Laboratorios</t>
  </si>
  <si>
    <t>6-227205</t>
  </si>
  <si>
    <t>Mant. y reparación de equipos Comunicación</t>
  </si>
  <si>
    <t>6-227206</t>
  </si>
  <si>
    <t>Mantenimiento y Reparación Equipo de Transporte</t>
  </si>
  <si>
    <t>6-228</t>
  </si>
  <si>
    <t>OTROS SERVICIOS NO INCLUIDOS EN CONCEPTOS ANTERIORES</t>
  </si>
  <si>
    <t>6-2281</t>
  </si>
  <si>
    <t>Gastos Judiciales</t>
  </si>
  <si>
    <t>6-2282</t>
  </si>
  <si>
    <t>Comisiones y Gastos Bancarios</t>
  </si>
  <si>
    <t>6-2283</t>
  </si>
  <si>
    <t>6-2285</t>
  </si>
  <si>
    <t>Fumigación, Lavandería, limpieza de oficina</t>
  </si>
  <si>
    <t>6-228501</t>
  </si>
  <si>
    <t>Fumigación</t>
  </si>
  <si>
    <t>6-228502</t>
  </si>
  <si>
    <t>Lavandería</t>
  </si>
  <si>
    <t>6-228503</t>
  </si>
  <si>
    <t xml:space="preserve">Limpieza  Higiene </t>
  </si>
  <si>
    <t>6-2286</t>
  </si>
  <si>
    <t>Organización de Eventos y Festividades</t>
  </si>
  <si>
    <t>6-2287</t>
  </si>
  <si>
    <t>Servicios Técnicos y Prof. prestados</t>
  </si>
  <si>
    <t>6-228704</t>
  </si>
  <si>
    <t>Servicios de Capacitacion</t>
  </si>
  <si>
    <t>6-228705</t>
  </si>
  <si>
    <t xml:space="preserve">Servicios de Informática y sistema </t>
  </si>
  <si>
    <t>6-228706</t>
  </si>
  <si>
    <t>Otros Servicios Profesionales y Técnicos</t>
  </si>
  <si>
    <t>6-2288</t>
  </si>
  <si>
    <t xml:space="preserve"> Impuestos, Derechos y Tasas</t>
  </si>
  <si>
    <t>6-228801</t>
  </si>
  <si>
    <t xml:space="preserve">     Impuestos</t>
  </si>
  <si>
    <t>6-228803</t>
  </si>
  <si>
    <t xml:space="preserve">     Tasas</t>
  </si>
  <si>
    <t>6-229</t>
  </si>
  <si>
    <t>Otras Contrataciones de Servicios</t>
  </si>
  <si>
    <t>6-229203</t>
  </si>
  <si>
    <t>Servicios de Catering</t>
  </si>
  <si>
    <t>MATERIALES Y SUMINISTROS</t>
  </si>
  <si>
    <t>6-231</t>
  </si>
  <si>
    <t>ALIMENTOS Y PRODUCTOS AGROFORESTALES</t>
  </si>
  <si>
    <t>6-2313</t>
  </si>
  <si>
    <t>Productos Agroforestales y Pecuarios</t>
  </si>
  <si>
    <t>6-2314</t>
  </si>
  <si>
    <t>Madera, corcho y sus manufacturas</t>
  </si>
  <si>
    <t>6-232</t>
  </si>
  <si>
    <t>TEXTILES Y VESTUARIOS</t>
  </si>
  <si>
    <t>6-2321</t>
  </si>
  <si>
    <t>Hilados y Telas</t>
  </si>
  <si>
    <t>6-2322</t>
  </si>
  <si>
    <t>Acabados Textiles</t>
  </si>
  <si>
    <t>6-2323</t>
  </si>
  <si>
    <t xml:space="preserve">Prendas de Vestir </t>
  </si>
  <si>
    <t>6-233</t>
  </si>
  <si>
    <t>PRODUCTOS DE PAPEL, CARTÓN E IMPRESOS</t>
  </si>
  <si>
    <t>6-2332</t>
  </si>
  <si>
    <t>6-2333</t>
  </si>
  <si>
    <t>Productos de Artes Gráficas</t>
  </si>
  <si>
    <t>6-2334</t>
  </si>
  <si>
    <t>Libros, Revistas y Periódicos</t>
  </si>
  <si>
    <t>6-234</t>
  </si>
  <si>
    <t>PRODUCTOS FARMACÉUTICOS</t>
  </si>
  <si>
    <t>6-2341</t>
  </si>
  <si>
    <t>Productos Medicinales para uso Humano</t>
  </si>
  <si>
    <t>6-235</t>
  </si>
  <si>
    <t>PRODUCTOS DE CUERO, CAUCHO Y PLÁSTICO</t>
  </si>
  <si>
    <t>6-2353</t>
  </si>
  <si>
    <t>6-2355</t>
  </si>
  <si>
    <t>Artículos Plásticos</t>
  </si>
  <si>
    <t>6-236</t>
  </si>
  <si>
    <t>PRODUCTOS DE MINERALES, METÁLICOS Y NO METÁLICOS</t>
  </si>
  <si>
    <t>6-2361</t>
  </si>
  <si>
    <t>Productos de Cemento, Cal, Asbesto, Yeso y Arc.</t>
  </si>
  <si>
    <t>6-236101</t>
  </si>
  <si>
    <t xml:space="preserve">    Productos de Cemento</t>
  </si>
  <si>
    <t>6-236104</t>
  </si>
  <si>
    <t xml:space="preserve">    Productos de Yeso</t>
  </si>
  <si>
    <t>6-2362</t>
  </si>
  <si>
    <t>Productos de Vidrio, Loza y Porcelana</t>
  </si>
  <si>
    <t>6-236201</t>
  </si>
  <si>
    <t>Productos de Vidrio</t>
  </si>
  <si>
    <t>6-236202</t>
  </si>
  <si>
    <t>Productos de Loza</t>
  </si>
  <si>
    <t>6-2363</t>
  </si>
  <si>
    <t>Productos Metálicos y sus Derivados</t>
  </si>
  <si>
    <t>6-236304</t>
  </si>
  <si>
    <t>6-236306</t>
  </si>
  <si>
    <t>6-237</t>
  </si>
  <si>
    <t>COMBUSTIBLES, LUBRICANTES, PRODUCTOS QUÍMICOS Y CONEXOS</t>
  </si>
  <si>
    <t>6-2371</t>
  </si>
  <si>
    <t>Combustibles y Lubricantes</t>
  </si>
  <si>
    <t>6-237101</t>
  </si>
  <si>
    <t>Gasolina</t>
  </si>
  <si>
    <t>6-237102</t>
  </si>
  <si>
    <t>Gasoil</t>
  </si>
  <si>
    <t>6-237105</t>
  </si>
  <si>
    <t>Aceites y Grasas</t>
  </si>
  <si>
    <t>6-2372</t>
  </si>
  <si>
    <t>Productos Químicos y Conexos</t>
  </si>
  <si>
    <t>6-237203</t>
  </si>
  <si>
    <t>Productos Químicos de Uso Personal</t>
  </si>
  <si>
    <t>6-237205</t>
  </si>
  <si>
    <t>Insecticida, Fumigantes y Otros</t>
  </si>
  <si>
    <t>6-237206</t>
  </si>
  <si>
    <t>6-239</t>
  </si>
  <si>
    <t>PRODUCTOS Y ÚTILES VARIOS</t>
  </si>
  <si>
    <t>6-2391</t>
  </si>
  <si>
    <t xml:space="preserve">Material para Limpieza </t>
  </si>
  <si>
    <t>6-2392</t>
  </si>
  <si>
    <t>Utiles de Escritorio, Oficina e Informática</t>
  </si>
  <si>
    <t>6-2393</t>
  </si>
  <si>
    <t>6-2396</t>
  </si>
  <si>
    <t>Productos Electricos y Afines</t>
  </si>
  <si>
    <t>6-2398</t>
  </si>
  <si>
    <t>Otros Repuestos y Accesorios Menores</t>
  </si>
  <si>
    <t>6-2399</t>
  </si>
  <si>
    <t xml:space="preserve">Productos y Utiles Varios NIP </t>
  </si>
  <si>
    <t>6-24</t>
  </si>
  <si>
    <t>TRANSFERENCIAS DE CORRIENTES</t>
  </si>
  <si>
    <t>6-241</t>
  </si>
  <si>
    <t>TRANSFERENCIAS CORRIENTES AL SECTOR PRIVADO</t>
  </si>
  <si>
    <t>6-2412</t>
  </si>
  <si>
    <t>Ayudas y Donaciones</t>
  </si>
  <si>
    <t>6-241202</t>
  </si>
  <si>
    <t>Ayudas y Donaciones Ocasionales a Hogares</t>
  </si>
  <si>
    <t>6-247</t>
  </si>
  <si>
    <t>TRANSFERENCIAS CORRIENTES AL SECTOR EXTERNO</t>
  </si>
  <si>
    <t>6-2472</t>
  </si>
  <si>
    <t>Transferencias Corrientes a Organismos Intern.</t>
  </si>
  <si>
    <t>6-249</t>
  </si>
  <si>
    <t>TRANSFERENCIAS CORRIENTES DESTINADAS A OTRAS INSTITUCIONES PUBLICAS</t>
  </si>
  <si>
    <t>6-249101</t>
  </si>
  <si>
    <t>TOTAL GASTOS CORRIENTES</t>
  </si>
  <si>
    <t>6-91</t>
  </si>
  <si>
    <t>6-92</t>
  </si>
  <si>
    <t>TOTAL DE GASTOS</t>
  </si>
  <si>
    <t>1-2</t>
  </si>
  <si>
    <t>1-26</t>
  </si>
  <si>
    <t>BIENES MUEBLES, INMUEBLES E INTANGIBLES</t>
  </si>
  <si>
    <t>1-261</t>
  </si>
  <si>
    <t>MOBILIARIO Y EQUIPO</t>
  </si>
  <si>
    <t>1-261001</t>
  </si>
  <si>
    <t>Terrenos Urbanos sin Mejoras</t>
  </si>
  <si>
    <t>1-2611</t>
  </si>
  <si>
    <t>1-2613</t>
  </si>
  <si>
    <t>Equipos de Cómputo</t>
  </si>
  <si>
    <t>1-2614</t>
  </si>
  <si>
    <t>Electrodomesticos</t>
  </si>
  <si>
    <t>1-2619-001</t>
  </si>
  <si>
    <t>Activos Banco Mundial</t>
  </si>
  <si>
    <t>1-2619-002</t>
  </si>
  <si>
    <t>Otros Mobiliarios y Equipos de Oficina</t>
  </si>
  <si>
    <t>1-2619-004</t>
  </si>
  <si>
    <t>Equipos de comunicación y monitoreo</t>
  </si>
  <si>
    <t>1-262</t>
  </si>
  <si>
    <t>MOBILIARIO Y EQUIPO EDUCACIONAL Y RECREATIVO</t>
  </si>
  <si>
    <t>1-2621</t>
  </si>
  <si>
    <t>Equipos y Aparatos Audiovisuales</t>
  </si>
  <si>
    <t>1-2623</t>
  </si>
  <si>
    <t>Cámaras Fotográficas y de Video</t>
  </si>
  <si>
    <t>1-264</t>
  </si>
  <si>
    <t>VEHÍCULOS Y EQUIPO DE TRANSPORTE, TRACCIÓN Y ELEVACIÓN</t>
  </si>
  <si>
    <t>1-2641</t>
  </si>
  <si>
    <t>Automoviles y Camiones</t>
  </si>
  <si>
    <t>1-265</t>
  </si>
  <si>
    <t>MAQUINARIA, OTROS EQUIPOS Y HERRAMIENTAS</t>
  </si>
  <si>
    <t>1-2654</t>
  </si>
  <si>
    <t>Sistema de Aire Acondicionado, Calefacción  y Ref.</t>
  </si>
  <si>
    <t>1-2655</t>
  </si>
  <si>
    <t>Equipos de Comunicación, Telecomunicaciones y Señalamiento</t>
  </si>
  <si>
    <t>1-2656</t>
  </si>
  <si>
    <t>Equipos de Generación Electrica</t>
  </si>
  <si>
    <t>1-2657</t>
  </si>
  <si>
    <t>Herramientas y Máquinas- Herramientas</t>
  </si>
  <si>
    <t>1-2658</t>
  </si>
  <si>
    <t xml:space="preserve">Otros Equipos </t>
  </si>
  <si>
    <t>1-266</t>
  </si>
  <si>
    <t>EQUIPOS DE DEFENSA Y SEGURIDAD</t>
  </si>
  <si>
    <t>1-2662</t>
  </si>
  <si>
    <t>Equipos de Seguridad</t>
  </si>
  <si>
    <t>1-27</t>
  </si>
  <si>
    <t>OBRAS</t>
  </si>
  <si>
    <t>1-2731</t>
  </si>
  <si>
    <t>Construcciones En Bienes De Uso Publico Concesionados</t>
  </si>
  <si>
    <t>5</t>
  </si>
  <si>
    <t>PROYECTOS   FDT</t>
  </si>
  <si>
    <t>5-3008</t>
  </si>
  <si>
    <t>Proyecto Especial Mujeres en las TIC's - LOYOLA (PB 2017-2018)</t>
  </si>
  <si>
    <t>5-3008-001</t>
  </si>
  <si>
    <t>Matricula Academica</t>
  </si>
  <si>
    <t>5-3008-002</t>
  </si>
  <si>
    <t xml:space="preserve">Manutención de becarias </t>
  </si>
  <si>
    <t>5-4003</t>
  </si>
  <si>
    <t>Componentes Complementarios del proyecto Redes Wi-Fi de Acceso en Lugares Públicos</t>
  </si>
  <si>
    <t>5-4003-001</t>
  </si>
  <si>
    <t>Señaletica</t>
  </si>
  <si>
    <t>5-4003-003</t>
  </si>
  <si>
    <t>Servicio de Internet - Puntos WIFI</t>
  </si>
  <si>
    <t>5-5001</t>
  </si>
  <si>
    <t>Plan Nacional de Banda Ancha (PLAN BIANUAL 2021-2022)</t>
  </si>
  <si>
    <t>5-5001-003</t>
  </si>
  <si>
    <t xml:space="preserve">Proyecto de Conectividad Satelital PNBA - Instituciones en la Frontera  </t>
  </si>
  <si>
    <t>5-5002</t>
  </si>
  <si>
    <t xml:space="preserve">Proyectos Especiales (PB 2021-2022) </t>
  </si>
  <si>
    <t>5-5002-002</t>
  </si>
  <si>
    <t>PE- Radio Santa Maria "Acceso a Television Digital Terrestre"  (P-DFDT-09)</t>
  </si>
  <si>
    <t>5-5003</t>
  </si>
  <si>
    <t>Proyecto Conectar a los No Conectados (PB 2021-2022)</t>
  </si>
  <si>
    <t>5-5003-001</t>
  </si>
  <si>
    <t>5-5003-003</t>
  </si>
  <si>
    <t>Componente: Subsidio a la Demanda</t>
  </si>
  <si>
    <t>5-5003-004</t>
  </si>
  <si>
    <t>Componente: Apropiación Social y Desarrollo de Habilidades</t>
  </si>
  <si>
    <t>5-9100</t>
  </si>
  <si>
    <t>Servicios de Conectividad a Internet</t>
  </si>
  <si>
    <t>Servicio mensual de internet</t>
  </si>
  <si>
    <t>TOTAL DE GASTOS E INVERSION</t>
  </si>
  <si>
    <t>Incremento Caja y Banco</t>
  </si>
  <si>
    <t>TOTAL GENERAL  DE GASTOS</t>
  </si>
  <si>
    <t>INSTITUTO DOMINICANO DE LAS TELECOMUNICACIONES</t>
  </si>
  <si>
    <t>DIRECCION FINANCIERA</t>
  </si>
  <si>
    <t>DEPARTAMENTO DE PRESUPUESTO</t>
  </si>
  <si>
    <t>ESTADO DE EJECUCION PRESUPUESTARIA</t>
  </si>
  <si>
    <t>Balance inicial en caja y banco</t>
  </si>
  <si>
    <t>mas: Ingreso</t>
  </si>
  <si>
    <t>(=) disponible</t>
  </si>
  <si>
    <t>Menos: gastos</t>
  </si>
  <si>
    <t>(=) Balance Final en caja y banco</t>
  </si>
  <si>
    <t>Incremento y/o Disminucion en caja y banco</t>
  </si>
  <si>
    <t>1-11</t>
  </si>
  <si>
    <t xml:space="preserve">Balance inicial </t>
  </si>
  <si>
    <t>Mas: cuentas por pagar del mes</t>
  </si>
  <si>
    <t>Menos: pagos del mes</t>
  </si>
  <si>
    <t>(=) Balance final</t>
  </si>
  <si>
    <t xml:space="preserve">Aumento y/o (disminucion) </t>
  </si>
  <si>
    <t>Acumulado</t>
  </si>
  <si>
    <t>Variación</t>
  </si>
  <si>
    <t>1-13</t>
  </si>
  <si>
    <t>Aumento  cuentas por cobrar</t>
  </si>
  <si>
    <t>1-14</t>
  </si>
  <si>
    <t>Aumento otras ctas por cobrar</t>
  </si>
  <si>
    <t>1-15</t>
  </si>
  <si>
    <t>Aumento de los inventarios</t>
  </si>
  <si>
    <t>1-1611</t>
  </si>
  <si>
    <t>Aumento Seguro de Vehiculos</t>
  </si>
  <si>
    <t>1-1612</t>
  </si>
  <si>
    <t>Aumento Seguros de Propiedad</t>
  </si>
  <si>
    <t>1-1616</t>
  </si>
  <si>
    <t>1-1617</t>
  </si>
  <si>
    <t>Aumento Seguro Medico Internacional</t>
  </si>
  <si>
    <t>1-1618</t>
  </si>
  <si>
    <t>Aumento Seguro Dental</t>
  </si>
  <si>
    <t>1-162</t>
  </si>
  <si>
    <t>Aumento otros pagado anticipado</t>
  </si>
  <si>
    <t>1-1622</t>
  </si>
  <si>
    <t>Aumento de imprevisto</t>
  </si>
  <si>
    <t>1-17</t>
  </si>
  <si>
    <t>Aumento Inversión</t>
  </si>
  <si>
    <t>1-41</t>
  </si>
  <si>
    <t>2-00</t>
  </si>
  <si>
    <t>2-12</t>
  </si>
  <si>
    <t>2-1301</t>
  </si>
  <si>
    <t>2-1302</t>
  </si>
  <si>
    <t>2-19</t>
  </si>
  <si>
    <t>Disminucion Otras Cuentas por Pagar</t>
  </si>
  <si>
    <t>2-228</t>
  </si>
  <si>
    <t>Disminución Impuestos Retenidos</t>
  </si>
  <si>
    <t>3-1</t>
  </si>
  <si>
    <t>Disminucion Patrimonio</t>
  </si>
  <si>
    <t>Sub-total</t>
  </si>
  <si>
    <t>Aumento de Otras Cuentas por Pagar</t>
  </si>
  <si>
    <t>Aumento impuestos retenidos</t>
  </si>
  <si>
    <t>Aumento patrimonio</t>
  </si>
  <si>
    <t>Disminucion de Cuentas por Cobrar</t>
  </si>
  <si>
    <t>Disminucion  Otras cuentas por cobrar</t>
  </si>
  <si>
    <t>Disminucion de los inventarios</t>
  </si>
  <si>
    <t>Disminucion Seguro Medico Internacional</t>
  </si>
  <si>
    <t>Disminucion otros pagos anticipados</t>
  </si>
  <si>
    <t>Disminucion de imprevistos</t>
  </si>
  <si>
    <t>Disminuciòn de inversiones</t>
  </si>
  <si>
    <t>Disminución de Fianzas y Depósitos</t>
  </si>
  <si>
    <t xml:space="preserve">Totales Netos </t>
  </si>
  <si>
    <t>Cuentas por pagar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</si>
  <si>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</si>
  <si>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</si>
  <si>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</si>
  <si>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</si>
  <si>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</si>
  <si>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</si>
  <si>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</si>
  <si>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</si>
  <si>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</si>
  <si>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</si>
  <si>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</si>
  <si>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</si>
  <si>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</si>
  <si>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</si>
  <si>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</si>
  <si>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</si>
  <si>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</si>
  <si>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</si>
  <si>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</si>
  <si>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</si>
  <si>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</si>
  <si>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</si>
  <si>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</si>
  <si>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</si>
  <si>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</si>
  <si>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</si>
  <si>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</si>
  <si>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</si>
  <si>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</si>
  <si>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</si>
  <si>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</si>
  <si>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</si>
  <si>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</si>
  <si>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</si>
  <si>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</si>
  <si>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</si>
  <si>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</si>
  <si>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</si>
  <si>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</si>
  <si>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</si>
  <si>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</si>
  <si>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</si>
  <si>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</si>
  <si>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</si>
  <si>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</si>
  <si>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</si>
  <si>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</si>
  <si>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</si>
  <si>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</si>
  <si>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</si>
  <si>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</si>
  <si>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</si>
  <si>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</si>
  <si>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</si>
  <si>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</si>
  <si>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</si>
  <si>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</si>
  <si>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</si>
  <si>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</si>
  <si>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</si>
  <si>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</si>
  <si>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</si>
  <si>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</si>
  <si>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</si>
  <si>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</si>
  <si>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</si>
  <si>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</si>
  <si>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</si>
  <si>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</si>
  <si>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</si>
  <si>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</si>
  <si>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</si>
  <si>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</si>
  <si>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</si>
  <si>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</si>
  <si>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</si>
  <si>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</si>
  <si>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</si>
  <si>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</si>
  <si>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DIRECTORA EJECUTIVA</t>
  </si>
  <si>
    <t>Valores en RD$</t>
  </si>
  <si>
    <t>Presupuesto Aprobado</t>
  </si>
  <si>
    <t xml:space="preserve"> </t>
  </si>
  <si>
    <t>JULISSA CRUZ ABREU</t>
  </si>
  <si>
    <t>Variacion del mes</t>
  </si>
  <si>
    <t>% mes</t>
  </si>
  <si>
    <t>Productos Metálicos</t>
  </si>
  <si>
    <t>Muebles de Oficina y Estanteria</t>
  </si>
  <si>
    <t>Instituto Dominicano de las Telecomunicaciones</t>
  </si>
  <si>
    <t>Origen y aplicación de los recursos</t>
  </si>
  <si>
    <t>Recursos Originados en Actividades del Periodo</t>
  </si>
  <si>
    <t>Ingresos provenientes de actividades de operativas</t>
  </si>
  <si>
    <t xml:space="preserve">Contribución al Desarrollo de las Telecomunicaciones </t>
  </si>
  <si>
    <t>Ingresos Percibidos en operaciones</t>
  </si>
  <si>
    <t>Total de Recursos Originados en el Periodo</t>
  </si>
  <si>
    <t>Recursos Aplicados en Actividades del Periodo</t>
  </si>
  <si>
    <t>Recursos Aplicados en Gastos Corrientes</t>
  </si>
  <si>
    <t>Remuneraciones al Personal</t>
  </si>
  <si>
    <t>Contribuciones a la Seguridad Social</t>
  </si>
  <si>
    <t>Contratacion de Servicios</t>
  </si>
  <si>
    <t>Materiales y Suministros</t>
  </si>
  <si>
    <t>Transferencias Corrientes al Sector Público, Privado y Externo</t>
  </si>
  <si>
    <t>Total de Recursos Aplicados en Gastos Corrientes</t>
  </si>
  <si>
    <t>Recursos Aplicados en Gastos de Capital</t>
  </si>
  <si>
    <t>Inversión en Bienes Muebles, Inmuebles e Intangibles</t>
  </si>
  <si>
    <t>Proyectos FDT</t>
  </si>
  <si>
    <t>Total Recursos Aplicados a Gastos de Capital</t>
  </si>
  <si>
    <t>Total Recursos Aplicados en las Actividades del Periodo</t>
  </si>
  <si>
    <t>Excedente (Disminución) de Recursos en las Operaciones del Periodo</t>
  </si>
  <si>
    <t>Efectivo Disponible al Inicio del Ejercicio</t>
  </si>
  <si>
    <t>Efectivo Disponible al Final del Ejercicio</t>
  </si>
  <si>
    <t>6-21</t>
  </si>
  <si>
    <t>6-211209</t>
  </si>
  <si>
    <t>6-212203</t>
  </si>
  <si>
    <t>6-212209- Bono por Desempeño</t>
  </si>
  <si>
    <t>6-2141 Bono por Desempeño CD</t>
  </si>
  <si>
    <t>6-22</t>
  </si>
  <si>
    <t>Publicidad y Propaganda</t>
  </si>
  <si>
    <t>Impresión y Encuadernación</t>
  </si>
  <si>
    <t>6-2232</t>
  </si>
  <si>
    <t>6-22634</t>
  </si>
  <si>
    <t>Seguro Dental</t>
  </si>
  <si>
    <t>Festividades</t>
  </si>
  <si>
    <t>6-23</t>
  </si>
  <si>
    <t>6-236303</t>
  </si>
  <si>
    <t>Estructuras Metalicas Acabadas</t>
  </si>
  <si>
    <t>6-237106</t>
  </si>
  <si>
    <t>Lubricantes</t>
  </si>
  <si>
    <t>Pinturas, Lacas, Barnices, Diluyentes y Absorbentes</t>
  </si>
  <si>
    <t>Utiles Menores Médicos-Quirúgicos</t>
  </si>
  <si>
    <t>6-2394</t>
  </si>
  <si>
    <t>Utiles Destinados a Actividades Deportivas y Recreativas</t>
  </si>
  <si>
    <t>6-2395</t>
  </si>
  <si>
    <t>Utiles de Cocina y Comedor</t>
  </si>
  <si>
    <t>6-2416</t>
  </si>
  <si>
    <t>Transferencias Corrientes Ocasionales a Instituciones sin fines de lucro</t>
  </si>
  <si>
    <t>6-241605</t>
  </si>
  <si>
    <t>Depreciacion y  Amortizaciones</t>
  </si>
  <si>
    <t>Depreciación</t>
  </si>
  <si>
    <t>Amortizaciones</t>
  </si>
  <si>
    <t>6-93</t>
  </si>
  <si>
    <t>Otros Gastos</t>
  </si>
  <si>
    <t>Aumento Seguro Medico Nacional</t>
  </si>
  <si>
    <t>Disminucion de Ctas. por Pagar Proveedores</t>
  </si>
  <si>
    <t>Disminucion de Acumulaciones y Retenciones</t>
  </si>
  <si>
    <t>Disminucion Provision Regalia Pascual</t>
  </si>
  <si>
    <t>Disminucion Provision Prestaciones Laborales</t>
  </si>
  <si>
    <t>Aumento de Ctas. por Pagar Proveedores</t>
  </si>
  <si>
    <t>Aumento de Acumulaciones y Retenciones</t>
  </si>
  <si>
    <t>Aumento Provision Regalia Pascual</t>
  </si>
  <si>
    <t>Aumento Provisión Prestaciones Laborales</t>
  </si>
  <si>
    <t>Disminucion Seguros de Vehiculos</t>
  </si>
  <si>
    <t>Disminucion Seguros de Propiedad</t>
  </si>
  <si>
    <t>Disminucion Seguro Medico Nacional</t>
  </si>
  <si>
    <t>Disminucion Seguro Dental</t>
  </si>
  <si>
    <t>Abril</t>
  </si>
  <si>
    <t>Transferencias Corrientes destinadas a Otras Instituciones Publicas</t>
  </si>
  <si>
    <t>Disminución Cuenta por Pagar</t>
  </si>
  <si>
    <t>Presupuesto Modificado</t>
  </si>
  <si>
    <t>Gasto Devengado</t>
  </si>
  <si>
    <t>Enero</t>
  </si>
  <si>
    <t>Febrero</t>
  </si>
  <si>
    <t>Marzo</t>
  </si>
  <si>
    <t xml:space="preserve">     PRESIDENTE CONSEJO DIRECTIVO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</si>
  <si>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</si>
  <si>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</si>
  <si>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</si>
  <si>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</si>
  <si>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</si>
  <si>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</si>
  <si>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</si>
  <si>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</si>
  <si>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</si>
  <si>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</si>
  <si>
    <t>VARIACION EJECUCION MENSUAL</t>
  </si>
  <si>
    <t>INGRESOS CENTRO INDOTEL</t>
  </si>
  <si>
    <t>4-9106</t>
  </si>
  <si>
    <t>Alquiler de espacios</t>
  </si>
  <si>
    <t>Servicios Adm. y Serv. de Telecomunicaciones (No Objecion)</t>
  </si>
  <si>
    <t>6-212202</t>
  </si>
  <si>
    <t>Promocion y Patrocinio</t>
  </si>
  <si>
    <t>Publicaciones de Avisos Oficiales</t>
  </si>
  <si>
    <t>1-2712</t>
  </si>
  <si>
    <t>Obra para Edificacion No Residencial</t>
  </si>
  <si>
    <t>5-5001-002</t>
  </si>
  <si>
    <t>Estudios Necesidades de Banda Ancha</t>
  </si>
  <si>
    <t>5-5001-005</t>
  </si>
  <si>
    <t>Proyecto de conectividad satelital PNBA - Sabana Real</t>
  </si>
  <si>
    <t>Gastos a administrativos del proyecto (P-DFDT-01)</t>
  </si>
  <si>
    <t>5-5003-002</t>
  </si>
  <si>
    <t xml:space="preserve">Componente: Acceso e Infraestructura </t>
  </si>
  <si>
    <t>Contribución al Seguro Salud (SFS)</t>
  </si>
  <si>
    <t>Contribución al Fondo de Pensiones (AFP)</t>
  </si>
  <si>
    <t>Contribución al Seguro de Riesgos Laborales (ARL)</t>
  </si>
  <si>
    <t xml:space="preserve">     Bienes Inmuebles (Propiedad)</t>
  </si>
  <si>
    <t>Alimentos y bebidas para Personas</t>
  </si>
  <si>
    <t>Sueldo Anual No. 13 (Regalia Pascual)</t>
  </si>
  <si>
    <t xml:space="preserve">COMPENSACION </t>
  </si>
  <si>
    <t>Compensación por gastos de alimentación</t>
  </si>
  <si>
    <t>Eventos Generales</t>
  </si>
  <si>
    <t>6-228701</t>
  </si>
  <si>
    <t>Servicios Profesionales y Técnicos</t>
  </si>
  <si>
    <t>6-228702</t>
  </si>
  <si>
    <t>Servicios Jurídicos</t>
  </si>
  <si>
    <t>6-228703</t>
  </si>
  <si>
    <t>Servicios de Contabilidad y Auditoria</t>
  </si>
  <si>
    <t>Llantas y Neumaticos</t>
  </si>
  <si>
    <t>Herramientas Menores</t>
  </si>
  <si>
    <t>VARIACION DE CAJA Y BANCO</t>
  </si>
  <si>
    <t>VARIACION CUENTAS POR PAGAR</t>
  </si>
  <si>
    <t>6-2233</t>
  </si>
  <si>
    <t xml:space="preserve">     Otros Viaticos </t>
  </si>
  <si>
    <t>Cuentas pagadas de meses y/o Años Anteriores</t>
  </si>
  <si>
    <t>Disminución cuentas por pagar externa largo plazo</t>
  </si>
  <si>
    <t>4-9155</t>
  </si>
  <si>
    <t xml:space="preserve">Ingresos por Extension de Contratos de Concesion </t>
  </si>
  <si>
    <t>6-2142-001</t>
  </si>
  <si>
    <t>6-2397</t>
  </si>
  <si>
    <t>Productos y Utiles Veterinarios</t>
  </si>
  <si>
    <t>Servicios Sanitarios Médicos (6-2284 Servicios Funerarios)</t>
  </si>
  <si>
    <t xml:space="preserve"> Papel y Cartón</t>
  </si>
  <si>
    <t>6-2414</t>
  </si>
  <si>
    <t>Becas Nacionales Entrenamiento y Capacitación</t>
  </si>
  <si>
    <t>6-241401</t>
  </si>
  <si>
    <t>Entrenamientos Locales</t>
  </si>
  <si>
    <t>Viajes de Estudios</t>
  </si>
  <si>
    <t>1-2733</t>
  </si>
  <si>
    <t>Mejoras a Las Propiedades Arrendadas</t>
  </si>
  <si>
    <t>5-5001-004</t>
  </si>
  <si>
    <t>Subsidio a la Conectividad PNBA - Instituciones en la Frontera</t>
  </si>
  <si>
    <t>5-5001-006</t>
  </si>
  <si>
    <t>Subsidio a la Conectividad PNBA - Sabana Real</t>
  </si>
  <si>
    <t>5-60</t>
  </si>
  <si>
    <t>Plan Bianual  de Proyectos 2023-2024</t>
  </si>
  <si>
    <t>5-6001</t>
  </si>
  <si>
    <t>Publicaciones</t>
  </si>
  <si>
    <t>Disminución inmuebles (Enero)</t>
  </si>
  <si>
    <t>4-9107</t>
  </si>
  <si>
    <t>Multas y Recargos</t>
  </si>
  <si>
    <t>4-9109</t>
  </si>
  <si>
    <t>Club Recreativo</t>
  </si>
  <si>
    <t>1-263</t>
  </si>
  <si>
    <t>1-2631</t>
  </si>
  <si>
    <r>
      <t xml:space="preserve">Otras Gratificaciones </t>
    </r>
    <r>
      <rPr>
        <sz val="9"/>
        <color rgb="FFFF0000"/>
        <rFont val="Calibri"/>
        <family val="2"/>
        <scheme val="minor"/>
      </rPr>
      <t>(Colocar en 6-214204)</t>
    </r>
  </si>
  <si>
    <r>
      <rPr>
        <b/>
        <sz val="9"/>
        <rFont val="Calibri"/>
        <family val="2"/>
        <scheme val="minor"/>
      </rPr>
      <t>6-2142-001</t>
    </r>
    <r>
      <rPr>
        <sz val="9"/>
        <rFont val="Calibri"/>
        <family val="2"/>
        <scheme val="minor"/>
      </rPr>
      <t xml:space="preserve"> Otras Gratificaciones</t>
    </r>
  </si>
  <si>
    <r>
      <rPr>
        <b/>
        <sz val="9"/>
        <rFont val="Calibri"/>
        <family val="2"/>
        <scheme val="minor"/>
      </rPr>
      <t>6-2143</t>
    </r>
    <r>
      <rPr>
        <sz val="9"/>
        <rFont val="Calibri"/>
        <family val="2"/>
        <scheme val="minor"/>
      </rPr>
      <t>-Bono Vacacional</t>
    </r>
  </si>
  <si>
    <r>
      <rPr>
        <b/>
        <sz val="9"/>
        <rFont val="Calibri"/>
        <family val="2"/>
        <scheme val="minor"/>
      </rPr>
      <t>6-2144</t>
    </r>
    <r>
      <rPr>
        <sz val="9"/>
        <rFont val="Calibri"/>
        <family val="2"/>
        <scheme val="minor"/>
      </rPr>
      <t>-Bono Estudiantil 14</t>
    </r>
  </si>
  <si>
    <t>Derecho de Uso DU</t>
  </si>
  <si>
    <t>Variación en Caja y Banco</t>
  </si>
  <si>
    <t>Recursos Aplicados a Actividades de Financiamientos</t>
  </si>
  <si>
    <t xml:space="preserve">Disminucion de las Cuentas por Pagar Corto Plazo </t>
  </si>
  <si>
    <t>Total Recursos Aplicados a Actividades de Financiamientos</t>
  </si>
  <si>
    <t>Enero - Dic</t>
  </si>
  <si>
    <t>4-9103</t>
  </si>
  <si>
    <t>Venta de libros</t>
  </si>
  <si>
    <t>4-9104</t>
  </si>
  <si>
    <t>Arrendamiento Inmuebles</t>
  </si>
  <si>
    <t>4-9116</t>
  </si>
  <si>
    <t>Ingresos Maquina de Café</t>
  </si>
  <si>
    <t>Disminución de otros activos financieros</t>
  </si>
  <si>
    <t>Disminución de Cuentas por Cobrar</t>
  </si>
  <si>
    <t>Otras Fuentes Financieras</t>
  </si>
  <si>
    <t>Variación Cuentas por pagar</t>
  </si>
  <si>
    <t>Disminución en caja y banco</t>
  </si>
  <si>
    <t>1-2624</t>
  </si>
  <si>
    <t>Equipos Recreativos</t>
  </si>
  <si>
    <t>EQUIPO E INSTRUMENTAL, CIENTIFICO Y LAB.</t>
  </si>
  <si>
    <t xml:space="preserve">   Equipo Médico y de Laboratorio</t>
  </si>
  <si>
    <t>5-4003-004</t>
  </si>
  <si>
    <t>AL 31 DE DICIEMBRE DE 2022</t>
  </si>
  <si>
    <t>Aumento Fianzas y Depositos</t>
  </si>
  <si>
    <t>Otros Gastos (6-93 Marzo/Octubre/Diciembre)</t>
  </si>
  <si>
    <t>Diciembre 2022</t>
  </si>
  <si>
    <t>Al 31 de Diciembre de 2022</t>
  </si>
  <si>
    <t>6-2311</t>
  </si>
  <si>
    <t>% Acum.</t>
  </si>
  <si>
    <t xml:space="preserve"> Aplicaciones Financieras y Ejecución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</si>
</sst>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1C0A]d&quot; de &quot;mmmm&quot; de &quot;yyyy;@"/>
    <numFmt numFmtId="166" formatCode="[$$-C09]#,##0.00"/>
    <numFmt numFmtId="167" formatCode="[$$-1C0A]#,##0.00_);\([$$-1C0A]#,##0.00\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6">
    <xf numFmtId="0" fontId="0" fillId="0" borderId="0" xfId="0"/>
    <xf numFmtId="0" fontId="4" fillId="0" borderId="3" xfId="0" applyFont="1" applyBorder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39" fontId="3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wrapText="1"/>
    </xf>
    <xf numFmtId="3" fontId="3" fillId="0" borderId="3" xfId="0" applyNumberFormat="1" applyFont="1" applyBorder="1"/>
    <xf numFmtId="0" fontId="4" fillId="0" borderId="3" xfId="0" applyFont="1" applyBorder="1" applyAlignment="1">
      <alignment horizontal="left" wrapText="1" indent="1"/>
    </xf>
    <xf numFmtId="39" fontId="4" fillId="0" borderId="3" xfId="0" applyNumberFormat="1" applyFont="1" applyBorder="1"/>
    <xf numFmtId="39" fontId="4" fillId="0" borderId="3" xfId="1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wrapText="1"/>
    </xf>
    <xf numFmtId="3" fontId="4" fillId="0" borderId="3" xfId="0" applyNumberFormat="1" applyFont="1" applyBorder="1"/>
    <xf numFmtId="17" fontId="4" fillId="0" borderId="3" xfId="0" quotePrefix="1" applyNumberFormat="1" applyFont="1" applyBorder="1"/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 horizontal="right"/>
    </xf>
    <xf numFmtId="49" fontId="5" fillId="0" borderId="3" xfId="0" applyNumberFormat="1" applyFont="1" applyBorder="1"/>
    <xf numFmtId="0" fontId="4" fillId="3" borderId="3" xfId="0" applyFont="1" applyFill="1" applyBorder="1" applyAlignment="1">
      <alignment horizontal="left" wrapText="1" indent="1"/>
    </xf>
    <xf numFmtId="0" fontId="3" fillId="0" borderId="3" xfId="0" applyFont="1" applyBorder="1"/>
    <xf numFmtId="0" fontId="4" fillId="0" borderId="3" xfId="0" quotePrefix="1" applyFont="1" applyBorder="1"/>
    <xf numFmtId="0" fontId="4" fillId="0" borderId="3" xfId="0" applyFont="1" applyBorder="1" applyAlignment="1">
      <alignment horizontal="left" wrapText="1"/>
    </xf>
    <xf numFmtId="3" fontId="4" fillId="0" borderId="3" xfId="0" applyNumberFormat="1" applyFont="1" applyBorder="1" applyAlignment="1">
      <alignment horizontal="right" wrapText="1"/>
    </xf>
    <xf numFmtId="39" fontId="4" fillId="0" borderId="3" xfId="0" applyNumberFormat="1" applyFont="1" applyBorder="1" applyAlignment="1">
      <alignment wrapText="1"/>
    </xf>
    <xf numFmtId="3" fontId="4" fillId="0" borderId="3" xfId="1" applyNumberFormat="1" applyFont="1" applyBorder="1" applyAlignment="1">
      <alignment wrapText="1"/>
    </xf>
    <xf numFmtId="39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0" fontId="3" fillId="2" borderId="3" xfId="0" applyFont="1" applyFill="1" applyBorder="1" applyAlignment="1">
      <alignment wrapText="1"/>
    </xf>
    <xf numFmtId="39" fontId="3" fillId="2" borderId="3" xfId="1" applyNumberFormat="1" applyFont="1" applyFill="1" applyBorder="1" applyAlignment="1">
      <alignment wrapText="1"/>
    </xf>
    <xf numFmtId="3" fontId="3" fillId="2" borderId="3" xfId="1" applyNumberFormat="1" applyFont="1" applyFill="1" applyBorder="1" applyAlignment="1">
      <alignment wrapText="1"/>
    </xf>
    <xf numFmtId="37" fontId="3" fillId="2" borderId="3" xfId="1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39" fontId="3" fillId="2" borderId="3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right" wrapText="1"/>
    </xf>
    <xf numFmtId="0" fontId="3" fillId="0" borderId="3" xfId="0" quotePrefix="1" applyFont="1" applyBorder="1"/>
    <xf numFmtId="0" fontId="8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wrapText="1"/>
    </xf>
    <xf numFmtId="17" fontId="3" fillId="0" borderId="3" xfId="0" quotePrefix="1" applyNumberFormat="1" applyFont="1" applyBorder="1"/>
    <xf numFmtId="0" fontId="4" fillId="3" borderId="3" xfId="0" quotePrefix="1" applyFont="1" applyFill="1" applyBorder="1"/>
    <xf numFmtId="3" fontId="4" fillId="3" borderId="3" xfId="0" applyNumberFormat="1" applyFont="1" applyFill="1" applyBorder="1" applyAlignment="1">
      <alignment wrapText="1"/>
    </xf>
    <xf numFmtId="0" fontId="4" fillId="5" borderId="3" xfId="0" quotePrefix="1" applyFont="1" applyFill="1" applyBorder="1"/>
    <xf numFmtId="37" fontId="3" fillId="0" borderId="3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left" wrapText="1"/>
    </xf>
    <xf numFmtId="0" fontId="9" fillId="0" borderId="3" xfId="0" applyFont="1" applyBorder="1"/>
    <xf numFmtId="0" fontId="9" fillId="0" borderId="3" xfId="0" applyFont="1" applyBorder="1" applyAlignment="1">
      <alignment wrapText="1"/>
    </xf>
    <xf numFmtId="3" fontId="7" fillId="0" borderId="3" xfId="0" applyNumberFormat="1" applyFont="1" applyBorder="1" applyAlignment="1">
      <alignment horizontal="right"/>
    </xf>
    <xf numFmtId="37" fontId="3" fillId="2" borderId="3" xfId="0" applyNumberFormat="1" applyFont="1" applyFill="1" applyBorder="1" applyAlignment="1">
      <alignment horizontal="right" wrapText="1"/>
    </xf>
    <xf numFmtId="39" fontId="3" fillId="0" borderId="3" xfId="1" applyNumberFormat="1" applyFont="1" applyBorder="1" applyAlignment="1">
      <alignment horizontal="right" wrapText="1"/>
    </xf>
    <xf numFmtId="3" fontId="3" fillId="0" borderId="3" xfId="1" applyNumberFormat="1" applyFont="1" applyBorder="1" applyAlignment="1">
      <alignment horizontal="right" wrapText="1"/>
    </xf>
    <xf numFmtId="37" fontId="3" fillId="0" borderId="3" xfId="1" applyNumberFormat="1" applyFont="1" applyBorder="1" applyAlignment="1">
      <alignment horizontal="right" wrapText="1"/>
    </xf>
    <xf numFmtId="39" fontId="4" fillId="0" borderId="3" xfId="1" applyNumberFormat="1" applyFont="1" applyBorder="1" applyAlignment="1">
      <alignment wrapText="1"/>
    </xf>
    <xf numFmtId="39" fontId="3" fillId="0" borderId="3" xfId="1" applyNumberFormat="1" applyFont="1" applyBorder="1" applyAlignment="1">
      <alignment wrapText="1"/>
    </xf>
    <xf numFmtId="3" fontId="3" fillId="0" borderId="3" xfId="1" applyNumberFormat="1" applyFont="1" applyBorder="1" applyAlignment="1">
      <alignment wrapText="1"/>
    </xf>
    <xf numFmtId="37" fontId="3" fillId="0" borderId="3" xfId="1" applyNumberFormat="1" applyFont="1" applyBorder="1" applyAlignment="1">
      <alignment wrapText="1"/>
    </xf>
    <xf numFmtId="3" fontId="4" fillId="0" borderId="3" xfId="1" applyNumberFormat="1" applyFont="1" applyBorder="1" applyAlignment="1">
      <alignment horizontal="right" wrapText="1"/>
    </xf>
    <xf numFmtId="3" fontId="4" fillId="0" borderId="3" xfId="1" applyNumberFormat="1" applyFont="1" applyFill="1" applyBorder="1" applyAlignment="1">
      <alignment wrapText="1"/>
    </xf>
    <xf numFmtId="0" fontId="3" fillId="0" borderId="3" xfId="0" applyFont="1" applyBorder="1" applyAlignment="1">
      <alignment horizontal="left" wrapText="1"/>
    </xf>
    <xf numFmtId="39" fontId="3" fillId="0" borderId="3" xfId="1" applyNumberFormat="1" applyFont="1" applyFill="1" applyBorder="1" applyAlignment="1">
      <alignment wrapText="1"/>
    </xf>
    <xf numFmtId="3" fontId="3" fillId="0" borderId="3" xfId="1" applyNumberFormat="1" applyFont="1" applyFill="1" applyBorder="1" applyAlignment="1">
      <alignment wrapText="1"/>
    </xf>
    <xf numFmtId="37" fontId="3" fillId="0" borderId="3" xfId="1" applyNumberFormat="1" applyFont="1" applyFill="1" applyBorder="1" applyAlignment="1">
      <alignment wrapText="1"/>
    </xf>
    <xf numFmtId="3" fontId="10" fillId="0" borderId="4" xfId="0" applyNumberFormat="1" applyFont="1" applyBorder="1"/>
    <xf numFmtId="3" fontId="3" fillId="3" borderId="3" xfId="1" applyNumberFormat="1" applyFont="1" applyFill="1" applyBorder="1" applyAlignment="1">
      <alignment horizontal="right" wrapText="1"/>
    </xf>
    <xf numFmtId="0" fontId="8" fillId="0" borderId="3" xfId="0" applyFont="1" applyBorder="1"/>
    <xf numFmtId="0" fontId="11" fillId="0" borderId="3" xfId="0" applyFont="1" applyBorder="1" applyAlignment="1">
      <alignment horizontal="left"/>
    </xf>
    <xf numFmtId="0" fontId="5" fillId="6" borderId="3" xfId="0" applyFont="1" applyFill="1" applyBorder="1" applyAlignment="1">
      <alignment horizontal="left" indent="1"/>
    </xf>
    <xf numFmtId="17" fontId="3" fillId="2" borderId="3" xfId="0" quotePrefix="1" applyNumberFormat="1" applyFont="1" applyFill="1" applyBorder="1"/>
    <xf numFmtId="4" fontId="3" fillId="2" borderId="3" xfId="1" applyNumberFormat="1" applyFont="1" applyFill="1" applyBorder="1" applyAlignment="1">
      <alignment wrapText="1"/>
    </xf>
    <xf numFmtId="10" fontId="3" fillId="2" borderId="5" xfId="0" applyNumberFormat="1" applyFont="1" applyFill="1" applyBorder="1" applyAlignment="1">
      <alignment horizontal="center"/>
    </xf>
    <xf numFmtId="0" fontId="4" fillId="0" borderId="3" xfId="0" quotePrefix="1" applyFont="1" applyBorder="1" applyAlignment="1">
      <alignment horizontal="left"/>
    </xf>
    <xf numFmtId="3" fontId="4" fillId="0" borderId="3" xfId="1" applyNumberFormat="1" applyFont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49" fontId="4" fillId="0" borderId="3" xfId="0" quotePrefix="1" applyNumberFormat="1" applyFont="1" applyBorder="1"/>
    <xf numFmtId="17" fontId="3" fillId="0" borderId="3" xfId="0" quotePrefix="1" applyNumberFormat="1" applyFont="1" applyBorder="1" applyAlignment="1">
      <alignment horizontal="left"/>
    </xf>
    <xf numFmtId="0" fontId="3" fillId="3" borderId="3" xfId="0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3" fontId="3" fillId="3" borderId="3" xfId="1" applyNumberFormat="1" applyFont="1" applyFill="1" applyBorder="1" applyAlignment="1"/>
    <xf numFmtId="4" fontId="4" fillId="3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 indent="1"/>
    </xf>
    <xf numFmtId="3" fontId="4" fillId="3" borderId="3" xfId="0" applyNumberFormat="1" applyFont="1" applyFill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horizontal="left" wrapText="1" indent="1"/>
    </xf>
    <xf numFmtId="3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vertical="center" wrapText="1"/>
    </xf>
    <xf numFmtId="3" fontId="3" fillId="2" borderId="3" xfId="1" applyNumberFormat="1" applyFont="1" applyFill="1" applyBorder="1" applyAlignment="1">
      <alignment horizontal="right" wrapText="1"/>
    </xf>
    <xf numFmtId="4" fontId="3" fillId="0" borderId="3" xfId="0" quotePrefix="1" applyNumberFormat="1" applyFont="1" applyBorder="1"/>
    <xf numFmtId="3" fontId="3" fillId="7" borderId="3" xfId="0" applyNumberFormat="1" applyFont="1" applyFill="1" applyBorder="1" applyAlignment="1">
      <alignment vertical="center" wrapText="1"/>
    </xf>
    <xf numFmtId="39" fontId="3" fillId="2" borderId="3" xfId="1" applyNumberFormat="1" applyFont="1" applyFill="1" applyBorder="1" applyAlignment="1">
      <alignment horizontal="right"/>
    </xf>
    <xf numFmtId="3" fontId="3" fillId="2" borderId="3" xfId="1" applyNumberFormat="1" applyFont="1" applyFill="1" applyBorder="1" applyAlignment="1">
      <alignment horizontal="right"/>
    </xf>
    <xf numFmtId="0" fontId="4" fillId="8" borderId="3" xfId="0" applyFont="1" applyFill="1" applyBorder="1" applyAlignment="1">
      <alignment wrapText="1"/>
    </xf>
    <xf numFmtId="39" fontId="4" fillId="3" borderId="3" xfId="1" applyNumberFormat="1" applyFont="1" applyFill="1" applyBorder="1" applyAlignment="1">
      <alignment horizontal="right" wrapText="1"/>
    </xf>
    <xf numFmtId="0" fontId="4" fillId="0" borderId="0" xfId="0" applyFont="1"/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4" fillId="0" borderId="0" xfId="0" applyNumberFormat="1" applyFont="1"/>
    <xf numFmtId="0" fontId="14" fillId="0" borderId="0" xfId="0" applyFont="1"/>
    <xf numFmtId="0" fontId="15" fillId="0" borderId="0" xfId="0" applyFont="1"/>
    <xf numFmtId="4" fontId="15" fillId="0" borderId="0" xfId="0" applyNumberFormat="1" applyFont="1"/>
    <xf numFmtId="49" fontId="0" fillId="0" borderId="0" xfId="0" applyNumberFormat="1"/>
    <xf numFmtId="0" fontId="2" fillId="0" borderId="0" xfId="0" applyFont="1"/>
    <xf numFmtId="0" fontId="16" fillId="0" borderId="0" xfId="0" applyFont="1"/>
    <xf numFmtId="4" fontId="16" fillId="0" borderId="0" xfId="0" applyNumberFormat="1" applyFont="1"/>
    <xf numFmtId="49" fontId="13" fillId="0" borderId="0" xfId="0" applyNumberFormat="1" applyFont="1"/>
    <xf numFmtId="4" fontId="17" fillId="0" borderId="0" xfId="0" applyNumberFormat="1" applyFont="1"/>
    <xf numFmtId="4" fontId="18" fillId="0" borderId="6" xfId="0" applyNumberFormat="1" applyFont="1" applyBorder="1"/>
    <xf numFmtId="4" fontId="18" fillId="4" borderId="0" xfId="0" applyNumberFormat="1" applyFont="1" applyFill="1"/>
    <xf numFmtId="0" fontId="19" fillId="0" borderId="0" xfId="0" applyFont="1"/>
    <xf numFmtId="4" fontId="20" fillId="0" borderId="0" xfId="0" applyNumberFormat="1" applyFont="1"/>
    <xf numFmtId="4" fontId="21" fillId="0" borderId="0" xfId="0" applyNumberFormat="1" applyFont="1"/>
    <xf numFmtId="4" fontId="18" fillId="0" borderId="0" xfId="0" applyNumberFormat="1" applyFont="1"/>
    <xf numFmtId="0" fontId="22" fillId="0" borderId="0" xfId="0" applyFont="1"/>
    <xf numFmtId="0" fontId="24" fillId="0" borderId="0" xfId="0" applyFont="1"/>
    <xf numFmtId="49" fontId="19" fillId="0" borderId="0" xfId="0" applyNumberFormat="1" applyFont="1"/>
    <xf numFmtId="0" fontId="25" fillId="0" borderId="10" xfId="0" applyFont="1" applyBorder="1"/>
    <xf numFmtId="0" fontId="25" fillId="0" borderId="11" xfId="0" applyFont="1" applyBorder="1"/>
    <xf numFmtId="0" fontId="2" fillId="0" borderId="11" xfId="0" applyFont="1" applyBorder="1"/>
    <xf numFmtId="49" fontId="2" fillId="0" borderId="0" xfId="0" applyNumberFormat="1" applyFont="1"/>
    <xf numFmtId="49" fontId="26" fillId="0" borderId="0" xfId="0" applyNumberFormat="1" applyFont="1"/>
    <xf numFmtId="0" fontId="26" fillId="0" borderId="11" xfId="0" applyFont="1" applyBorder="1"/>
    <xf numFmtId="0" fontId="25" fillId="0" borderId="13" xfId="0" applyFont="1" applyBorder="1"/>
    <xf numFmtId="49" fontId="16" fillId="0" borderId="0" xfId="0" applyNumberFormat="1" applyFont="1"/>
    <xf numFmtId="0" fontId="27" fillId="9" borderId="7" xfId="0" applyFont="1" applyFill="1" applyBorder="1" applyAlignment="1">
      <alignment horizontal="right"/>
    </xf>
    <xf numFmtId="0" fontId="20" fillId="0" borderId="14" xfId="0" applyFont="1" applyBorder="1" applyAlignment="1">
      <alignment horizontal="right"/>
    </xf>
    <xf numFmtId="4" fontId="20" fillId="0" borderId="15" xfId="0" applyNumberFormat="1" applyFont="1" applyBorder="1"/>
    <xf numFmtId="4" fontId="20" fillId="0" borderId="16" xfId="0" applyNumberFormat="1" applyFont="1" applyBorder="1"/>
    <xf numFmtId="0" fontId="11" fillId="0" borderId="0" xfId="0" applyFont="1" applyAlignment="1">
      <alignment horizontal="left" vertical="center" wrapText="1" indent="2"/>
    </xf>
    <xf numFmtId="4" fontId="11" fillId="0" borderId="0" xfId="1" applyNumberFormat="1" applyFont="1" applyAlignment="1"/>
    <xf numFmtId="0" fontId="10" fillId="0" borderId="17" xfId="0" applyFont="1" applyBorder="1" applyAlignment="1">
      <alignment horizontal="left" vertical="center" wrapText="1"/>
    </xf>
    <xf numFmtId="4" fontId="10" fillId="0" borderId="17" xfId="1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horizontal="right" vertical="center"/>
    </xf>
    <xf numFmtId="4" fontId="10" fillId="0" borderId="17" xfId="0" applyNumberFormat="1" applyFont="1" applyBorder="1" applyAlignment="1">
      <alignment vertical="center" wrapText="1"/>
    </xf>
    <xf numFmtId="0" fontId="10" fillId="11" borderId="0" xfId="0" applyFont="1" applyFill="1" applyAlignment="1">
      <alignment horizontal="left" vertical="center" wrapText="1"/>
    </xf>
    <xf numFmtId="4" fontId="10" fillId="9" borderId="0" xfId="0" applyNumberFormat="1" applyFont="1" applyFill="1" applyAlignment="1">
      <alignment vertical="center"/>
    </xf>
    <xf numFmtId="0" fontId="11" fillId="0" borderId="0" xfId="0" applyFont="1"/>
    <xf numFmtId="4" fontId="11" fillId="0" borderId="0" xfId="0" applyNumberFormat="1" applyFont="1"/>
    <xf numFmtId="0" fontId="10" fillId="10" borderId="18" xfId="0" applyFont="1" applyFill="1" applyBorder="1" applyAlignment="1">
      <alignment horizontal="left" vertical="center" wrapText="1"/>
    </xf>
    <xf numFmtId="4" fontId="10" fillId="12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horizontal="right" vertical="center"/>
    </xf>
    <xf numFmtId="4" fontId="11" fillId="0" borderId="0" xfId="1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0" fillId="0" borderId="0" xfId="0" applyNumberFormat="1" applyFont="1" applyAlignment="1">
      <alignment vertical="center"/>
    </xf>
    <xf numFmtId="0" fontId="11" fillId="0" borderId="17" xfId="0" applyFont="1" applyBorder="1" applyAlignment="1">
      <alignment horizontal="left" vertical="center" wrapText="1" indent="2"/>
    </xf>
    <xf numFmtId="4" fontId="11" fillId="0" borderId="17" xfId="0" applyNumberFormat="1" applyFont="1" applyBorder="1"/>
    <xf numFmtId="4" fontId="11" fillId="0" borderId="0" xfId="0" applyNumberFormat="1" applyFont="1" applyAlignment="1">
      <alignment vertical="center"/>
    </xf>
    <xf numFmtId="4" fontId="11" fillId="0" borderId="0" xfId="1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5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  <xf numFmtId="15" fontId="18" fillId="0" borderId="0" xfId="0" applyNumberFormat="1" applyFont="1" applyAlignment="1">
      <alignment horizontal="left"/>
    </xf>
    <xf numFmtId="4" fontId="0" fillId="0" borderId="0" xfId="0" applyNumberFormat="1"/>
    <xf numFmtId="164" fontId="6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" fontId="11" fillId="0" borderId="17" xfId="0" applyNumberFormat="1" applyFont="1" applyBorder="1" applyAlignment="1">
      <alignment vertical="center"/>
    </xf>
    <xf numFmtId="4" fontId="0" fillId="0" borderId="17" xfId="0" applyNumberFormat="1" applyBorder="1"/>
    <xf numFmtId="0" fontId="11" fillId="0" borderId="17" xfId="0" applyFont="1" applyBorder="1"/>
    <xf numFmtId="4" fontId="10" fillId="0" borderId="0" xfId="0" applyNumberFormat="1" applyFont="1"/>
    <xf numFmtId="39" fontId="0" fillId="0" borderId="0" xfId="0" applyNumberFormat="1"/>
    <xf numFmtId="43" fontId="10" fillId="0" borderId="17" xfId="1" applyFont="1" applyBorder="1" applyAlignment="1">
      <alignment vertical="center" wrapText="1"/>
    </xf>
    <xf numFmtId="4" fontId="0" fillId="5" borderId="0" xfId="0" applyNumberFormat="1" applyFill="1"/>
    <xf numFmtId="0" fontId="28" fillId="0" borderId="0" xfId="0" applyFont="1"/>
    <xf numFmtId="43" fontId="0" fillId="0" borderId="0" xfId="1" applyFont="1"/>
    <xf numFmtId="0" fontId="30" fillId="0" borderId="0" xfId="0" applyFont="1"/>
    <xf numFmtId="4" fontId="30" fillId="0" borderId="0" xfId="0" applyNumberFormat="1" applyFont="1"/>
    <xf numFmtId="4" fontId="11" fillId="0" borderId="0" xfId="0" applyNumberFormat="1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/>
    <xf numFmtId="4" fontId="0" fillId="0" borderId="0" xfId="0" applyNumberFormat="1" applyAlignment="1">
      <alignment vertical="center"/>
    </xf>
    <xf numFmtId="0" fontId="26" fillId="0" borderId="13" xfId="0" applyFont="1" applyBorder="1"/>
    <xf numFmtId="3" fontId="3" fillId="0" borderId="22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5" xfId="0" quotePrefix="1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 wrapText="1"/>
    </xf>
    <xf numFmtId="3" fontId="3" fillId="0" borderId="20" xfId="0" applyNumberFormat="1" applyFont="1" applyBorder="1"/>
    <xf numFmtId="3" fontId="9" fillId="0" borderId="21" xfId="0" applyNumberFormat="1" applyFont="1" applyBorder="1" applyAlignment="1">
      <alignment horizontal="right"/>
    </xf>
    <xf numFmtId="9" fontId="9" fillId="0" borderId="5" xfId="0" applyNumberFormat="1" applyFont="1" applyBorder="1" applyAlignment="1">
      <alignment horizontal="center"/>
    </xf>
    <xf numFmtId="3" fontId="3" fillId="2" borderId="20" xfId="0" applyNumberFormat="1" applyFont="1" applyFill="1" applyBorder="1" applyAlignment="1">
      <alignment horizontal="right" wrapText="1"/>
    </xf>
    <xf numFmtId="3" fontId="3" fillId="0" borderId="20" xfId="1" applyNumberFormat="1" applyFont="1" applyBorder="1" applyAlignment="1">
      <alignment horizontal="right" wrapText="1"/>
    </xf>
    <xf numFmtId="3" fontId="4" fillId="0" borderId="20" xfId="1" applyNumberFormat="1" applyFont="1" applyBorder="1" applyAlignment="1">
      <alignment wrapText="1"/>
    </xf>
    <xf numFmtId="3" fontId="4" fillId="5" borderId="3" xfId="1" applyNumberFormat="1" applyFont="1" applyFill="1" applyBorder="1" applyAlignment="1">
      <alignment wrapText="1"/>
    </xf>
    <xf numFmtId="3" fontId="4" fillId="0" borderId="20" xfId="1" applyNumberFormat="1" applyFont="1" applyBorder="1" applyAlignment="1">
      <alignment horizontal="right"/>
    </xf>
    <xf numFmtId="9" fontId="4" fillId="0" borderId="5" xfId="0" applyNumberFormat="1" applyFont="1" applyBorder="1" applyAlignment="1">
      <alignment horizontal="center"/>
    </xf>
    <xf numFmtId="3" fontId="3" fillId="0" borderId="20" xfId="1" applyNumberFormat="1" applyFont="1" applyFill="1" applyBorder="1" applyAlignment="1">
      <alignment horizontal="right"/>
    </xf>
    <xf numFmtId="10" fontId="4" fillId="0" borderId="5" xfId="0" applyNumberFormat="1" applyFont="1" applyBorder="1" applyAlignment="1">
      <alignment horizontal="center" wrapText="1"/>
    </xf>
    <xf numFmtId="3" fontId="4" fillId="0" borderId="20" xfId="1" applyNumberFormat="1" applyFont="1" applyBorder="1" applyAlignment="1">
      <alignment horizontal="right" wrapText="1"/>
    </xf>
    <xf numFmtId="37" fontId="3" fillId="3" borderId="12" xfId="1" applyNumberFormat="1" applyFont="1" applyFill="1" applyBorder="1" applyAlignment="1">
      <alignment horizontal="right"/>
    </xf>
    <xf numFmtId="3" fontId="4" fillId="3" borderId="3" xfId="1" applyNumberFormat="1" applyFont="1" applyFill="1" applyBorder="1" applyAlignment="1"/>
    <xf numFmtId="37" fontId="4" fillId="3" borderId="12" xfId="1" applyNumberFormat="1" applyFont="1" applyFill="1" applyBorder="1" applyAlignment="1">
      <alignment horizontal="right"/>
    </xf>
    <xf numFmtId="3" fontId="3" fillId="0" borderId="4" xfId="0" applyNumberFormat="1" applyFont="1" applyBorder="1"/>
    <xf numFmtId="43" fontId="4" fillId="0" borderId="3" xfId="0" applyNumberFormat="1" applyFont="1" applyBorder="1" applyAlignment="1">
      <alignment wrapText="1"/>
    </xf>
    <xf numFmtId="0" fontId="6" fillId="0" borderId="0" xfId="0" applyFont="1"/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vertical="top"/>
    </xf>
    <xf numFmtId="0" fontId="31" fillId="0" borderId="0" xfId="0" applyFont="1"/>
    <xf numFmtId="0" fontId="31" fillId="0" borderId="0" xfId="0" applyFont="1" applyAlignment="1">
      <alignment vertical="top"/>
    </xf>
    <xf numFmtId="4" fontId="32" fillId="0" borderId="19" xfId="0" applyNumberFormat="1" applyFont="1" applyBorder="1" applyAlignment="1">
      <alignment horizontal="right" vertical="top"/>
    </xf>
    <xf numFmtId="166" fontId="32" fillId="0" borderId="25" xfId="0" applyNumberFormat="1" applyFont="1" applyBorder="1" applyAlignment="1">
      <alignment horizontal="right" vertical="top"/>
    </xf>
    <xf numFmtId="166" fontId="32" fillId="0" borderId="25" xfId="0" applyNumberFormat="1" applyFont="1" applyBorder="1"/>
    <xf numFmtId="166" fontId="32" fillId="0" borderId="26" xfId="0" applyNumberFormat="1" applyFont="1" applyBorder="1" applyAlignment="1">
      <alignment vertical="top"/>
    </xf>
    <xf numFmtId="0" fontId="4" fillId="3" borderId="3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49" fontId="3" fillId="2" borderId="3" xfId="0" applyNumberFormat="1" applyFont="1" applyFill="1" applyBorder="1" applyAlignment="1">
      <alignment horizontal="left" wrapText="1"/>
    </xf>
    <xf numFmtId="0" fontId="33" fillId="0" borderId="3" xfId="0" applyFont="1" applyBorder="1" applyAlignment="1">
      <alignment horizontal="left"/>
    </xf>
    <xf numFmtId="0" fontId="34" fillId="6" borderId="3" xfId="0" applyFont="1" applyFill="1" applyBorder="1" applyAlignment="1">
      <alignment horizontal="left" indent="1"/>
    </xf>
    <xf numFmtId="49" fontId="3" fillId="2" borderId="3" xfId="0" quotePrefix="1" applyNumberFormat="1" applyFont="1" applyFill="1" applyBorder="1"/>
    <xf numFmtId="49" fontId="4" fillId="4" borderId="3" xfId="0" quotePrefix="1" applyNumberFormat="1" applyFont="1" applyFill="1" applyBorder="1"/>
    <xf numFmtId="39" fontId="3" fillId="0" borderId="20" xfId="1" applyNumberFormat="1" applyFont="1" applyBorder="1" applyAlignment="1">
      <alignment wrapText="1"/>
    </xf>
    <xf numFmtId="10" fontId="3" fillId="0" borderId="5" xfId="0" quotePrefix="1" applyNumberFormat="1" applyFont="1" applyBorder="1" applyAlignment="1">
      <alignment horizontal="center"/>
    </xf>
    <xf numFmtId="39" fontId="4" fillId="0" borderId="20" xfId="1" applyNumberFormat="1" applyFont="1" applyBorder="1" applyAlignment="1">
      <alignment wrapText="1"/>
    </xf>
    <xf numFmtId="3" fontId="4" fillId="0" borderId="12" xfId="1" applyNumberFormat="1" applyFont="1" applyBorder="1" applyAlignment="1">
      <alignment wrapText="1"/>
    </xf>
    <xf numFmtId="10" fontId="4" fillId="0" borderId="27" xfId="0" quotePrefix="1" applyNumberFormat="1" applyFont="1" applyBorder="1" applyAlignment="1">
      <alignment horizontal="center"/>
    </xf>
    <xf numFmtId="3" fontId="4" fillId="0" borderId="22" xfId="1" applyNumberFormat="1" applyFont="1" applyBorder="1" applyAlignment="1">
      <alignment wrapText="1"/>
    </xf>
    <xf numFmtId="10" fontId="4" fillId="0" borderId="23" xfId="0" quotePrefix="1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 wrapText="1"/>
    </xf>
    <xf numFmtId="0" fontId="0" fillId="0" borderId="11" xfId="0" applyBorder="1"/>
    <xf numFmtId="0" fontId="4" fillId="0" borderId="28" xfId="0" applyFont="1" applyBorder="1"/>
    <xf numFmtId="3" fontId="3" fillId="2" borderId="2" xfId="0" applyNumberFormat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/>
    </xf>
    <xf numFmtId="49" fontId="4" fillId="0" borderId="3" xfId="0" applyNumberFormat="1" applyFont="1" applyBorder="1"/>
    <xf numFmtId="49" fontId="3" fillId="0" borderId="3" xfId="0" applyNumberFormat="1" applyFont="1" applyBorder="1" applyAlignment="1">
      <alignment horizontal="left" vertical="center"/>
    </xf>
    <xf numFmtId="37" fontId="3" fillId="2" borderId="3" xfId="1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27" fillId="9" borderId="9" xfId="0" applyFont="1" applyFill="1" applyBorder="1" applyAlignment="1">
      <alignment horizontal="right"/>
    </xf>
    <xf numFmtId="4" fontId="36" fillId="10" borderId="3" xfId="0" applyNumberFormat="1" applyFont="1" applyFill="1" applyBorder="1" applyAlignment="1">
      <alignment horizontal="center" vertical="center" wrapText="1"/>
    </xf>
    <xf numFmtId="0" fontId="36" fillId="12" borderId="3" xfId="0" applyFont="1" applyFill="1" applyBorder="1" applyAlignment="1">
      <alignment horizontal="center" vertical="center"/>
    </xf>
    <xf numFmtId="4" fontId="37" fillId="0" borderId="0" xfId="0" applyNumberFormat="1" applyFont="1"/>
    <xf numFmtId="167" fontId="32" fillId="0" borderId="0" xfId="0" applyNumberFormat="1" applyFont="1" applyAlignment="1">
      <alignment horizontal="right" vertical="top"/>
    </xf>
    <xf numFmtId="0" fontId="14" fillId="14" borderId="3" xfId="0" applyFont="1" applyFill="1" applyBorder="1" applyAlignment="1">
      <alignment horizontal="center"/>
    </xf>
    <xf numFmtId="4" fontId="31" fillId="0" borderId="0" xfId="0" applyNumberFormat="1" applyFont="1" applyAlignment="1">
      <alignment horizontal="right"/>
    </xf>
    <xf numFmtId="4" fontId="31" fillId="0" borderId="19" xfId="0" applyNumberFormat="1" applyFont="1" applyBorder="1" applyAlignment="1">
      <alignment horizontal="right"/>
    </xf>
    <xf numFmtId="166" fontId="32" fillId="0" borderId="0" xfId="0" applyNumberFormat="1" applyFont="1" applyAlignment="1">
      <alignment horizontal="right"/>
    </xf>
    <xf numFmtId="0" fontId="4" fillId="0" borderId="29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49" fontId="3" fillId="2" borderId="22" xfId="0" applyNumberFormat="1" applyFont="1" applyFill="1" applyBorder="1" applyAlignment="1">
      <alignment horizontal="left" wrapText="1"/>
    </xf>
    <xf numFmtId="0" fontId="3" fillId="2" borderId="22" xfId="0" applyFont="1" applyFill="1" applyBorder="1" applyAlignment="1">
      <alignment wrapText="1"/>
    </xf>
    <xf numFmtId="0" fontId="8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17" fontId="4" fillId="5" borderId="3" xfId="0" quotePrefix="1" applyNumberFormat="1" applyFont="1" applyFill="1" applyBorder="1"/>
    <xf numFmtId="0" fontId="4" fillId="5" borderId="3" xfId="0" applyFont="1" applyFill="1" applyBorder="1" applyAlignment="1">
      <alignment horizontal="left" wrapText="1" indent="1"/>
    </xf>
    <xf numFmtId="49" fontId="10" fillId="0" borderId="3" xfId="0" applyNumberFormat="1" applyFont="1" applyBorder="1" applyAlignment="1">
      <alignment horizontal="left"/>
    </xf>
    <xf numFmtId="0" fontId="10" fillId="6" borderId="3" xfId="0" applyFont="1" applyFill="1" applyBorder="1" applyAlignment="1">
      <alignment horizontal="left" wrapText="1"/>
    </xf>
    <xf numFmtId="49" fontId="8" fillId="0" borderId="3" xfId="0" applyNumberFormat="1" applyFont="1" applyBorder="1" applyAlignment="1">
      <alignment horizontal="left"/>
    </xf>
    <xf numFmtId="0" fontId="8" fillId="6" borderId="3" xfId="0" applyFont="1" applyFill="1" applyBorder="1" applyAlignment="1">
      <alignment horizontal="left" wrapText="1"/>
    </xf>
    <xf numFmtId="49" fontId="3" fillId="0" borderId="3" xfId="0" applyNumberFormat="1" applyFont="1" applyBorder="1" applyAlignment="1">
      <alignment horizontal="left"/>
    </xf>
    <xf numFmtId="0" fontId="3" fillId="6" borderId="3" xfId="0" applyFont="1" applyFill="1" applyBorder="1" applyAlignment="1">
      <alignment horizontal="left" wrapText="1"/>
    </xf>
    <xf numFmtId="39" fontId="4" fillId="0" borderId="0" xfId="0" applyNumberFormat="1" applyFont="1" applyAlignment="1">
      <alignment vertical="center"/>
    </xf>
    <xf numFmtId="39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3" fontId="8" fillId="0" borderId="4" xfId="0" applyNumberFormat="1" applyFont="1" applyBorder="1"/>
    <xf numFmtId="3" fontId="3" fillId="0" borderId="21" xfId="1" applyNumberFormat="1" applyFont="1" applyBorder="1" applyAlignment="1">
      <alignment horizontal="right" wrapText="1"/>
    </xf>
    <xf numFmtId="9" fontId="4" fillId="0" borderId="5" xfId="0" applyNumberFormat="1" applyFont="1" applyBorder="1" applyAlignment="1">
      <alignment horizontal="center" wrapText="1"/>
    </xf>
    <xf numFmtId="0" fontId="14" fillId="0" borderId="0" xfId="0" applyFont="1" applyAlignment="1">
      <alignment horizontal="left"/>
    </xf>
    <xf numFmtId="39" fontId="4" fillId="0" borderId="3" xfId="0" applyNumberFormat="1" applyFont="1" applyBorder="1" applyAlignment="1">
      <alignment horizontal="right" wrapText="1"/>
    </xf>
    <xf numFmtId="39" fontId="4" fillId="3" borderId="3" xfId="0" applyNumberFormat="1" applyFont="1" applyFill="1" applyBorder="1" applyAlignment="1">
      <alignment horizontal="right" wrapText="1"/>
    </xf>
    <xf numFmtId="39" fontId="9" fillId="0" borderId="3" xfId="0" applyNumberFormat="1" applyFont="1" applyBorder="1" applyAlignment="1">
      <alignment wrapText="1"/>
    </xf>
    <xf numFmtId="39" fontId="4" fillId="5" borderId="3" xfId="1" applyNumberFormat="1" applyFont="1" applyFill="1" applyBorder="1" applyAlignment="1">
      <alignment wrapText="1"/>
    </xf>
    <xf numFmtId="39" fontId="4" fillId="0" borderId="3" xfId="1" applyNumberFormat="1" applyFont="1" applyFill="1" applyBorder="1" applyAlignment="1">
      <alignment wrapText="1"/>
    </xf>
    <xf numFmtId="39" fontId="3" fillId="3" borderId="3" xfId="1" applyNumberFormat="1" applyFont="1" applyFill="1" applyBorder="1" applyAlignment="1">
      <alignment wrapText="1"/>
    </xf>
    <xf numFmtId="39" fontId="4" fillId="3" borderId="3" xfId="1" applyNumberFormat="1" applyFont="1" applyFill="1" applyBorder="1" applyAlignment="1">
      <alignment wrapText="1"/>
    </xf>
    <xf numFmtId="43" fontId="16" fillId="0" borderId="0" xfId="1" applyFont="1"/>
    <xf numFmtId="0" fontId="16" fillId="0" borderId="0" xfId="0" applyFont="1" applyAlignment="1">
      <alignment horizontal="right"/>
    </xf>
    <xf numFmtId="43" fontId="38" fillId="0" borderId="0" xfId="1" applyFont="1" applyBorder="1" applyAlignment="1" applyProtection="1">
      <protection locked="0"/>
    </xf>
    <xf numFmtId="0" fontId="29" fillId="0" borderId="0" xfId="0" applyFont="1" applyAlignment="1">
      <alignment horizontal="center"/>
    </xf>
    <xf numFmtId="39" fontId="3" fillId="0" borderId="3" xfId="0" applyNumberFormat="1" applyFont="1" applyBorder="1" applyAlignment="1">
      <alignment wrapText="1"/>
    </xf>
    <xf numFmtId="49" fontId="4" fillId="5" borderId="3" xfId="0" applyNumberFormat="1" applyFont="1" applyFill="1" applyBorder="1"/>
    <xf numFmtId="3" fontId="4" fillId="5" borderId="3" xfId="1" applyNumberFormat="1" applyFont="1" applyFill="1" applyBorder="1" applyAlignment="1">
      <alignment horizontal="right" wrapText="1"/>
    </xf>
    <xf numFmtId="10" fontId="4" fillId="5" borderId="5" xfId="0" applyNumberFormat="1" applyFont="1" applyFill="1" applyBorder="1" applyAlignment="1">
      <alignment horizontal="center"/>
    </xf>
    <xf numFmtId="43" fontId="39" fillId="0" borderId="0" xfId="1" applyFont="1" applyBorder="1" applyAlignment="1" applyProtection="1">
      <protection locked="0"/>
    </xf>
    <xf numFmtId="0" fontId="10" fillId="0" borderId="0" xfId="0" applyFont="1" applyAlignment="1"/>
    <xf numFmtId="0" fontId="11" fillId="0" borderId="0" xfId="0" applyFont="1" applyAlignment="1"/>
    <xf numFmtId="4" fontId="3" fillId="2" borderId="2" xfId="0" applyNumberFormat="1" applyFont="1" applyFill="1" applyBorder="1" applyAlignment="1">
      <alignment horizontal="center" vertical="center"/>
    </xf>
    <xf numFmtId="4" fontId="8" fillId="0" borderId="4" xfId="0" applyNumberFormat="1" applyFont="1" applyBorder="1"/>
    <xf numFmtId="3" fontId="4" fillId="3" borderId="3" xfId="0" applyNumberFormat="1" applyFont="1" applyFill="1" applyBorder="1" applyAlignment="1">
      <alignment horizontal="left" vertical="center" wrapText="1"/>
    </xf>
    <xf numFmtId="4" fontId="3" fillId="2" borderId="3" xfId="1" applyNumberFormat="1" applyFont="1" applyFill="1" applyBorder="1" applyAlignment="1">
      <alignment horizontal="right" wrapText="1"/>
    </xf>
    <xf numFmtId="4" fontId="20" fillId="0" borderId="30" xfId="0" applyNumberFormat="1" applyFont="1" applyBorder="1"/>
    <xf numFmtId="4" fontId="20" fillId="0" borderId="31" xfId="0" applyNumberFormat="1" applyFont="1" applyBorder="1"/>
    <xf numFmtId="4" fontId="11" fillId="0" borderId="19" xfId="0" applyNumberFormat="1" applyFont="1" applyBorder="1"/>
    <xf numFmtId="0" fontId="30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wrapText="1"/>
    </xf>
    <xf numFmtId="3" fontId="4" fillId="0" borderId="33" xfId="1" applyNumberFormat="1" applyFont="1" applyBorder="1" applyAlignment="1">
      <alignment vertical="center"/>
    </xf>
    <xf numFmtId="39" fontId="3" fillId="13" borderId="3" xfId="1" applyNumberFormat="1" applyFont="1" applyFill="1" applyBorder="1" applyAlignment="1">
      <alignment wrapText="1"/>
    </xf>
    <xf numFmtId="39" fontId="3" fillId="0" borderId="3" xfId="1" quotePrefix="1" applyNumberFormat="1" applyFont="1" applyFill="1" applyBorder="1" applyAlignment="1">
      <alignment horizontal="right" wrapText="1"/>
    </xf>
    <xf numFmtId="3" fontId="3" fillId="0" borderId="3" xfId="1" applyNumberFormat="1" applyFont="1" applyFill="1" applyBorder="1" applyAlignment="1">
      <alignment horizontal="right" wrapText="1"/>
    </xf>
    <xf numFmtId="4" fontId="4" fillId="0" borderId="3" xfId="1" applyNumberFormat="1" applyFont="1" applyBorder="1" applyAlignment="1">
      <alignment wrapText="1"/>
    </xf>
    <xf numFmtId="3" fontId="3" fillId="3" borderId="3" xfId="0" applyNumberFormat="1" applyFont="1" applyFill="1" applyBorder="1" applyAlignment="1">
      <alignment vertical="center" wrapText="1"/>
    </xf>
    <xf numFmtId="39" fontId="4" fillId="0" borderId="3" xfId="1" applyNumberFormat="1" applyFont="1" applyFill="1" applyBorder="1" applyAlignment="1">
      <alignment horizontal="right" wrapText="1"/>
    </xf>
    <xf numFmtId="3" fontId="4" fillId="0" borderId="3" xfId="1" applyNumberFormat="1" applyFont="1" applyFill="1" applyBorder="1" applyAlignment="1">
      <alignment horizontal="right" wrapText="1"/>
    </xf>
    <xf numFmtId="39" fontId="4" fillId="5" borderId="3" xfId="1" applyNumberFormat="1" applyFont="1" applyFill="1" applyBorder="1" applyAlignment="1">
      <alignment horizontal="right" wrapText="1"/>
    </xf>
    <xf numFmtId="43" fontId="16" fillId="0" borderId="0" xfId="0" applyNumberFormat="1" applyFont="1"/>
    <xf numFmtId="4" fontId="23" fillId="8" borderId="9" xfId="0" applyNumberFormat="1" applyFont="1" applyFill="1" applyBorder="1" applyAlignment="1">
      <alignment horizontal="center"/>
    </xf>
    <xf numFmtId="4" fontId="23" fillId="0" borderId="9" xfId="0" applyNumberFormat="1" applyFont="1" applyBorder="1" applyAlignment="1">
      <alignment horizontal="center"/>
    </xf>
    <xf numFmtId="4" fontId="18" fillId="0" borderId="34" xfId="0" applyNumberFormat="1" applyFont="1" applyFill="1" applyBorder="1"/>
    <xf numFmtId="4" fontId="18" fillId="0" borderId="35" xfId="0" applyNumberFormat="1" applyFont="1" applyFill="1" applyBorder="1"/>
    <xf numFmtId="4" fontId="18" fillId="0" borderId="36" xfId="0" applyNumberFormat="1" applyFont="1" applyFill="1" applyBorder="1"/>
    <xf numFmtId="4" fontId="18" fillId="0" borderId="37" xfId="0" applyNumberFormat="1" applyFont="1" applyFill="1" applyBorder="1"/>
    <xf numFmtId="4" fontId="18" fillId="0" borderId="38" xfId="0" applyNumberFormat="1" applyFont="1" applyFill="1" applyBorder="1"/>
    <xf numFmtId="4" fontId="18" fillId="0" borderId="39" xfId="0" applyNumberFormat="1" applyFont="1" applyFill="1" applyBorder="1"/>
    <xf numFmtId="4" fontId="18" fillId="0" borderId="40" xfId="0" applyNumberFormat="1" applyFont="1" applyFill="1" applyBorder="1"/>
    <xf numFmtId="4" fontId="18" fillId="0" borderId="41" xfId="0" applyNumberFormat="1" applyFont="1" applyFill="1" applyBorder="1"/>
    <xf numFmtId="4" fontId="18" fillId="0" borderId="42" xfId="0" applyNumberFormat="1" applyFont="1" applyFill="1" applyBorder="1"/>
    <xf numFmtId="4" fontId="18" fillId="0" borderId="36" xfId="0" applyNumberFormat="1" applyFont="1" applyBorder="1"/>
    <xf numFmtId="4" fontId="18" fillId="0" borderId="37" xfId="0" applyNumberFormat="1" applyFont="1" applyBorder="1"/>
    <xf numFmtId="4" fontId="18" fillId="0" borderId="43" xfId="0" applyNumberFormat="1" applyFont="1" applyBorder="1"/>
    <xf numFmtId="4" fontId="18" fillId="0" borderId="44" xfId="0" applyNumberFormat="1" applyFont="1" applyBorder="1"/>
    <xf numFmtId="4" fontId="17" fillId="9" borderId="45" xfId="0" applyNumberFormat="1" applyFont="1" applyFill="1" applyBorder="1"/>
    <xf numFmtId="4" fontId="18" fillId="5" borderId="34" xfId="0" applyNumberFormat="1" applyFont="1" applyFill="1" applyBorder="1"/>
    <xf numFmtId="4" fontId="18" fillId="5" borderId="35" xfId="0" applyNumberFormat="1" applyFont="1" applyFill="1" applyBorder="1"/>
    <xf numFmtId="4" fontId="17" fillId="9" borderId="46" xfId="0" applyNumberFormat="1" applyFont="1" applyFill="1" applyBorder="1"/>
    <xf numFmtId="4" fontId="17" fillId="9" borderId="47" xfId="0" applyNumberFormat="1" applyFont="1" applyFill="1" applyBorder="1"/>
    <xf numFmtId="4" fontId="31" fillId="0" borderId="0" xfId="0" applyNumberFormat="1" applyFont="1"/>
    <xf numFmtId="164" fontId="6" fillId="0" borderId="0" xfId="0" applyNumberFormat="1" applyFont="1" applyFill="1" applyAlignment="1">
      <alignment horizontal="left" wrapText="1"/>
    </xf>
    <xf numFmtId="0" fontId="3" fillId="0" borderId="3" xfId="0" applyFont="1" applyBorder="1" applyAlignment="1">
      <alignment horizontal="left" wrapText="1" indent="1"/>
    </xf>
    <xf numFmtId="3" fontId="4" fillId="5" borderId="3" xfId="0" applyNumberFormat="1" applyFont="1" applyFill="1" applyBorder="1" applyAlignment="1">
      <alignment wrapText="1"/>
    </xf>
    <xf numFmtId="9" fontId="4" fillId="0" borderId="24" xfId="0" applyNumberFormat="1" applyFont="1" applyBorder="1" applyAlignment="1">
      <alignment horizontal="center" vertical="center" wrapText="1"/>
    </xf>
    <xf numFmtId="39" fontId="3" fillId="0" borderId="3" xfId="1" applyNumberFormat="1" applyFont="1" applyFill="1" applyBorder="1" applyAlignment="1">
      <alignment horizontal="right" wrapText="1"/>
    </xf>
    <xf numFmtId="4" fontId="3" fillId="0" borderId="3" xfId="1" applyNumberFormat="1" applyFont="1" applyFill="1" applyBorder="1" applyAlignment="1">
      <alignment horizontal="right" wrapText="1"/>
    </xf>
    <xf numFmtId="4" fontId="4" fillId="0" borderId="3" xfId="1" applyNumberFormat="1" applyFont="1" applyFill="1" applyBorder="1" applyAlignment="1">
      <alignment wrapText="1"/>
    </xf>
    <xf numFmtId="4" fontId="4" fillId="0" borderId="3" xfId="1" applyNumberFormat="1" applyFont="1" applyFill="1" applyBorder="1" applyAlignment="1">
      <alignment horizontal="right" wrapText="1"/>
    </xf>
    <xf numFmtId="10" fontId="4" fillId="0" borderId="3" xfId="0" applyNumberFormat="1" applyFont="1" applyBorder="1" applyAlignment="1">
      <alignment horizontal="center" wrapText="1"/>
    </xf>
    <xf numFmtId="10" fontId="3" fillId="2" borderId="3" xfId="0" applyNumberFormat="1" applyFont="1" applyFill="1" applyBorder="1" applyAlignment="1">
      <alignment horizontal="center"/>
    </xf>
    <xf numFmtId="10" fontId="4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left" wrapText="1"/>
    </xf>
    <xf numFmtId="0" fontId="10" fillId="0" borderId="3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10" borderId="3" xfId="0" applyFont="1" applyFill="1" applyBorder="1" applyAlignment="1">
      <alignment horizontal="center" vertical="center" wrapText="1"/>
    </xf>
    <xf numFmtId="4" fontId="36" fillId="10" borderId="12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 wrapText="1"/>
    </xf>
    <xf numFmtId="3" fontId="40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49" fontId="15" fillId="14" borderId="3" xfId="0" applyNumberFormat="1" applyFont="1" applyFill="1" applyBorder="1" applyAlignment="1">
      <alignment horizontal="center"/>
    </xf>
    <xf numFmtId="4" fontId="23" fillId="0" borderId="7" xfId="0" applyNumberFormat="1" applyFont="1" applyBorder="1" applyAlignment="1">
      <alignment horizontal="center"/>
    </xf>
    <xf numFmtId="0" fontId="21" fillId="0" borderId="8" xfId="0" applyFont="1" applyBorder="1" applyAlignment="1"/>
    <xf numFmtId="0" fontId="2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1304925</xdr:colOff>
      <xdr:row>3</xdr:row>
      <xdr:rowOff>152400</xdr:rowOff>
    </xdr:to>
    <xdr:pic>
      <xdr:nvPicPr>
        <xdr:cNvPr id="2" name="Imagen 1" descr="LOGO INDOTEL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1430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3"/>
  <sheetViews>
    <sheetView tabSelected="1" topLeftCell="A73" zoomScaleNormal="100" workbookViewId="0">
      <selection activeCell="A80" sqref="A80"/>
    </sheetView>
  </sheetViews>
  <sheetFormatPr baseColWidth="10" defaultColWidth="9.140625" defaultRowHeight="15" x14ac:dyDescent="0.25"/>
  <cols>
    <col min="1" max="1" width="47.7109375" customWidth="1"/>
    <col min="2" max="3" width="15.7109375" customWidth="1"/>
    <col min="4" max="4" width="14.7109375" style="154" customWidth="1"/>
    <col min="5" max="5" width="15.42578125" style="171" customWidth="1"/>
    <col min="6" max="6" width="14.7109375" style="154" customWidth="1"/>
    <col min="7" max="7" width="14.7109375" style="137" customWidth="1"/>
    <col min="8" max="9" width="14.7109375" style="154" customWidth="1"/>
    <col min="10" max="10" width="13.5703125" customWidth="1"/>
    <col min="11" max="14" width="14.7109375" customWidth="1"/>
    <col min="15" max="15" width="15.28515625" customWidth="1"/>
    <col min="16" max="16" width="15.140625" style="136" customWidth="1"/>
    <col min="17" max="17" width="15.28515625" bestFit="1" customWidth="1"/>
    <col min="18" max="18" width="18.42578125" bestFit="1" customWidth="1"/>
    <col min="19" max="19" width="13.85546875" bestFit="1" customWidth="1"/>
  </cols>
  <sheetData>
    <row r="1" spans="1:34" ht="18.75" x14ac:dyDescent="0.3">
      <c r="A1" s="337" t="s">
        <v>374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2" spans="1:34" ht="18.75" x14ac:dyDescent="0.25">
      <c r="A2" s="338">
        <v>2022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34" ht="15.75" x14ac:dyDescent="0.25">
      <c r="A3" s="339" t="s">
        <v>714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</row>
    <row r="4" spans="1:34" x14ac:dyDescent="0.25">
      <c r="A4" s="340" t="s">
        <v>518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</row>
    <row r="5" spans="1:34" ht="12" customHeight="1" x14ac:dyDescent="0.25">
      <c r="A5" s="341" t="s">
        <v>611</v>
      </c>
      <c r="B5" s="341" t="s">
        <v>519</v>
      </c>
      <c r="C5" s="341" t="s">
        <v>596</v>
      </c>
      <c r="D5" s="342" t="s">
        <v>597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</row>
    <row r="6" spans="1:34" s="156" customFormat="1" ht="12.75" customHeight="1" x14ac:dyDescent="0.25">
      <c r="A6" s="341"/>
      <c r="B6" s="341"/>
      <c r="C6" s="341"/>
      <c r="D6" s="232" t="s">
        <v>598</v>
      </c>
      <c r="E6" s="232" t="s">
        <v>599</v>
      </c>
      <c r="F6" s="232" t="s">
        <v>600</v>
      </c>
      <c r="G6" s="232" t="s">
        <v>593</v>
      </c>
      <c r="H6" s="232" t="s">
        <v>602</v>
      </c>
      <c r="I6" s="232" t="s">
        <v>603</v>
      </c>
      <c r="J6" s="232" t="s">
        <v>604</v>
      </c>
      <c r="K6" s="232" t="s">
        <v>605</v>
      </c>
      <c r="L6" s="232" t="s">
        <v>606</v>
      </c>
      <c r="M6" s="232" t="s">
        <v>607</v>
      </c>
      <c r="N6" s="232" t="s">
        <v>608</v>
      </c>
      <c r="O6" s="232" t="s">
        <v>609</v>
      </c>
      <c r="P6" s="233" t="s">
        <v>610</v>
      </c>
    </row>
    <row r="7" spans="1:34" x14ac:dyDescent="0.25">
      <c r="A7" s="129" t="s">
        <v>440</v>
      </c>
      <c r="B7" s="129"/>
      <c r="C7" s="162"/>
      <c r="D7" s="130"/>
      <c r="E7" s="157"/>
      <c r="F7" s="158"/>
      <c r="G7" s="145"/>
      <c r="H7" s="145"/>
      <c r="I7" s="145"/>
      <c r="J7" s="145"/>
      <c r="K7" s="145"/>
      <c r="L7" s="145"/>
      <c r="M7" s="145"/>
      <c r="N7" s="145"/>
      <c r="O7" s="145"/>
      <c r="P7" s="159"/>
    </row>
    <row r="8" spans="1:34" x14ac:dyDescent="0.25">
      <c r="A8" s="131" t="s">
        <v>441</v>
      </c>
      <c r="B8" s="160">
        <v>1036521587.3079599</v>
      </c>
      <c r="C8" s="160">
        <v>1065132806.9047198</v>
      </c>
      <c r="D8" s="160">
        <v>88940999.540000007</v>
      </c>
      <c r="E8" s="160">
        <v>68824902.480000004</v>
      </c>
      <c r="F8" s="160">
        <v>80540408.030000001</v>
      </c>
      <c r="G8" s="160">
        <v>83812657.730000004</v>
      </c>
      <c r="H8" s="160">
        <v>79425126.410000011</v>
      </c>
      <c r="I8" s="160">
        <v>133859287.93000001</v>
      </c>
      <c r="J8" s="160">
        <v>80817260.980000004</v>
      </c>
      <c r="K8" s="160">
        <v>75599866.99000001</v>
      </c>
      <c r="L8" s="160">
        <v>103256516.52999999</v>
      </c>
      <c r="M8" s="160">
        <v>78594786</v>
      </c>
      <c r="N8" s="160">
        <v>75829508.800000012</v>
      </c>
      <c r="O8" s="160">
        <v>111782740.59999999</v>
      </c>
      <c r="P8" s="160">
        <f t="shared" ref="P8" si="0">P9+P10+P11+P12+P13</f>
        <v>1061284062.02</v>
      </c>
      <c r="Q8" s="163"/>
    </row>
    <row r="9" spans="1:34" x14ac:dyDescent="0.25">
      <c r="A9" s="127" t="s">
        <v>442</v>
      </c>
      <c r="B9" s="137">
        <v>757385634.01199996</v>
      </c>
      <c r="C9" s="137">
        <v>779387817.0891999</v>
      </c>
      <c r="D9" s="141">
        <v>73304502.150000006</v>
      </c>
      <c r="E9" s="141">
        <v>62868437.630000003</v>
      </c>
      <c r="F9" s="141">
        <v>64271829.580000006</v>
      </c>
      <c r="G9" s="141">
        <v>62888588.219999999</v>
      </c>
      <c r="H9" s="137">
        <v>62618054.719999999</v>
      </c>
      <c r="I9" s="137">
        <v>66926827.649999999</v>
      </c>
      <c r="J9" s="137">
        <v>64127929.460000001</v>
      </c>
      <c r="K9" s="137">
        <v>64975350.829999998</v>
      </c>
      <c r="L9" s="137">
        <v>72449730.069999993</v>
      </c>
      <c r="M9" s="137">
        <v>62687831.589999996</v>
      </c>
      <c r="N9" s="137">
        <v>62048604.160000004</v>
      </c>
      <c r="O9" s="137">
        <v>63419012.869999997</v>
      </c>
      <c r="P9" s="137">
        <f>SUM(D9:O9)</f>
        <v>782586698.92999995</v>
      </c>
    </row>
    <row r="10" spans="1:34" x14ac:dyDescent="0.25">
      <c r="A10" s="127" t="s">
        <v>443</v>
      </c>
      <c r="B10" s="128">
        <v>41841218</v>
      </c>
      <c r="C10" s="128">
        <v>48389685.279999986</v>
      </c>
      <c r="D10" s="141">
        <v>1776290.65</v>
      </c>
      <c r="E10" s="141">
        <v>1675022.31</v>
      </c>
      <c r="F10" s="141">
        <v>2637614.5499999998</v>
      </c>
      <c r="G10" s="141">
        <v>1870932.45</v>
      </c>
      <c r="H10" s="137">
        <v>2860224.45</v>
      </c>
      <c r="I10" s="137">
        <v>2674816.96</v>
      </c>
      <c r="J10" s="137">
        <v>1857090.78</v>
      </c>
      <c r="K10" s="137">
        <v>2567616.79</v>
      </c>
      <c r="L10" s="137">
        <v>3531681.3</v>
      </c>
      <c r="M10" s="137">
        <v>2946323.82</v>
      </c>
      <c r="N10" s="137">
        <v>2256853.9900000002</v>
      </c>
      <c r="O10" s="137">
        <v>39358058.760000005</v>
      </c>
      <c r="P10" s="137">
        <f t="shared" ref="P10:P13" si="1">SUM(D10:O10)</f>
        <v>66012526.81000001</v>
      </c>
    </row>
    <row r="11" spans="1:34" x14ac:dyDescent="0.25">
      <c r="A11" s="127" t="s">
        <v>444</v>
      </c>
      <c r="B11" s="128">
        <v>0</v>
      </c>
      <c r="C11" s="128">
        <v>0</v>
      </c>
      <c r="D11" s="141">
        <v>0</v>
      </c>
      <c r="E11" s="141">
        <v>0</v>
      </c>
      <c r="F11" s="141">
        <v>0</v>
      </c>
      <c r="G11" s="141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f t="shared" si="1"/>
        <v>0</v>
      </c>
    </row>
    <row r="12" spans="1:34" x14ac:dyDescent="0.25">
      <c r="A12" s="127" t="s">
        <v>445</v>
      </c>
      <c r="B12" s="128">
        <v>136659928.79999998</v>
      </c>
      <c r="C12" s="128">
        <v>136679353.19999999</v>
      </c>
      <c r="D12" s="141">
        <v>6362346.0800000001</v>
      </c>
      <c r="E12" s="141">
        <v>4280114.4399999995</v>
      </c>
      <c r="F12" s="141">
        <v>5816819.4799999995</v>
      </c>
      <c r="G12" s="141">
        <v>3431128.58</v>
      </c>
      <c r="H12" s="137">
        <v>6130986.8100000005</v>
      </c>
      <c r="I12" s="137">
        <v>56538901.900000006</v>
      </c>
      <c r="J12" s="137">
        <v>7042520.1600000001</v>
      </c>
      <c r="K12" s="137">
        <v>8056899.3699999992</v>
      </c>
      <c r="L12" s="137">
        <v>11863567.149999999</v>
      </c>
      <c r="M12" s="137">
        <v>5242048.4300000006</v>
      </c>
      <c r="N12" s="137">
        <v>3781055.28</v>
      </c>
      <c r="O12" s="137">
        <v>1459117.49</v>
      </c>
      <c r="P12" s="137">
        <f t="shared" si="1"/>
        <v>120005505.17</v>
      </c>
    </row>
    <row r="13" spans="1:34" ht="15" customHeight="1" x14ac:dyDescent="0.3">
      <c r="A13" s="127" t="s">
        <v>446</v>
      </c>
      <c r="B13" s="128">
        <v>100634806.49595998</v>
      </c>
      <c r="C13" s="128">
        <v>100675951.33552</v>
      </c>
      <c r="D13" s="142">
        <v>7497860.6600000001</v>
      </c>
      <c r="E13" s="142">
        <v>1328.1</v>
      </c>
      <c r="F13" s="142">
        <v>7814144.4200000009</v>
      </c>
      <c r="G13" s="142">
        <v>15622008.48</v>
      </c>
      <c r="H13" s="137">
        <v>7815860.4300000006</v>
      </c>
      <c r="I13" s="137">
        <v>7718741.4199999999</v>
      </c>
      <c r="J13" s="137">
        <v>7789720.5800000001</v>
      </c>
      <c r="K13" s="137">
        <v>0</v>
      </c>
      <c r="L13" s="137">
        <v>15411538.01</v>
      </c>
      <c r="M13" s="137">
        <v>7718582.1600000001</v>
      </c>
      <c r="N13" s="137">
        <v>7742995.370000001</v>
      </c>
      <c r="O13" s="137">
        <v>7546551.4800000004</v>
      </c>
      <c r="P13" s="137">
        <f t="shared" si="1"/>
        <v>92679331.110000014</v>
      </c>
      <c r="Q13" s="15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</row>
    <row r="14" spans="1:34" ht="15" customHeight="1" x14ac:dyDescent="0.3">
      <c r="A14" s="131" t="s">
        <v>447</v>
      </c>
      <c r="B14" s="132">
        <v>685638298.03309989</v>
      </c>
      <c r="C14" s="132">
        <v>614265107.10553336</v>
      </c>
      <c r="D14" s="132">
        <v>21240938.370000001</v>
      </c>
      <c r="E14" s="132">
        <v>21530460.469999999</v>
      </c>
      <c r="F14" s="132">
        <v>29594875.580000002</v>
      </c>
      <c r="G14" s="132">
        <v>23486300.939999998</v>
      </c>
      <c r="H14" s="132">
        <v>29511912.849999998</v>
      </c>
      <c r="I14" s="132">
        <v>32854630.879999999</v>
      </c>
      <c r="J14" s="132">
        <v>43823620.229999997</v>
      </c>
      <c r="K14" s="132">
        <v>36097802.269999996</v>
      </c>
      <c r="L14" s="132">
        <v>38865775.700000003</v>
      </c>
      <c r="M14" s="132">
        <v>28550124.600000001</v>
      </c>
      <c r="N14" s="132">
        <v>28077445.889999997</v>
      </c>
      <c r="O14" s="132">
        <v>53271502.75999999</v>
      </c>
      <c r="P14" s="132">
        <f>SUM(P15:P23)</f>
        <v>386905390.54000002</v>
      </c>
      <c r="Q14" s="154"/>
      <c r="S14" s="15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</row>
    <row r="15" spans="1:34" x14ac:dyDescent="0.25">
      <c r="A15" s="127" t="s">
        <v>448</v>
      </c>
      <c r="B15" s="128">
        <v>31720806.130000003</v>
      </c>
      <c r="C15" s="128">
        <v>30982309</v>
      </c>
      <c r="D15" s="141">
        <v>1245097.2100000002</v>
      </c>
      <c r="E15" s="141">
        <v>1768203.79</v>
      </c>
      <c r="F15" s="141">
        <v>2096241.4400000002</v>
      </c>
      <c r="G15" s="141">
        <v>1427836.87</v>
      </c>
      <c r="H15" s="141">
        <v>1682754.73</v>
      </c>
      <c r="I15" s="141">
        <v>2094206.81</v>
      </c>
      <c r="J15" s="141">
        <v>6900324.3900000006</v>
      </c>
      <c r="K15" s="141">
        <v>1522970.7799999998</v>
      </c>
      <c r="L15" s="141">
        <v>3397377.2500000005</v>
      </c>
      <c r="M15" s="141">
        <v>1715904.77</v>
      </c>
      <c r="N15" s="141">
        <v>-772058.82</v>
      </c>
      <c r="O15" s="141">
        <v>5949195.4699999997</v>
      </c>
      <c r="P15" s="128">
        <f t="shared" ref="P15:P71" si="2">SUM(D15:O15)</f>
        <v>29028054.690000001</v>
      </c>
    </row>
    <row r="16" spans="1:34" x14ac:dyDescent="0.25">
      <c r="A16" s="127" t="s">
        <v>449</v>
      </c>
      <c r="B16" s="128">
        <v>123803995.80000001</v>
      </c>
      <c r="C16" s="128">
        <v>103632167.80000001</v>
      </c>
      <c r="D16" s="141">
        <v>331037.2</v>
      </c>
      <c r="E16" s="141">
        <v>372424.99</v>
      </c>
      <c r="F16" s="141">
        <v>474801</v>
      </c>
      <c r="G16" s="141">
        <v>429815</v>
      </c>
      <c r="H16" s="141">
        <v>1080993.28</v>
      </c>
      <c r="I16" s="141">
        <v>1356226.24</v>
      </c>
      <c r="J16" s="141">
        <v>1495028.52</v>
      </c>
      <c r="K16" s="141">
        <v>1526130.14</v>
      </c>
      <c r="L16" s="141">
        <v>2236450.04</v>
      </c>
      <c r="M16" s="141">
        <v>3003470.3299999996</v>
      </c>
      <c r="N16" s="141">
        <v>1935467.5</v>
      </c>
      <c r="O16" s="141">
        <v>2444609.63</v>
      </c>
      <c r="P16" s="128">
        <f t="shared" si="2"/>
        <v>16686453.870000001</v>
      </c>
    </row>
    <row r="17" spans="1:18" x14ac:dyDescent="0.25">
      <c r="A17" s="127" t="s">
        <v>450</v>
      </c>
      <c r="B17" s="128">
        <v>20359754</v>
      </c>
      <c r="C17" s="128">
        <v>20385254</v>
      </c>
      <c r="D17" s="141">
        <v>685009.36</v>
      </c>
      <c r="E17" s="141">
        <v>326900</v>
      </c>
      <c r="F17" s="141">
        <v>583350</v>
      </c>
      <c r="G17" s="141">
        <v>203300</v>
      </c>
      <c r="H17" s="141">
        <v>402250</v>
      </c>
      <c r="I17" s="141">
        <v>238250</v>
      </c>
      <c r="J17" s="141">
        <v>312000</v>
      </c>
      <c r="K17" s="141">
        <v>3381533.4499999997</v>
      </c>
      <c r="L17" s="141">
        <v>362850</v>
      </c>
      <c r="M17" s="141">
        <v>605186</v>
      </c>
      <c r="N17" s="141">
        <v>1305330</v>
      </c>
      <c r="O17" s="141">
        <v>3091191.17</v>
      </c>
      <c r="P17" s="128">
        <f t="shared" si="2"/>
        <v>11497149.979999999</v>
      </c>
    </row>
    <row r="18" spans="1:18" x14ac:dyDescent="0.25">
      <c r="A18" s="127" t="s">
        <v>451</v>
      </c>
      <c r="B18" s="128">
        <v>9662000</v>
      </c>
      <c r="C18" s="128">
        <v>9662000</v>
      </c>
      <c r="D18" s="141">
        <v>159913</v>
      </c>
      <c r="E18" s="141">
        <v>16760</v>
      </c>
      <c r="F18" s="141">
        <v>17860</v>
      </c>
      <c r="G18" s="141">
        <v>13980</v>
      </c>
      <c r="H18" s="141">
        <v>31820</v>
      </c>
      <c r="I18" s="141">
        <v>22605</v>
      </c>
      <c r="J18" s="141">
        <v>612074.31000000006</v>
      </c>
      <c r="K18" s="141">
        <v>148255</v>
      </c>
      <c r="L18" s="141">
        <v>30810.95</v>
      </c>
      <c r="M18" s="141">
        <v>12070</v>
      </c>
      <c r="N18" s="141">
        <v>326205</v>
      </c>
      <c r="O18" s="141">
        <v>1608206.1099999999</v>
      </c>
      <c r="P18" s="128">
        <f t="shared" si="2"/>
        <v>3000559.37</v>
      </c>
    </row>
    <row r="19" spans="1:18" x14ac:dyDescent="0.25">
      <c r="A19" s="127" t="s">
        <v>452</v>
      </c>
      <c r="B19" s="128">
        <v>176678287.37949997</v>
      </c>
      <c r="C19" s="128">
        <v>157299756.40960002</v>
      </c>
      <c r="D19" s="141">
        <v>5123442.29</v>
      </c>
      <c r="E19" s="141">
        <v>8878403.8699999992</v>
      </c>
      <c r="F19" s="141">
        <v>9332363.3399999999</v>
      </c>
      <c r="G19" s="141">
        <v>8528877.0999999996</v>
      </c>
      <c r="H19" s="141">
        <v>15120254.790000001</v>
      </c>
      <c r="I19" s="141">
        <v>12433607.879999999</v>
      </c>
      <c r="J19" s="141">
        <v>8719908.2599999998</v>
      </c>
      <c r="K19" s="141">
        <v>10078189.83</v>
      </c>
      <c r="L19" s="141">
        <v>18206685.649999999</v>
      </c>
      <c r="M19" s="141">
        <v>9855104.0399999991</v>
      </c>
      <c r="N19" s="141">
        <v>14017242.859999999</v>
      </c>
      <c r="O19" s="141">
        <v>11062387.039999999</v>
      </c>
      <c r="P19" s="128">
        <f t="shared" si="2"/>
        <v>131356466.94999999</v>
      </c>
    </row>
    <row r="20" spans="1:18" x14ac:dyDescent="0.25">
      <c r="A20" s="127" t="s">
        <v>453</v>
      </c>
      <c r="B20" s="128">
        <v>118817833.45999999</v>
      </c>
      <c r="C20" s="128">
        <v>101229567.66</v>
      </c>
      <c r="D20" s="141">
        <v>5468078.2700000005</v>
      </c>
      <c r="E20" s="141">
        <v>5467602.6699999999</v>
      </c>
      <c r="F20" s="141">
        <v>12904212.050000001</v>
      </c>
      <c r="G20" s="141">
        <v>7954710.7000000002</v>
      </c>
      <c r="H20" s="141">
        <v>7948396.4999999991</v>
      </c>
      <c r="I20" s="141">
        <v>7955301.2299999995</v>
      </c>
      <c r="J20" s="141">
        <v>7952720.4699999988</v>
      </c>
      <c r="K20" s="141">
        <v>7952279.8499999996</v>
      </c>
      <c r="L20" s="141">
        <v>7949870.5300000003</v>
      </c>
      <c r="M20" s="141">
        <v>7944685.5600000005</v>
      </c>
      <c r="N20" s="141">
        <v>7533487.4000000004</v>
      </c>
      <c r="O20" s="141">
        <v>9176127.0399999991</v>
      </c>
      <c r="P20" s="128">
        <f>SUM(D20:O20)</f>
        <v>96207472.270000011</v>
      </c>
      <c r="Q20" s="154"/>
    </row>
    <row r="21" spans="1:18" ht="25.5" x14ac:dyDescent="0.25">
      <c r="A21" s="127" t="s">
        <v>454</v>
      </c>
      <c r="B21" s="128">
        <v>48552264.263600007</v>
      </c>
      <c r="C21" s="128">
        <v>36027264.596933335</v>
      </c>
      <c r="D21" s="141">
        <v>255822.37</v>
      </c>
      <c r="E21" s="141">
        <v>759357.09</v>
      </c>
      <c r="F21" s="141">
        <v>543558.68000000005</v>
      </c>
      <c r="G21" s="141">
        <v>1563268.8499999999</v>
      </c>
      <c r="H21" s="141">
        <v>802619.47</v>
      </c>
      <c r="I21" s="141">
        <v>1017188.65</v>
      </c>
      <c r="J21" s="141">
        <v>1604453.98</v>
      </c>
      <c r="K21" s="141">
        <v>443783.99</v>
      </c>
      <c r="L21" s="141">
        <v>1249916.71</v>
      </c>
      <c r="M21" s="141">
        <v>885971.3</v>
      </c>
      <c r="N21" s="141">
        <v>767421.27</v>
      </c>
      <c r="O21" s="141">
        <v>7686457.1399999997</v>
      </c>
      <c r="P21" s="128">
        <f t="shared" si="2"/>
        <v>17579819.5</v>
      </c>
    </row>
    <row r="22" spans="1:18" ht="25.5" x14ac:dyDescent="0.25">
      <c r="A22" s="127" t="s">
        <v>455</v>
      </c>
      <c r="B22" s="128">
        <v>156043357</v>
      </c>
      <c r="C22" s="128">
        <v>152338987.639</v>
      </c>
      <c r="D22" s="142">
        <v>7972538.6699999999</v>
      </c>
      <c r="E22" s="142">
        <v>3858828.0599999996</v>
      </c>
      <c r="F22" s="142">
        <v>3379452.0700000003</v>
      </c>
      <c r="G22" s="142">
        <v>2997752.92</v>
      </c>
      <c r="H22" s="142">
        <v>2369537.2000000002</v>
      </c>
      <c r="I22" s="142">
        <v>7264643.2700000005</v>
      </c>
      <c r="J22" s="142">
        <v>15811098.5</v>
      </c>
      <c r="K22" s="142">
        <v>10910237.730000002</v>
      </c>
      <c r="L22" s="142">
        <v>5089732.57</v>
      </c>
      <c r="M22" s="142">
        <v>4083991.8</v>
      </c>
      <c r="N22" s="142">
        <v>2851680.6799999997</v>
      </c>
      <c r="O22" s="142">
        <v>11739470.65</v>
      </c>
      <c r="P22" s="137">
        <f t="shared" si="2"/>
        <v>78328964.120000005</v>
      </c>
    </row>
    <row r="23" spans="1:18" x14ac:dyDescent="0.25">
      <c r="A23" s="127" t="s">
        <v>456</v>
      </c>
      <c r="B23" s="128">
        <v>0</v>
      </c>
      <c r="C23" s="128">
        <v>2707800</v>
      </c>
      <c r="D23" s="141">
        <v>0</v>
      </c>
      <c r="E23" s="141">
        <v>81980</v>
      </c>
      <c r="F23" s="141">
        <v>263037</v>
      </c>
      <c r="G23" s="141">
        <v>366759.5</v>
      </c>
      <c r="H23" s="141">
        <v>73286.880000000005</v>
      </c>
      <c r="I23" s="141">
        <v>472601.8</v>
      </c>
      <c r="J23" s="141">
        <v>416011.8</v>
      </c>
      <c r="K23" s="141">
        <v>134421.5</v>
      </c>
      <c r="L23" s="141">
        <v>342082</v>
      </c>
      <c r="M23" s="141">
        <v>443740.8</v>
      </c>
      <c r="N23" s="141">
        <v>112670</v>
      </c>
      <c r="O23" s="141">
        <v>513858.51</v>
      </c>
      <c r="P23" s="128">
        <f t="shared" si="2"/>
        <v>3220449.79</v>
      </c>
    </row>
    <row r="24" spans="1:18" x14ac:dyDescent="0.25">
      <c r="A24" s="131" t="s">
        <v>457</v>
      </c>
      <c r="B24" s="132">
        <v>77177010.019999996</v>
      </c>
      <c r="C24" s="132">
        <v>58030735.25999999</v>
      </c>
      <c r="D24" s="132">
        <v>1252798.29</v>
      </c>
      <c r="E24" s="132">
        <v>2898410.2300000004</v>
      </c>
      <c r="F24" s="132">
        <v>1764677.19</v>
      </c>
      <c r="G24" s="132">
        <v>2274571.6</v>
      </c>
      <c r="H24" s="132">
        <v>1708219.78</v>
      </c>
      <c r="I24" s="132">
        <v>3731261.45</v>
      </c>
      <c r="J24" s="132">
        <v>2063185.77</v>
      </c>
      <c r="K24" s="132">
        <v>1547945.5999999999</v>
      </c>
      <c r="L24" s="132">
        <v>2273868.8499999996</v>
      </c>
      <c r="M24" s="132">
        <v>2878984.7600000002</v>
      </c>
      <c r="N24" s="132">
        <v>3656697.8</v>
      </c>
      <c r="O24" s="132">
        <v>-171370.12999999983</v>
      </c>
      <c r="P24" s="160">
        <f>SUM(D24:O24)</f>
        <v>25879251.190000001</v>
      </c>
      <c r="Q24" s="132"/>
      <c r="R24" s="154"/>
    </row>
    <row r="25" spans="1:18" x14ac:dyDescent="0.25">
      <c r="A25" s="127" t="s">
        <v>458</v>
      </c>
      <c r="B25" s="128">
        <v>8214601.9800000004</v>
      </c>
      <c r="C25" s="128">
        <v>7541199.9799999995</v>
      </c>
      <c r="D25" s="142">
        <v>171319.47</v>
      </c>
      <c r="E25" s="142">
        <v>235475.9</v>
      </c>
      <c r="F25" s="142">
        <v>240082.43</v>
      </c>
      <c r="G25" s="142">
        <v>96947.19</v>
      </c>
      <c r="H25" s="142">
        <v>306002.05</v>
      </c>
      <c r="I25" s="142">
        <v>340446.15</v>
      </c>
      <c r="J25" s="142">
        <v>183935.31</v>
      </c>
      <c r="K25" s="142">
        <v>223267.87</v>
      </c>
      <c r="L25" s="142">
        <v>287440.27</v>
      </c>
      <c r="M25" s="142">
        <v>331038.29000000004</v>
      </c>
      <c r="N25" s="142">
        <v>573831.32999999996</v>
      </c>
      <c r="O25" s="142">
        <v>-826047.77</v>
      </c>
      <c r="P25" s="137">
        <f t="shared" si="2"/>
        <v>2163738.4900000002</v>
      </c>
    </row>
    <row r="26" spans="1:18" x14ac:dyDescent="0.25">
      <c r="A26" s="127" t="s">
        <v>459</v>
      </c>
      <c r="B26" s="128">
        <v>2183400</v>
      </c>
      <c r="C26" s="128">
        <v>1548400</v>
      </c>
      <c r="D26" s="142">
        <v>0</v>
      </c>
      <c r="E26" s="142">
        <v>59000</v>
      </c>
      <c r="F26" s="142">
        <v>0</v>
      </c>
      <c r="G26" s="142">
        <v>0</v>
      </c>
      <c r="H26" s="142">
        <v>0</v>
      </c>
      <c r="I26" s="142">
        <v>110330</v>
      </c>
      <c r="J26" s="142">
        <v>0</v>
      </c>
      <c r="K26" s="142">
        <v>0</v>
      </c>
      <c r="L26" s="142">
        <v>94636</v>
      </c>
      <c r="M26" s="142">
        <v>84908.32</v>
      </c>
      <c r="N26" s="142">
        <v>0</v>
      </c>
      <c r="O26" s="142">
        <v>249782.39999999999</v>
      </c>
      <c r="P26" s="137">
        <f t="shared" si="2"/>
        <v>598656.72</v>
      </c>
    </row>
    <row r="27" spans="1:18" x14ac:dyDescent="0.25">
      <c r="A27" s="127" t="s">
        <v>460</v>
      </c>
      <c r="B27" s="128">
        <v>5147569.5</v>
      </c>
      <c r="C27" s="128">
        <v>5147569.5</v>
      </c>
      <c r="D27" s="142">
        <v>0</v>
      </c>
      <c r="E27" s="142">
        <v>450129.2</v>
      </c>
      <c r="F27" s="142">
        <v>127920.4</v>
      </c>
      <c r="G27" s="142">
        <v>11100</v>
      </c>
      <c r="H27" s="142">
        <v>0</v>
      </c>
      <c r="I27" s="142">
        <v>471454.25</v>
      </c>
      <c r="J27" s="142">
        <v>342988.24</v>
      </c>
      <c r="K27" s="142">
        <v>202927.5</v>
      </c>
      <c r="L27" s="142">
        <v>240337.68</v>
      </c>
      <c r="M27" s="142">
        <v>151495</v>
      </c>
      <c r="N27" s="142">
        <v>542931.39</v>
      </c>
      <c r="O27" s="142">
        <v>-1320834.6100000001</v>
      </c>
      <c r="P27" s="137">
        <f t="shared" si="2"/>
        <v>1220449.05</v>
      </c>
    </row>
    <row r="28" spans="1:18" x14ac:dyDescent="0.25">
      <c r="A28" s="127" t="s">
        <v>461</v>
      </c>
      <c r="B28" s="128">
        <v>164403.04000000004</v>
      </c>
      <c r="C28" s="128">
        <v>364403.03999999992</v>
      </c>
      <c r="D28" s="142">
        <v>0</v>
      </c>
      <c r="E28" s="142">
        <v>0</v>
      </c>
      <c r="F28" s="142">
        <v>0</v>
      </c>
      <c r="G28" s="142">
        <v>42968.26</v>
      </c>
      <c r="H28" s="141">
        <v>0</v>
      </c>
      <c r="I28" s="141">
        <v>72105.63</v>
      </c>
      <c r="J28" s="141">
        <v>0</v>
      </c>
      <c r="K28" s="141">
        <v>0</v>
      </c>
      <c r="L28" s="141">
        <v>0</v>
      </c>
      <c r="M28" s="141">
        <v>0</v>
      </c>
      <c r="N28" s="141">
        <v>33915.620000000003</v>
      </c>
      <c r="O28" s="141">
        <v>96267.26</v>
      </c>
      <c r="P28" s="128">
        <f t="shared" si="2"/>
        <v>245256.77000000002</v>
      </c>
    </row>
    <row r="29" spans="1:18" x14ac:dyDescent="0.25">
      <c r="A29" s="127" t="s">
        <v>462</v>
      </c>
      <c r="B29" s="128">
        <v>1584362.0000000002</v>
      </c>
      <c r="C29" s="128">
        <v>1404362.0000000002</v>
      </c>
      <c r="D29" s="142">
        <v>48928.53</v>
      </c>
      <c r="E29" s="142">
        <v>200</v>
      </c>
      <c r="F29" s="142">
        <v>10800.01</v>
      </c>
      <c r="G29" s="142">
        <v>893.09</v>
      </c>
      <c r="H29" s="142">
        <v>67142</v>
      </c>
      <c r="I29" s="142">
        <v>26019</v>
      </c>
      <c r="J29" s="142">
        <v>42697.81</v>
      </c>
      <c r="K29" s="142">
        <v>29000</v>
      </c>
      <c r="L29" s="142">
        <v>3481</v>
      </c>
      <c r="M29" s="142">
        <v>469327.50999999995</v>
      </c>
      <c r="N29" s="142">
        <v>90552.12</v>
      </c>
      <c r="O29" s="142">
        <v>315972.94</v>
      </c>
      <c r="P29" s="137">
        <f>SUM(D29:O29)</f>
        <v>1105014.01</v>
      </c>
      <c r="Q29" t="s">
        <v>520</v>
      </c>
    </row>
    <row r="30" spans="1:18" ht="25.5" x14ac:dyDescent="0.25">
      <c r="A30" s="127" t="s">
        <v>463</v>
      </c>
      <c r="B30" s="128">
        <v>4040000</v>
      </c>
      <c r="C30" s="128">
        <v>3970000</v>
      </c>
      <c r="D30" s="142">
        <v>9855.43</v>
      </c>
      <c r="E30" s="142">
        <v>25019.040000000001</v>
      </c>
      <c r="F30" s="142">
        <v>12734.71</v>
      </c>
      <c r="G30" s="142">
        <v>14445.6</v>
      </c>
      <c r="H30" s="142">
        <v>21505.9</v>
      </c>
      <c r="I30" s="142">
        <v>6413.4</v>
      </c>
      <c r="J30" s="142">
        <v>216209.39</v>
      </c>
      <c r="K30" s="142">
        <v>0</v>
      </c>
      <c r="L30" s="142">
        <v>24884.14</v>
      </c>
      <c r="M30" s="142">
        <v>106088.9</v>
      </c>
      <c r="N30" s="142">
        <v>245364.09</v>
      </c>
      <c r="O30" s="142">
        <v>1888.02</v>
      </c>
      <c r="P30" s="137">
        <f t="shared" si="2"/>
        <v>684408.62</v>
      </c>
    </row>
    <row r="31" spans="1:18" ht="25.5" x14ac:dyDescent="0.25">
      <c r="A31" s="127" t="s">
        <v>464</v>
      </c>
      <c r="B31" s="128">
        <v>20704243.039999999</v>
      </c>
      <c r="C31" s="128">
        <v>18234242.999999993</v>
      </c>
      <c r="D31" s="142">
        <v>896081.05999999994</v>
      </c>
      <c r="E31" s="142">
        <v>977511.30999999994</v>
      </c>
      <c r="F31" s="142">
        <v>1144321.94</v>
      </c>
      <c r="G31" s="142">
        <v>1221932.77</v>
      </c>
      <c r="H31" s="142">
        <v>1060684.31</v>
      </c>
      <c r="I31" s="142">
        <v>1065172.6299999999</v>
      </c>
      <c r="J31" s="142">
        <v>1092053.0999999999</v>
      </c>
      <c r="K31" s="142">
        <v>978711.83</v>
      </c>
      <c r="L31" s="142">
        <v>1057455.44</v>
      </c>
      <c r="M31" s="142">
        <v>1290007.56</v>
      </c>
      <c r="N31" s="142">
        <v>1289307.3799999999</v>
      </c>
      <c r="O31" s="142">
        <v>1197989.6300000001</v>
      </c>
      <c r="P31" s="137">
        <f t="shared" si="2"/>
        <v>13271228.959999999</v>
      </c>
    </row>
    <row r="32" spans="1:18" ht="25.5" x14ac:dyDescent="0.25">
      <c r="A32" s="127" t="s">
        <v>465</v>
      </c>
      <c r="B32" s="137">
        <v>0</v>
      </c>
      <c r="C32" s="137">
        <v>0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37">
        <f t="shared" si="2"/>
        <v>0</v>
      </c>
    </row>
    <row r="33" spans="1:17" x14ac:dyDescent="0.25">
      <c r="A33" s="127" t="s">
        <v>466</v>
      </c>
      <c r="B33" s="128">
        <v>35138430.459999993</v>
      </c>
      <c r="C33" s="128">
        <v>19820557.739999998</v>
      </c>
      <c r="D33" s="142">
        <v>126613.8</v>
      </c>
      <c r="E33" s="142">
        <v>1151074.78</v>
      </c>
      <c r="F33" s="142">
        <v>228817.69999999998</v>
      </c>
      <c r="G33" s="142">
        <v>886284.69000000006</v>
      </c>
      <c r="H33" s="141">
        <v>252885.52000000002</v>
      </c>
      <c r="I33" s="141">
        <v>1639320.3900000001</v>
      </c>
      <c r="J33" s="141">
        <v>185301.92</v>
      </c>
      <c r="K33" s="141">
        <v>114038.39999999999</v>
      </c>
      <c r="L33" s="141">
        <v>565634.31999999995</v>
      </c>
      <c r="M33" s="141">
        <v>446119.18000000005</v>
      </c>
      <c r="N33" s="141">
        <v>880795.86999999988</v>
      </c>
      <c r="O33" s="141">
        <v>113612.00000000006</v>
      </c>
      <c r="P33" s="137">
        <f t="shared" si="2"/>
        <v>6590498.5700000012</v>
      </c>
    </row>
    <row r="34" spans="1:17" x14ac:dyDescent="0.25">
      <c r="A34" s="131" t="s">
        <v>467</v>
      </c>
      <c r="B34" s="132">
        <v>31640789.585999999</v>
      </c>
      <c r="C34" s="132">
        <v>1233156670.0080001</v>
      </c>
      <c r="D34" s="132">
        <v>2319025</v>
      </c>
      <c r="E34" s="132">
        <v>1783700</v>
      </c>
      <c r="F34" s="132">
        <v>2376801.7000000002</v>
      </c>
      <c r="G34" s="132">
        <v>4023150.9</v>
      </c>
      <c r="H34" s="132">
        <v>629312.5</v>
      </c>
      <c r="I34" s="132">
        <v>672312.5</v>
      </c>
      <c r="J34" s="132">
        <v>1017150.74</v>
      </c>
      <c r="K34" s="132">
        <v>832312.5</v>
      </c>
      <c r="L34" s="132">
        <v>7478612.5</v>
      </c>
      <c r="M34" s="132">
        <v>4340312.5</v>
      </c>
      <c r="N34" s="132">
        <v>1499112.5</v>
      </c>
      <c r="O34" s="132">
        <v>1115283712.5</v>
      </c>
      <c r="P34" s="160">
        <f>SUM(D34:O34)</f>
        <v>1142255515.8399999</v>
      </c>
    </row>
    <row r="35" spans="1:17" ht="25.5" x14ac:dyDescent="0.25">
      <c r="A35" s="127" t="s">
        <v>468</v>
      </c>
      <c r="B35" s="137">
        <v>21920892</v>
      </c>
      <c r="C35" s="137">
        <v>10000000</v>
      </c>
      <c r="D35" s="142">
        <v>30000</v>
      </c>
      <c r="E35" s="142">
        <v>0</v>
      </c>
      <c r="F35" s="142">
        <v>1094864.2</v>
      </c>
      <c r="G35" s="142">
        <v>2595838.4</v>
      </c>
      <c r="H35" s="142">
        <v>202000</v>
      </c>
      <c r="I35" s="142">
        <v>245000</v>
      </c>
      <c r="J35" s="142">
        <v>556658.24</v>
      </c>
      <c r="K35" s="142">
        <v>405000</v>
      </c>
      <c r="L35" s="142">
        <v>6345050</v>
      </c>
      <c r="M35" s="142">
        <v>3913000</v>
      </c>
      <c r="N35" s="142">
        <v>1071800</v>
      </c>
      <c r="O35" s="142">
        <v>-2007600</v>
      </c>
      <c r="P35" s="137">
        <f>SUM(D35:O35)</f>
        <v>14451610.84</v>
      </c>
    </row>
    <row r="36" spans="1:17" ht="25.5" x14ac:dyDescent="0.25">
      <c r="A36" s="127" t="s">
        <v>469</v>
      </c>
      <c r="B36" s="137">
        <v>0</v>
      </c>
      <c r="C36" s="137">
        <v>0</v>
      </c>
      <c r="D36" s="142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37">
        <f t="shared" si="2"/>
        <v>0</v>
      </c>
    </row>
    <row r="37" spans="1:17" ht="25.5" x14ac:dyDescent="0.25">
      <c r="A37" s="127" t="s">
        <v>470</v>
      </c>
      <c r="B37" s="137">
        <v>0</v>
      </c>
      <c r="C37" s="137">
        <v>0</v>
      </c>
      <c r="D37" s="142">
        <v>0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37">
        <f t="shared" si="2"/>
        <v>0</v>
      </c>
    </row>
    <row r="38" spans="1:17" ht="25.5" x14ac:dyDescent="0.25">
      <c r="A38" s="127" t="s">
        <v>471</v>
      </c>
      <c r="B38" s="137">
        <v>0</v>
      </c>
      <c r="C38" s="137">
        <v>0</v>
      </c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37">
        <f t="shared" si="2"/>
        <v>0</v>
      </c>
    </row>
    <row r="39" spans="1:17" ht="25.5" x14ac:dyDescent="0.25">
      <c r="A39" s="127" t="s">
        <v>472</v>
      </c>
      <c r="B39" s="137">
        <v>0</v>
      </c>
      <c r="C39" s="137">
        <v>0</v>
      </c>
      <c r="D39" s="142">
        <v>0</v>
      </c>
      <c r="E39" s="142">
        <v>0</v>
      </c>
      <c r="F39" s="142">
        <v>0</v>
      </c>
      <c r="G39" s="142">
        <v>0</v>
      </c>
      <c r="H39" s="142">
        <v>0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0</v>
      </c>
      <c r="P39" s="137">
        <f t="shared" si="2"/>
        <v>0</v>
      </c>
    </row>
    <row r="40" spans="1:17" ht="25.5" x14ac:dyDescent="0.25">
      <c r="A40" s="127" t="s">
        <v>473</v>
      </c>
      <c r="B40" s="137">
        <v>9719897.5859999992</v>
      </c>
      <c r="C40" s="137">
        <v>9409215.9279999994</v>
      </c>
      <c r="D40" s="142">
        <v>2289025</v>
      </c>
      <c r="E40" s="142">
        <v>1783700</v>
      </c>
      <c r="F40" s="142">
        <v>1281937.5</v>
      </c>
      <c r="G40" s="142">
        <v>427312.5</v>
      </c>
      <c r="H40" s="142">
        <v>427312.5</v>
      </c>
      <c r="I40" s="142">
        <v>427312.5</v>
      </c>
      <c r="J40" s="142">
        <v>460492.5</v>
      </c>
      <c r="K40" s="142">
        <v>427312.5</v>
      </c>
      <c r="L40" s="142">
        <v>1133562.5</v>
      </c>
      <c r="M40" s="142">
        <v>427312.5</v>
      </c>
      <c r="N40" s="142">
        <v>427312.5</v>
      </c>
      <c r="O40" s="142">
        <v>427312.5</v>
      </c>
      <c r="P40" s="137">
        <f t="shared" si="2"/>
        <v>9939905</v>
      </c>
    </row>
    <row r="41" spans="1:17" ht="25.5" x14ac:dyDescent="0.25">
      <c r="A41" s="127" t="s">
        <v>474</v>
      </c>
      <c r="B41" s="137">
        <v>0</v>
      </c>
      <c r="C41" s="137">
        <v>1213747454.0800002</v>
      </c>
      <c r="D41" s="142">
        <v>0</v>
      </c>
      <c r="E41" s="142">
        <v>0</v>
      </c>
      <c r="F41" s="142">
        <v>0</v>
      </c>
      <c r="G41" s="142">
        <v>1000000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1116864000</v>
      </c>
      <c r="P41" s="137">
        <f t="shared" si="2"/>
        <v>1117864000</v>
      </c>
    </row>
    <row r="42" spans="1:17" s="166" customFormat="1" x14ac:dyDescent="0.25">
      <c r="A42" s="131" t="s">
        <v>475</v>
      </c>
      <c r="B42" s="132">
        <v>79947577</v>
      </c>
      <c r="C42" s="132">
        <v>109668111</v>
      </c>
      <c r="D42" s="132">
        <v>290791.02</v>
      </c>
      <c r="E42" s="132">
        <v>792061.81</v>
      </c>
      <c r="F42" s="132">
        <v>764614.23</v>
      </c>
      <c r="G42" s="132">
        <v>467194.69</v>
      </c>
      <c r="H42" s="132">
        <v>640614.67999999993</v>
      </c>
      <c r="I42" s="132">
        <v>754774.5</v>
      </c>
      <c r="J42" s="132">
        <v>1240099.67</v>
      </c>
      <c r="K42" s="132">
        <v>7486403.6399999997</v>
      </c>
      <c r="L42" s="132">
        <v>972271.5</v>
      </c>
      <c r="M42" s="132">
        <v>2358689.9</v>
      </c>
      <c r="N42" s="132">
        <v>5708672.7400000002</v>
      </c>
      <c r="O42" s="132">
        <v>8276651.8100000005</v>
      </c>
      <c r="P42" s="160">
        <f>SUM(D42:O42)</f>
        <v>29752840.189999998</v>
      </c>
      <c r="Q42" s="165"/>
    </row>
    <row r="43" spans="1:17" x14ac:dyDescent="0.25">
      <c r="A43" s="127" t="s">
        <v>476</v>
      </c>
      <c r="B43" s="137">
        <v>0</v>
      </c>
      <c r="C43" s="137">
        <v>0</v>
      </c>
      <c r="D43" s="142">
        <v>0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37">
        <f t="shared" si="2"/>
        <v>0</v>
      </c>
      <c r="Q43" s="154"/>
    </row>
    <row r="44" spans="1:17" ht="25.5" x14ac:dyDescent="0.25">
      <c r="A44" s="127" t="s">
        <v>477</v>
      </c>
      <c r="B44" s="137">
        <v>0</v>
      </c>
      <c r="C44" s="137">
        <v>0</v>
      </c>
      <c r="D44" s="142">
        <v>0</v>
      </c>
      <c r="E44" s="142"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0</v>
      </c>
      <c r="P44" s="137">
        <f t="shared" si="2"/>
        <v>0</v>
      </c>
    </row>
    <row r="45" spans="1:17" ht="25.5" x14ac:dyDescent="0.25">
      <c r="A45" s="127" t="s">
        <v>478</v>
      </c>
      <c r="B45" s="137">
        <v>79947577</v>
      </c>
      <c r="C45" s="137">
        <v>109668111</v>
      </c>
      <c r="D45" s="142">
        <v>290791.02</v>
      </c>
      <c r="E45" s="142">
        <v>792061.81</v>
      </c>
      <c r="F45" s="142">
        <v>764614.23</v>
      </c>
      <c r="G45" s="142">
        <v>467194.69</v>
      </c>
      <c r="H45" s="142">
        <v>640614.67999999993</v>
      </c>
      <c r="I45" s="142">
        <v>754774.5</v>
      </c>
      <c r="J45" s="142">
        <v>1240099.67</v>
      </c>
      <c r="K45" s="142">
        <v>7486403.6399999997</v>
      </c>
      <c r="L45" s="142">
        <v>972271.5</v>
      </c>
      <c r="M45" s="142">
        <v>2358689.9</v>
      </c>
      <c r="N45" s="142">
        <v>5708672.7400000002</v>
      </c>
      <c r="O45" s="142">
        <v>8276651.8100000005</v>
      </c>
      <c r="P45" s="137">
        <f t="shared" si="2"/>
        <v>29752840.189999998</v>
      </c>
    </row>
    <row r="46" spans="1:17" ht="25.5" x14ac:dyDescent="0.25">
      <c r="A46" s="127" t="s">
        <v>479</v>
      </c>
      <c r="B46" s="137">
        <v>0</v>
      </c>
      <c r="C46" s="137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0</v>
      </c>
      <c r="P46" s="137">
        <f t="shared" si="2"/>
        <v>0</v>
      </c>
    </row>
    <row r="47" spans="1:17" ht="25.5" x14ac:dyDescent="0.25">
      <c r="A47" s="127" t="s">
        <v>480</v>
      </c>
      <c r="B47" s="137">
        <v>0</v>
      </c>
      <c r="C47" s="137">
        <v>0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0</v>
      </c>
      <c r="P47" s="137">
        <f t="shared" si="2"/>
        <v>0</v>
      </c>
    </row>
    <row r="48" spans="1:17" x14ac:dyDescent="0.25">
      <c r="A48" s="127" t="s">
        <v>481</v>
      </c>
      <c r="B48" s="137">
        <v>0</v>
      </c>
      <c r="C48" s="137">
        <v>0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2">
        <v>0</v>
      </c>
      <c r="P48" s="137">
        <f t="shared" si="2"/>
        <v>0</v>
      </c>
    </row>
    <row r="49" spans="1:17" ht="25.5" x14ac:dyDescent="0.25">
      <c r="A49" s="127" t="s">
        <v>482</v>
      </c>
      <c r="B49" s="137">
        <v>0</v>
      </c>
      <c r="C49" s="137">
        <v>0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0</v>
      </c>
      <c r="P49" s="137">
        <f t="shared" si="2"/>
        <v>0</v>
      </c>
    </row>
    <row r="50" spans="1:17" s="166" customFormat="1" x14ac:dyDescent="0.25">
      <c r="A50" s="131" t="s">
        <v>483</v>
      </c>
      <c r="B50" s="132">
        <v>93697652.999999985</v>
      </c>
      <c r="C50" s="132">
        <v>90165153.329999998</v>
      </c>
      <c r="D50" s="132">
        <v>14431889.25</v>
      </c>
      <c r="E50" s="132">
        <v>2215860.13</v>
      </c>
      <c r="F50" s="132">
        <v>868815.91</v>
      </c>
      <c r="G50" s="132">
        <v>1213762.01</v>
      </c>
      <c r="H50" s="132">
        <v>3518006.93</v>
      </c>
      <c r="I50" s="132">
        <v>1936380</v>
      </c>
      <c r="J50" s="132">
        <v>303139</v>
      </c>
      <c r="K50" s="132">
        <v>711002.51</v>
      </c>
      <c r="L50" s="132">
        <v>9075365.2200000007</v>
      </c>
      <c r="M50" s="132">
        <v>1132092</v>
      </c>
      <c r="N50" s="132">
        <v>1416093.48</v>
      </c>
      <c r="O50" s="132">
        <v>727610.19</v>
      </c>
      <c r="P50" s="160">
        <f>SUM(D50:O50)</f>
        <v>37550016.629999995</v>
      </c>
      <c r="Q50" s="167"/>
    </row>
    <row r="51" spans="1:17" x14ac:dyDescent="0.25">
      <c r="A51" s="127" t="s">
        <v>484</v>
      </c>
      <c r="B51" s="137">
        <v>62985533.999999993</v>
      </c>
      <c r="C51" s="137">
        <v>58735533.879999995</v>
      </c>
      <c r="D51" s="142">
        <v>9585654.5600000005</v>
      </c>
      <c r="E51" s="142">
        <v>563532.13</v>
      </c>
      <c r="F51" s="142">
        <v>782439.91</v>
      </c>
      <c r="G51" s="142">
        <v>853246.01</v>
      </c>
      <c r="H51" s="142">
        <v>2471006.9300000002</v>
      </c>
      <c r="I51" s="142">
        <v>1641734</v>
      </c>
      <c r="J51" s="142">
        <v>58292</v>
      </c>
      <c r="K51" s="142">
        <v>519896.79</v>
      </c>
      <c r="L51" s="142">
        <v>8951465.2200000007</v>
      </c>
      <c r="M51" s="142">
        <v>1132092</v>
      </c>
      <c r="N51" s="142">
        <v>68640.600000000006</v>
      </c>
      <c r="O51" s="142">
        <v>645010.18999999994</v>
      </c>
      <c r="P51" s="137">
        <f t="shared" si="2"/>
        <v>27273010.340000004</v>
      </c>
    </row>
    <row r="52" spans="1:17" ht="25.5" x14ac:dyDescent="0.25">
      <c r="A52" s="127" t="s">
        <v>485</v>
      </c>
      <c r="B52" s="137">
        <v>992753</v>
      </c>
      <c r="C52" s="137">
        <v>943253.45</v>
      </c>
      <c r="D52" s="142">
        <v>308178.78000000003</v>
      </c>
      <c r="E52" s="142">
        <v>0</v>
      </c>
      <c r="F52" s="142">
        <v>86376</v>
      </c>
      <c r="G52" s="142">
        <v>303496</v>
      </c>
      <c r="H52" s="142">
        <v>0</v>
      </c>
      <c r="I52" s="142">
        <v>294646</v>
      </c>
      <c r="J52" s="142">
        <v>151332</v>
      </c>
      <c r="K52" s="142">
        <v>18950.8</v>
      </c>
      <c r="L52" s="142">
        <v>0</v>
      </c>
      <c r="M52" s="142">
        <v>0</v>
      </c>
      <c r="N52" s="142">
        <v>100668.98</v>
      </c>
      <c r="O52" s="142">
        <v>0</v>
      </c>
      <c r="P52" s="137">
        <f t="shared" si="2"/>
        <v>1263648.56</v>
      </c>
    </row>
    <row r="53" spans="1:17" ht="25.5" x14ac:dyDescent="0.25">
      <c r="A53" s="127" t="s">
        <v>486</v>
      </c>
      <c r="B53" s="137">
        <v>0</v>
      </c>
      <c r="C53" s="137">
        <v>0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137">
        <f t="shared" si="2"/>
        <v>0</v>
      </c>
    </row>
    <row r="54" spans="1:17" ht="25.5" x14ac:dyDescent="0.25">
      <c r="A54" s="127" t="s">
        <v>487</v>
      </c>
      <c r="B54" s="137">
        <v>14899999.999999998</v>
      </c>
      <c r="C54" s="137">
        <v>13999999.999999998</v>
      </c>
      <c r="D54" s="142">
        <v>4483135.17</v>
      </c>
      <c r="E54" s="142">
        <v>492328</v>
      </c>
      <c r="F54" s="142">
        <v>0</v>
      </c>
      <c r="G54" s="142">
        <v>0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0</v>
      </c>
      <c r="P54" s="137">
        <f t="shared" si="2"/>
        <v>4975463.17</v>
      </c>
    </row>
    <row r="55" spans="1:17" x14ac:dyDescent="0.25">
      <c r="A55" s="127" t="s">
        <v>488</v>
      </c>
      <c r="B55" s="137">
        <v>13169366</v>
      </c>
      <c r="C55" s="137">
        <v>14836366</v>
      </c>
      <c r="D55" s="142">
        <v>54920.74</v>
      </c>
      <c r="E55" s="142">
        <v>1160000</v>
      </c>
      <c r="F55" s="142">
        <v>0</v>
      </c>
      <c r="G55" s="142">
        <v>57020</v>
      </c>
      <c r="H55" s="142">
        <v>1047000</v>
      </c>
      <c r="I55" s="142">
        <v>0</v>
      </c>
      <c r="J55" s="142">
        <v>17700</v>
      </c>
      <c r="K55" s="142">
        <v>172154.92</v>
      </c>
      <c r="L55" s="142">
        <v>0</v>
      </c>
      <c r="M55" s="142">
        <v>0</v>
      </c>
      <c r="N55" s="142">
        <v>1246783.8999999999</v>
      </c>
      <c r="O55" s="142">
        <v>82600</v>
      </c>
      <c r="P55" s="137">
        <f t="shared" si="2"/>
        <v>3838179.56</v>
      </c>
    </row>
    <row r="56" spans="1:17" x14ac:dyDescent="0.25">
      <c r="A56" s="127" t="s">
        <v>489</v>
      </c>
      <c r="B56" s="137">
        <v>1650000</v>
      </c>
      <c r="C56" s="137">
        <v>1650000</v>
      </c>
      <c r="D56" s="142">
        <v>0</v>
      </c>
      <c r="E56" s="142">
        <v>0</v>
      </c>
      <c r="F56" s="142">
        <v>0</v>
      </c>
      <c r="G56" s="142">
        <v>0</v>
      </c>
      <c r="H56" s="142">
        <v>0</v>
      </c>
      <c r="I56" s="142">
        <v>0</v>
      </c>
      <c r="J56" s="142">
        <v>75815</v>
      </c>
      <c r="K56" s="142">
        <v>0</v>
      </c>
      <c r="L56" s="142">
        <v>123900</v>
      </c>
      <c r="M56" s="142">
        <v>0</v>
      </c>
      <c r="N56" s="142">
        <v>0</v>
      </c>
      <c r="O56" s="142">
        <v>0</v>
      </c>
      <c r="P56" s="137">
        <f t="shared" si="2"/>
        <v>199715</v>
      </c>
    </row>
    <row r="57" spans="1:17" x14ac:dyDescent="0.25">
      <c r="A57" s="127" t="s">
        <v>490</v>
      </c>
      <c r="B57" s="137">
        <v>0</v>
      </c>
      <c r="C57" s="137">
        <v>0</v>
      </c>
      <c r="D57" s="142">
        <v>0</v>
      </c>
      <c r="E57" s="142">
        <v>0</v>
      </c>
      <c r="F57" s="142">
        <v>0</v>
      </c>
      <c r="G57" s="142">
        <v>0</v>
      </c>
      <c r="H57" s="142">
        <v>0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0</v>
      </c>
      <c r="P57" s="137">
        <f t="shared" si="2"/>
        <v>0</v>
      </c>
    </row>
    <row r="58" spans="1:17" x14ac:dyDescent="0.25">
      <c r="A58" s="127" t="s">
        <v>491</v>
      </c>
      <c r="B58" s="137">
        <v>0</v>
      </c>
      <c r="C58" s="137">
        <v>0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2">
        <v>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0</v>
      </c>
      <c r="P58" s="137">
        <f t="shared" si="2"/>
        <v>0</v>
      </c>
    </row>
    <row r="59" spans="1:17" ht="25.5" x14ac:dyDescent="0.25">
      <c r="A59" s="127" t="s">
        <v>492</v>
      </c>
      <c r="B59" s="137">
        <v>0</v>
      </c>
      <c r="C59" s="137">
        <v>0</v>
      </c>
      <c r="D59" s="142">
        <v>0</v>
      </c>
      <c r="E59" s="142">
        <v>0</v>
      </c>
      <c r="F59" s="142">
        <v>0</v>
      </c>
      <c r="G59" s="142">
        <v>0</v>
      </c>
      <c r="H59" s="142">
        <v>0</v>
      </c>
      <c r="I59" s="142">
        <v>0</v>
      </c>
      <c r="J59" s="142">
        <v>0</v>
      </c>
      <c r="K59" s="142">
        <v>0</v>
      </c>
      <c r="L59" s="142">
        <v>0</v>
      </c>
      <c r="M59" s="142">
        <v>0</v>
      </c>
      <c r="N59" s="142">
        <v>0</v>
      </c>
      <c r="O59" s="142">
        <v>0</v>
      </c>
      <c r="P59" s="137">
        <f t="shared" si="2"/>
        <v>0</v>
      </c>
    </row>
    <row r="60" spans="1:17" s="166" customFormat="1" x14ac:dyDescent="0.25">
      <c r="A60" s="131" t="s">
        <v>493</v>
      </c>
      <c r="B60" s="160">
        <v>12198500</v>
      </c>
      <c r="C60" s="160">
        <v>308998500</v>
      </c>
      <c r="D60" s="143">
        <v>0</v>
      </c>
      <c r="E60" s="143">
        <v>0</v>
      </c>
      <c r="F60" s="143">
        <v>0</v>
      </c>
      <c r="G60" s="143">
        <v>0</v>
      </c>
      <c r="H60" s="143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60">
        <f>SUM(D60:O60)</f>
        <v>0</v>
      </c>
      <c r="Q60" s="167"/>
    </row>
    <row r="61" spans="1:17" x14ac:dyDescent="0.25">
      <c r="A61" s="127" t="s">
        <v>494</v>
      </c>
      <c r="B61" s="137">
        <v>0</v>
      </c>
      <c r="C61" s="137">
        <v>296800000</v>
      </c>
      <c r="D61" s="142">
        <v>0</v>
      </c>
      <c r="E61" s="142">
        <v>0</v>
      </c>
      <c r="F61" s="142">
        <v>0</v>
      </c>
      <c r="G61" s="142">
        <v>0</v>
      </c>
      <c r="H61" s="142">
        <v>0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37">
        <f t="shared" si="2"/>
        <v>0</v>
      </c>
    </row>
    <row r="62" spans="1:17" x14ac:dyDescent="0.25">
      <c r="A62" s="127" t="s">
        <v>495</v>
      </c>
      <c r="B62" s="137">
        <v>0</v>
      </c>
      <c r="C62" s="137">
        <v>0</v>
      </c>
      <c r="D62" s="141">
        <v>0</v>
      </c>
      <c r="E62" s="141">
        <v>0</v>
      </c>
      <c r="F62" s="141">
        <v>0</v>
      </c>
      <c r="G62" s="141">
        <v>0</v>
      </c>
      <c r="H62" s="142">
        <v>0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37">
        <f t="shared" si="2"/>
        <v>0</v>
      </c>
    </row>
    <row r="63" spans="1:17" x14ac:dyDescent="0.25">
      <c r="A63" s="127" t="s">
        <v>496</v>
      </c>
      <c r="B63" s="137">
        <v>12198500</v>
      </c>
      <c r="C63" s="137">
        <v>12198500</v>
      </c>
      <c r="D63" s="142">
        <v>0</v>
      </c>
      <c r="E63" s="142">
        <v>0</v>
      </c>
      <c r="F63" s="142">
        <v>0</v>
      </c>
      <c r="G63" s="142">
        <v>0</v>
      </c>
      <c r="H63" s="142">
        <v>0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0</v>
      </c>
      <c r="P63" s="137">
        <f t="shared" si="2"/>
        <v>0</v>
      </c>
    </row>
    <row r="64" spans="1:17" ht="25.5" x14ac:dyDescent="0.25">
      <c r="A64" s="127" t="s">
        <v>497</v>
      </c>
      <c r="B64" s="137">
        <v>0</v>
      </c>
      <c r="C64" s="137">
        <v>0</v>
      </c>
      <c r="D64" s="142">
        <v>0</v>
      </c>
      <c r="E64" s="142">
        <v>0</v>
      </c>
      <c r="F64" s="142">
        <v>0</v>
      </c>
      <c r="G64" s="142">
        <v>0</v>
      </c>
      <c r="H64" s="142">
        <v>0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0</v>
      </c>
      <c r="P64" s="137">
        <f t="shared" si="2"/>
        <v>0</v>
      </c>
    </row>
    <row r="65" spans="1:17" s="166" customFormat="1" ht="25.5" x14ac:dyDescent="0.25">
      <c r="A65" s="131" t="s">
        <v>498</v>
      </c>
      <c r="B65" s="143">
        <v>0</v>
      </c>
      <c r="C65" s="143">
        <v>0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>
        <v>0</v>
      </c>
      <c r="J65" s="143">
        <v>0</v>
      </c>
      <c r="K65" s="143">
        <v>0</v>
      </c>
      <c r="L65" s="143">
        <v>0</v>
      </c>
      <c r="M65" s="143">
        <v>0</v>
      </c>
      <c r="N65" s="143">
        <v>0</v>
      </c>
      <c r="O65" s="143">
        <v>0</v>
      </c>
      <c r="P65" s="160">
        <f>SUM(D65:O65)</f>
        <v>0</v>
      </c>
      <c r="Q65" s="167"/>
    </row>
    <row r="66" spans="1:17" x14ac:dyDescent="0.25">
      <c r="A66" s="127" t="s">
        <v>499</v>
      </c>
      <c r="B66" s="137">
        <v>0</v>
      </c>
      <c r="C66" s="137">
        <v>0</v>
      </c>
      <c r="D66" s="142">
        <v>0</v>
      </c>
      <c r="E66" s="142">
        <v>0</v>
      </c>
      <c r="F66" s="142">
        <v>0</v>
      </c>
      <c r="G66" s="142">
        <v>0</v>
      </c>
      <c r="H66" s="142">
        <v>0</v>
      </c>
      <c r="I66" s="142">
        <v>0</v>
      </c>
      <c r="J66" s="142">
        <v>0</v>
      </c>
      <c r="K66" s="142">
        <v>0</v>
      </c>
      <c r="L66" s="142">
        <v>0</v>
      </c>
      <c r="M66" s="142">
        <v>0</v>
      </c>
      <c r="N66" s="142">
        <v>0</v>
      </c>
      <c r="O66" s="142">
        <v>0</v>
      </c>
      <c r="P66" s="137">
        <f t="shared" si="2"/>
        <v>0</v>
      </c>
    </row>
    <row r="67" spans="1:17" ht="25.5" x14ac:dyDescent="0.25">
      <c r="A67" s="127" t="s">
        <v>500</v>
      </c>
      <c r="B67" s="137">
        <v>0</v>
      </c>
      <c r="C67" s="137">
        <v>0</v>
      </c>
      <c r="D67" s="142">
        <v>0</v>
      </c>
      <c r="E67" s="142">
        <v>0</v>
      </c>
      <c r="F67" s="142">
        <v>0</v>
      </c>
      <c r="G67" s="142">
        <v>0</v>
      </c>
      <c r="H67" s="142">
        <v>0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0</v>
      </c>
      <c r="P67" s="137">
        <f t="shared" si="2"/>
        <v>0</v>
      </c>
    </row>
    <row r="68" spans="1:17" s="166" customFormat="1" x14ac:dyDescent="0.25">
      <c r="A68" s="131" t="s">
        <v>501</v>
      </c>
      <c r="B68" s="143">
        <v>0</v>
      </c>
      <c r="C68" s="143">
        <v>0</v>
      </c>
      <c r="D68" s="143">
        <v>0</v>
      </c>
      <c r="E68" s="143">
        <v>0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60">
        <f>SUM(D68:O68)</f>
        <v>0</v>
      </c>
      <c r="Q68" s="167"/>
    </row>
    <row r="69" spans="1:17" x14ac:dyDescent="0.25">
      <c r="A69" s="127" t="s">
        <v>502</v>
      </c>
      <c r="B69" s="137">
        <v>0</v>
      </c>
      <c r="C69" s="137">
        <v>0</v>
      </c>
      <c r="D69" s="142">
        <v>0</v>
      </c>
      <c r="E69" s="142">
        <v>0</v>
      </c>
      <c r="F69" s="142">
        <v>0</v>
      </c>
      <c r="G69" s="142">
        <v>0</v>
      </c>
      <c r="H69" s="142">
        <v>0</v>
      </c>
      <c r="I69" s="142">
        <v>0</v>
      </c>
      <c r="J69" s="142">
        <v>0</v>
      </c>
      <c r="K69" s="142">
        <v>0</v>
      </c>
      <c r="L69" s="142">
        <v>0</v>
      </c>
      <c r="M69" s="142">
        <v>0</v>
      </c>
      <c r="N69" s="142">
        <v>0</v>
      </c>
      <c r="O69" s="142">
        <v>0</v>
      </c>
      <c r="P69" s="137">
        <f t="shared" si="2"/>
        <v>0</v>
      </c>
    </row>
    <row r="70" spans="1:17" x14ac:dyDescent="0.25">
      <c r="A70" s="127" t="s">
        <v>503</v>
      </c>
      <c r="B70" s="137">
        <v>0</v>
      </c>
      <c r="C70" s="137">
        <v>0</v>
      </c>
      <c r="D70" s="142">
        <v>0</v>
      </c>
      <c r="E70" s="142">
        <v>0</v>
      </c>
      <c r="F70" s="142">
        <v>0</v>
      </c>
      <c r="G70" s="142">
        <v>0</v>
      </c>
      <c r="H70" s="142">
        <v>0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0</v>
      </c>
      <c r="P70" s="137">
        <f t="shared" si="2"/>
        <v>0</v>
      </c>
    </row>
    <row r="71" spans="1:17" ht="25.5" x14ac:dyDescent="0.25">
      <c r="A71" s="127" t="s">
        <v>504</v>
      </c>
      <c r="B71" s="137">
        <v>0</v>
      </c>
      <c r="C71" s="137">
        <v>0</v>
      </c>
      <c r="D71" s="142">
        <v>0</v>
      </c>
      <c r="E71" s="142">
        <v>0</v>
      </c>
      <c r="F71" s="142">
        <v>0</v>
      </c>
      <c r="G71" s="142">
        <v>0</v>
      </c>
      <c r="H71" s="142">
        <v>0</v>
      </c>
      <c r="I71" s="142">
        <v>0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0</v>
      </c>
      <c r="P71" s="137">
        <f t="shared" si="2"/>
        <v>0</v>
      </c>
    </row>
    <row r="72" spans="1:17" x14ac:dyDescent="0.25">
      <c r="A72" s="144"/>
      <c r="B72" s="145"/>
      <c r="C72" s="145"/>
      <c r="D72" s="145"/>
      <c r="E72" s="157"/>
      <c r="F72" s="158"/>
      <c r="G72" s="158"/>
      <c r="H72" s="145"/>
      <c r="I72" s="145"/>
      <c r="J72" s="145"/>
      <c r="K72" s="145"/>
      <c r="L72" s="145"/>
      <c r="M72" s="145"/>
      <c r="N72" s="145"/>
      <c r="O72" s="145"/>
      <c r="P72" s="145"/>
    </row>
    <row r="73" spans="1:17" ht="15.95" customHeight="1" x14ac:dyDescent="0.25">
      <c r="A73" s="134" t="s">
        <v>505</v>
      </c>
      <c r="B73" s="135">
        <f>B68+B65+B60+B50+B42+B34+B24+B14+B8</f>
        <v>2016821414.9470596</v>
      </c>
      <c r="C73" s="135">
        <f>C68+C65+C60+C50+C42+C34+C24+C14+C8</f>
        <v>3479417083.608253</v>
      </c>
      <c r="D73" s="135">
        <f t="shared" ref="D73:P73" si="3">D50+D42+D34+D24+D14+D8</f>
        <v>128476441.47</v>
      </c>
      <c r="E73" s="135">
        <f t="shared" si="3"/>
        <v>98045395.120000005</v>
      </c>
      <c r="F73" s="135">
        <f t="shared" si="3"/>
        <v>115910192.64</v>
      </c>
      <c r="G73" s="135">
        <f t="shared" si="3"/>
        <v>115277637.87</v>
      </c>
      <c r="H73" s="135">
        <f t="shared" si="3"/>
        <v>115433193.15000001</v>
      </c>
      <c r="I73" s="135">
        <f t="shared" si="3"/>
        <v>173808647.25999999</v>
      </c>
      <c r="J73" s="135">
        <f t="shared" si="3"/>
        <v>129264456.39</v>
      </c>
      <c r="K73" s="135">
        <f t="shared" si="3"/>
        <v>122275333.51000001</v>
      </c>
      <c r="L73" s="135">
        <f t="shared" si="3"/>
        <v>161922410.29999998</v>
      </c>
      <c r="M73" s="135">
        <f t="shared" si="3"/>
        <v>117854989.76000001</v>
      </c>
      <c r="N73" s="135">
        <f t="shared" si="3"/>
        <v>116187531.21000001</v>
      </c>
      <c r="O73" s="135">
        <f t="shared" si="3"/>
        <v>1289170847.7299998</v>
      </c>
      <c r="P73" s="135">
        <f t="shared" si="3"/>
        <v>2683627076.4099998</v>
      </c>
      <c r="Q73" s="111"/>
    </row>
    <row r="74" spans="1:17" x14ac:dyDescent="0.25">
      <c r="A74" s="129" t="s">
        <v>438</v>
      </c>
      <c r="B74" s="133"/>
      <c r="C74" s="133"/>
      <c r="D74" s="133"/>
      <c r="E74" s="157"/>
      <c r="F74" s="158"/>
      <c r="G74" s="158"/>
      <c r="H74" s="145"/>
      <c r="I74" s="145"/>
      <c r="J74" s="145"/>
      <c r="K74" s="145"/>
      <c r="L74" s="145"/>
      <c r="M74" s="145"/>
      <c r="N74" s="145"/>
      <c r="O74" s="145"/>
      <c r="P74" s="145"/>
      <c r="Q74" s="154"/>
    </row>
    <row r="75" spans="1:17" x14ac:dyDescent="0.25">
      <c r="A75" s="131" t="s">
        <v>506</v>
      </c>
      <c r="B75" s="143">
        <f t="shared" ref="B75:N75" si="4">SUM(B76:B77)</f>
        <v>0</v>
      </c>
      <c r="C75" s="143">
        <f t="shared" si="4"/>
        <v>0</v>
      </c>
      <c r="D75" s="143">
        <v>243573380.52999979</v>
      </c>
      <c r="E75" s="143">
        <v>0</v>
      </c>
      <c r="F75" s="143">
        <v>79372273.060000002</v>
      </c>
      <c r="G75" s="143">
        <v>113354677.55000001</v>
      </c>
      <c r="H75" s="143">
        <v>176509022.58000004</v>
      </c>
      <c r="I75" s="143">
        <f t="shared" si="4"/>
        <v>0</v>
      </c>
      <c r="J75" s="143">
        <v>89469868.790000081</v>
      </c>
      <c r="K75" s="143">
        <f t="shared" si="4"/>
        <v>0</v>
      </c>
      <c r="L75" s="143">
        <f t="shared" si="4"/>
        <v>434342658.30999994</v>
      </c>
      <c r="M75" s="143">
        <v>128908755.08999991</v>
      </c>
      <c r="N75" s="143">
        <f t="shared" si="4"/>
        <v>706909841.78999996</v>
      </c>
      <c r="O75" s="143">
        <v>932370258.61999989</v>
      </c>
      <c r="P75" s="160">
        <f t="shared" ref="P75:P81" si="5">SUM(D75:O75)</f>
        <v>2904810736.3199997</v>
      </c>
    </row>
    <row r="76" spans="1:17" ht="25.5" x14ac:dyDescent="0.25">
      <c r="A76" s="127" t="s">
        <v>507</v>
      </c>
      <c r="B76" s="142">
        <v>0</v>
      </c>
      <c r="C76" s="142">
        <v>0</v>
      </c>
      <c r="D76" s="142">
        <v>243573380.52999979</v>
      </c>
      <c r="E76" s="141">
        <v>0</v>
      </c>
      <c r="F76" s="142">
        <v>79372273.060000002</v>
      </c>
      <c r="G76" s="142">
        <v>113354677.55000001</v>
      </c>
      <c r="H76" s="142">
        <v>176509022.58000004</v>
      </c>
      <c r="I76" s="142">
        <v>0</v>
      </c>
      <c r="J76" s="142">
        <v>89469868.790000081</v>
      </c>
      <c r="K76" s="142"/>
      <c r="L76" s="142">
        <v>434342658.30999994</v>
      </c>
      <c r="M76" s="142">
        <v>128908755.08999991</v>
      </c>
      <c r="N76" s="142">
        <v>706909841.78999996</v>
      </c>
      <c r="O76" s="142">
        <v>932370258.61999989</v>
      </c>
      <c r="P76" s="137">
        <f>SUM(D76:O76)</f>
        <v>2904810736.3199997</v>
      </c>
    </row>
    <row r="77" spans="1:17" ht="25.5" x14ac:dyDescent="0.25">
      <c r="A77" s="127" t="s">
        <v>508</v>
      </c>
      <c r="B77" s="142">
        <v>0</v>
      </c>
      <c r="C77" s="142">
        <v>0</v>
      </c>
      <c r="D77" s="142">
        <v>0</v>
      </c>
      <c r="E77" s="141">
        <v>0</v>
      </c>
      <c r="F77" s="142">
        <v>0</v>
      </c>
      <c r="G77" s="142"/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/>
      <c r="O77" s="142">
        <v>0</v>
      </c>
      <c r="P77" s="137">
        <f t="shared" si="5"/>
        <v>0</v>
      </c>
    </row>
    <row r="78" spans="1:17" x14ac:dyDescent="0.25">
      <c r="A78" s="131" t="s">
        <v>509</v>
      </c>
      <c r="B78" s="143">
        <f>SUM(B79:B80)</f>
        <v>0</v>
      </c>
      <c r="C78" s="143">
        <f>SUM(C79:C80)</f>
        <v>0</v>
      </c>
      <c r="D78" s="143">
        <v>0</v>
      </c>
      <c r="E78" s="143">
        <v>260336268.44999996</v>
      </c>
      <c r="F78" s="143">
        <v>0</v>
      </c>
      <c r="G78" s="143">
        <v>0</v>
      </c>
      <c r="H78" s="143">
        <v>0</v>
      </c>
      <c r="I78" s="143">
        <f t="shared" ref="I78:K78" si="6">SUM(I79:I80)</f>
        <v>22443711.009999994</v>
      </c>
      <c r="J78" s="143">
        <v>0</v>
      </c>
      <c r="K78" s="143">
        <f t="shared" si="6"/>
        <v>45216650.989999995</v>
      </c>
      <c r="L78" s="143">
        <v>50559126.589999989</v>
      </c>
      <c r="M78" s="143">
        <f>SUM(M79:M80)</f>
        <v>0</v>
      </c>
      <c r="N78" s="143">
        <f>SUM(N79:N80)</f>
        <v>59492120.75</v>
      </c>
      <c r="O78" s="143">
        <v>0</v>
      </c>
      <c r="P78" s="160">
        <f t="shared" si="5"/>
        <v>438047877.78999996</v>
      </c>
    </row>
    <row r="79" spans="1:17" x14ac:dyDescent="0.25">
      <c r="A79" s="127" t="s">
        <v>510</v>
      </c>
      <c r="B79" s="146">
        <v>0</v>
      </c>
      <c r="C79" s="146">
        <v>0</v>
      </c>
      <c r="D79" s="146">
        <v>0</v>
      </c>
      <c r="E79" s="146">
        <v>260336268.44999996</v>
      </c>
      <c r="F79" s="146">
        <v>0</v>
      </c>
      <c r="G79" s="146"/>
      <c r="H79" s="146">
        <v>0</v>
      </c>
      <c r="I79" s="147">
        <v>22443711.009999994</v>
      </c>
      <c r="J79" s="146">
        <v>0</v>
      </c>
      <c r="K79" s="146">
        <v>45216650.989999995</v>
      </c>
      <c r="L79" s="146">
        <v>50559126.589999989</v>
      </c>
      <c r="M79" s="146"/>
      <c r="N79" s="146">
        <v>59492120.75</v>
      </c>
      <c r="O79" s="146">
        <v>0</v>
      </c>
      <c r="P79" s="137">
        <f t="shared" si="5"/>
        <v>438047877.78999996</v>
      </c>
    </row>
    <row r="80" spans="1:17" x14ac:dyDescent="0.25">
      <c r="A80" s="127" t="s">
        <v>511</v>
      </c>
      <c r="B80" s="147">
        <v>0</v>
      </c>
      <c r="C80" s="147">
        <v>0</v>
      </c>
      <c r="D80" s="147">
        <v>0</v>
      </c>
      <c r="E80" s="147">
        <v>0</v>
      </c>
      <c r="F80" s="147">
        <v>0</v>
      </c>
      <c r="G80" s="147"/>
      <c r="H80" s="147">
        <v>0</v>
      </c>
      <c r="I80" s="147"/>
      <c r="J80" s="147">
        <v>0</v>
      </c>
      <c r="K80" s="147"/>
      <c r="L80" s="147"/>
      <c r="M80" s="147"/>
      <c r="N80" s="147"/>
      <c r="O80" s="147">
        <v>0</v>
      </c>
      <c r="P80" s="147">
        <f t="shared" si="5"/>
        <v>0</v>
      </c>
    </row>
    <row r="81" spans="1:18" x14ac:dyDescent="0.25">
      <c r="A81" s="131" t="s">
        <v>512</v>
      </c>
      <c r="B81" s="143">
        <f>SUM(B82)</f>
        <v>0</v>
      </c>
      <c r="C81" s="143">
        <f>SUM(C82)</f>
        <v>0</v>
      </c>
      <c r="D81" s="143">
        <v>0</v>
      </c>
      <c r="E81" s="143">
        <v>0</v>
      </c>
      <c r="F81" s="143">
        <v>0</v>
      </c>
      <c r="G81" s="143">
        <v>0</v>
      </c>
      <c r="H81" s="143">
        <v>0</v>
      </c>
      <c r="I81" s="143">
        <f t="shared" ref="I81:N81" si="7">SUM(I82)</f>
        <v>0</v>
      </c>
      <c r="J81" s="143">
        <v>0</v>
      </c>
      <c r="K81" s="143">
        <f t="shared" si="7"/>
        <v>0</v>
      </c>
      <c r="L81" s="143">
        <v>0</v>
      </c>
      <c r="M81" s="143">
        <f t="shared" si="7"/>
        <v>0</v>
      </c>
      <c r="N81" s="143">
        <f t="shared" si="7"/>
        <v>0</v>
      </c>
      <c r="O81" s="143">
        <v>0</v>
      </c>
      <c r="P81" s="160">
        <f t="shared" si="5"/>
        <v>0</v>
      </c>
    </row>
    <row r="82" spans="1:18" x14ac:dyDescent="0.25">
      <c r="A82" s="127" t="s">
        <v>513</v>
      </c>
      <c r="B82" s="147">
        <v>0</v>
      </c>
      <c r="C82" s="147">
        <v>0</v>
      </c>
      <c r="D82" s="147">
        <v>0</v>
      </c>
      <c r="E82" s="147">
        <v>0</v>
      </c>
      <c r="F82" s="147">
        <v>0</v>
      </c>
      <c r="G82" s="147">
        <v>0</v>
      </c>
      <c r="H82" s="147">
        <v>0</v>
      </c>
      <c r="I82" s="147">
        <v>0</v>
      </c>
      <c r="J82" s="147">
        <v>0</v>
      </c>
      <c r="K82" s="147">
        <v>0</v>
      </c>
      <c r="L82" s="147">
        <v>0</v>
      </c>
      <c r="M82" s="147">
        <v>0</v>
      </c>
      <c r="N82" s="147">
        <v>0</v>
      </c>
      <c r="O82" s="147">
        <v>0</v>
      </c>
      <c r="P82" s="147">
        <f>SUM(D82:O82)</f>
        <v>0</v>
      </c>
    </row>
    <row r="83" spans="1:18" ht="15.95" customHeight="1" x14ac:dyDescent="0.25">
      <c r="A83" s="134" t="s">
        <v>439</v>
      </c>
      <c r="B83" s="135">
        <f t="shared" ref="B83:C83" si="8">B75+B78+B81</f>
        <v>0</v>
      </c>
      <c r="C83" s="135">
        <f t="shared" si="8"/>
        <v>0</v>
      </c>
      <c r="D83" s="135">
        <f>D75+D78+D81</f>
        <v>243573380.52999979</v>
      </c>
      <c r="E83" s="135">
        <f t="shared" ref="E83:P83" si="9">E75+E78+E81</f>
        <v>260336268.44999996</v>
      </c>
      <c r="F83" s="135">
        <f>F75+F78+F81</f>
        <v>79372273.060000002</v>
      </c>
      <c r="G83" s="135">
        <f t="shared" si="9"/>
        <v>113354677.55000001</v>
      </c>
      <c r="H83" s="135">
        <v>176509022.58000004</v>
      </c>
      <c r="I83" s="135">
        <f t="shared" si="9"/>
        <v>22443711.009999994</v>
      </c>
      <c r="J83" s="135">
        <f>J75+J78+J81</f>
        <v>89469868.790000081</v>
      </c>
      <c r="K83" s="135">
        <f t="shared" si="9"/>
        <v>45216650.989999995</v>
      </c>
      <c r="L83" s="135">
        <f t="shared" si="9"/>
        <v>484901784.89999992</v>
      </c>
      <c r="M83" s="135">
        <f t="shared" si="9"/>
        <v>128908755.08999991</v>
      </c>
      <c r="N83" s="135">
        <f t="shared" si="9"/>
        <v>766401962.53999996</v>
      </c>
      <c r="O83" s="135">
        <f t="shared" si="9"/>
        <v>932370258.61999989</v>
      </c>
      <c r="P83" s="135">
        <f t="shared" si="9"/>
        <v>3342858614.1099997</v>
      </c>
      <c r="R83" s="161"/>
    </row>
    <row r="84" spans="1:18" ht="10.5" customHeight="1" x14ac:dyDescent="0.25">
      <c r="A84" s="136"/>
      <c r="B84" s="137"/>
      <c r="C84" s="137"/>
      <c r="D84" s="137"/>
      <c r="E84" s="146"/>
      <c r="H84" s="137"/>
      <c r="I84" s="137"/>
      <c r="J84" s="137"/>
      <c r="K84" s="136"/>
      <c r="L84" s="136"/>
      <c r="M84" s="137"/>
      <c r="N84" s="137"/>
      <c r="O84" s="137"/>
    </row>
    <row r="85" spans="1:18" ht="15.95" customHeight="1" x14ac:dyDescent="0.25">
      <c r="A85" s="138" t="s">
        <v>514</v>
      </c>
      <c r="B85" s="139">
        <f t="shared" ref="B85:C85" si="10">B83+B73</f>
        <v>2016821414.9470596</v>
      </c>
      <c r="C85" s="139">
        <f t="shared" si="10"/>
        <v>3479417083.608253</v>
      </c>
      <c r="D85" s="139">
        <f>D83+D73</f>
        <v>372049821.99999976</v>
      </c>
      <c r="E85" s="139">
        <f>E83+E73</f>
        <v>358381663.56999993</v>
      </c>
      <c r="F85" s="139">
        <f t="shared" ref="F85:L85" si="11">F83+F73</f>
        <v>195282465.69999999</v>
      </c>
      <c r="G85" s="139">
        <f t="shared" si="11"/>
        <v>228632315.42000002</v>
      </c>
      <c r="H85" s="139">
        <v>291942215.73000002</v>
      </c>
      <c r="I85" s="139">
        <f t="shared" si="11"/>
        <v>196252358.26999998</v>
      </c>
      <c r="J85" s="139">
        <f>J83+J73</f>
        <v>218734325.18000007</v>
      </c>
      <c r="K85" s="139">
        <f t="shared" si="11"/>
        <v>167491984.5</v>
      </c>
      <c r="L85" s="139">
        <f t="shared" si="11"/>
        <v>646824195.19999993</v>
      </c>
      <c r="M85" s="139">
        <f>M83+M73</f>
        <v>246763744.8499999</v>
      </c>
      <c r="N85" s="139">
        <f>N83+N73</f>
        <v>882589493.75</v>
      </c>
      <c r="O85" s="139">
        <f>O83+O73</f>
        <v>2221541106.3499994</v>
      </c>
      <c r="P85" s="139">
        <f>SUM(D85:O85)</f>
        <v>6026485690.5199986</v>
      </c>
    </row>
    <row r="86" spans="1:18" x14ac:dyDescent="0.25">
      <c r="A86" s="148"/>
      <c r="B86" s="148"/>
      <c r="C86" s="148"/>
      <c r="D86" s="137"/>
      <c r="E86" s="137"/>
      <c r="F86" s="137"/>
      <c r="I86" s="168"/>
      <c r="J86" s="148"/>
      <c r="K86" s="148"/>
      <c r="L86" s="148"/>
      <c r="M86" s="148"/>
      <c r="N86" s="148"/>
      <c r="O86" s="148"/>
    </row>
    <row r="87" spans="1:18" x14ac:dyDescent="0.25">
      <c r="A87" s="149" t="s">
        <v>515</v>
      </c>
      <c r="B87" s="149"/>
      <c r="C87" s="149"/>
      <c r="D87" s="148"/>
      <c r="E87" s="137"/>
      <c r="F87" s="137"/>
      <c r="L87" s="148"/>
      <c r="N87" s="287"/>
      <c r="O87" s="169"/>
      <c r="P87" s="170"/>
    </row>
    <row r="88" spans="1:18" x14ac:dyDescent="0.25">
      <c r="A88" s="150" t="s">
        <v>516</v>
      </c>
      <c r="B88" s="150"/>
      <c r="C88" s="150"/>
      <c r="D88" s="151"/>
      <c r="E88" s="137"/>
      <c r="F88" s="137"/>
      <c r="L88" s="279"/>
      <c r="N88" s="335" t="s">
        <v>521</v>
      </c>
      <c r="O88" s="335"/>
      <c r="P88" s="335"/>
    </row>
    <row r="89" spans="1:18" x14ac:dyDescent="0.25">
      <c r="A89" s="149" t="s">
        <v>601</v>
      </c>
      <c r="B89" s="149"/>
      <c r="C89" s="152"/>
      <c r="D89" s="148"/>
      <c r="E89" s="137"/>
      <c r="F89" s="137"/>
      <c r="L89" s="280"/>
      <c r="N89" s="336" t="s">
        <v>517</v>
      </c>
      <c r="O89" s="336"/>
      <c r="P89" s="336"/>
    </row>
    <row r="90" spans="1:18" x14ac:dyDescent="0.25">
      <c r="A90" s="153"/>
      <c r="B90" s="153"/>
      <c r="C90" s="153"/>
      <c r="E90" s="137"/>
      <c r="F90" s="137"/>
      <c r="K90" s="148"/>
      <c r="L90" s="148"/>
      <c r="M90" s="148"/>
    </row>
    <row r="91" spans="1:18" x14ac:dyDescent="0.25">
      <c r="A91" s="155">
        <v>44949</v>
      </c>
      <c r="B91" s="155"/>
      <c r="C91" s="155"/>
      <c r="E91" s="137"/>
      <c r="F91" s="137"/>
    </row>
    <row r="92" spans="1:18" x14ac:dyDescent="0.25">
      <c r="E92" s="137"/>
      <c r="F92" s="137"/>
    </row>
    <row r="93" spans="1:18" x14ac:dyDescent="0.25"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140"/>
      <c r="N93" s="140"/>
      <c r="O93" s="140"/>
      <c r="P93" s="140"/>
    </row>
  </sheetData>
  <mergeCells count="10">
    <mergeCell ref="N88:P88"/>
    <mergeCell ref="N89:P89"/>
    <mergeCell ref="A1:P1"/>
    <mergeCell ref="A2:P2"/>
    <mergeCell ref="A3:P3"/>
    <mergeCell ref="A4:P4"/>
    <mergeCell ref="A5:A6"/>
    <mergeCell ref="B5:B6"/>
    <mergeCell ref="C5:C6"/>
    <mergeCell ref="D5:P5"/>
  </mergeCells>
  <printOptions horizontalCentered="1"/>
  <pageMargins left="0.19685039370078741" right="0.19685039370078741" top="0.59055118110236227" bottom="0.59055118110236227" header="0.31496062992125984" footer="0.19685039370078741"/>
  <pageSetup scale="49" fitToHeight="0" orientation="landscape" r:id="rId1"/>
  <headerFooter>
    <oddFooter>&amp;C&amp;8&amp;P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92"/>
  <sheetViews>
    <sheetView zoomScaleNormal="100" workbookViewId="0">
      <selection activeCell="B292" sqref="B292"/>
    </sheetView>
  </sheetViews>
  <sheetFormatPr baseColWidth="10" defaultRowHeight="15" x14ac:dyDescent="0.25"/>
  <cols>
    <col min="1" max="1" width="11.28515625" customWidth="1"/>
    <col min="2" max="2" width="36.5703125" customWidth="1"/>
    <col min="3" max="3" width="14.7109375" customWidth="1"/>
    <col min="4" max="4" width="14.5703125" customWidth="1"/>
    <col min="5" max="5" width="15.85546875" customWidth="1"/>
    <col min="6" max="6" width="12.5703125" customWidth="1"/>
    <col min="7" max="7" width="8.42578125" customWidth="1"/>
    <col min="8" max="8" width="14.5703125" customWidth="1"/>
    <col min="9" max="9" width="16.5703125" customWidth="1"/>
    <col min="10" max="10" width="15" customWidth="1"/>
  </cols>
  <sheetData>
    <row r="1" spans="1:82" x14ac:dyDescent="0.25">
      <c r="A1" s="345" t="s">
        <v>374</v>
      </c>
      <c r="B1" s="345"/>
      <c r="C1" s="345"/>
      <c r="D1" s="345"/>
      <c r="E1" s="345"/>
      <c r="F1" s="345"/>
      <c r="G1" s="345"/>
      <c r="H1" s="345"/>
      <c r="I1" s="345"/>
      <c r="J1" s="345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</row>
    <row r="2" spans="1:82" x14ac:dyDescent="0.25">
      <c r="A2" s="345" t="s">
        <v>375</v>
      </c>
      <c r="B2" s="345"/>
      <c r="C2" s="345"/>
      <c r="D2" s="345"/>
      <c r="E2" s="345"/>
      <c r="F2" s="345"/>
      <c r="G2" s="345"/>
      <c r="H2" s="345"/>
      <c r="I2" s="345"/>
      <c r="J2" s="345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</row>
    <row r="3" spans="1:82" x14ac:dyDescent="0.25">
      <c r="A3" s="345" t="s">
        <v>376</v>
      </c>
      <c r="B3" s="345"/>
      <c r="C3" s="345"/>
      <c r="D3" s="345"/>
      <c r="E3" s="345"/>
      <c r="F3" s="345"/>
      <c r="G3" s="345"/>
      <c r="H3" s="345"/>
      <c r="I3" s="345"/>
      <c r="J3" s="345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</row>
    <row r="4" spans="1:82" x14ac:dyDescent="0.25">
      <c r="A4" s="345" t="s">
        <v>377</v>
      </c>
      <c r="B4" s="345"/>
      <c r="C4" s="345"/>
      <c r="D4" s="345"/>
      <c r="E4" s="345"/>
      <c r="F4" s="345"/>
      <c r="G4" s="345"/>
      <c r="H4" s="345"/>
      <c r="I4" s="345"/>
      <c r="J4" s="345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</row>
    <row r="5" spans="1:82" x14ac:dyDescent="0.25">
      <c r="A5" s="345" t="s">
        <v>707</v>
      </c>
      <c r="B5" s="345"/>
      <c r="C5" s="345"/>
      <c r="D5" s="345"/>
      <c r="E5" s="345"/>
      <c r="F5" s="345"/>
      <c r="G5" s="345"/>
      <c r="H5" s="345"/>
      <c r="I5" s="345"/>
      <c r="J5" s="345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</row>
    <row r="6" spans="1:82" ht="15.75" thickBot="1" x14ac:dyDescent="0.3"/>
    <row r="7" spans="1:82" x14ac:dyDescent="0.25">
      <c r="A7" s="346" t="s">
        <v>0</v>
      </c>
      <c r="B7" s="346" t="s">
        <v>1</v>
      </c>
      <c r="C7" s="205" t="s">
        <v>2</v>
      </c>
      <c r="D7" s="205" t="s">
        <v>3</v>
      </c>
      <c r="E7" s="206" t="s">
        <v>4</v>
      </c>
      <c r="F7" s="348" t="s">
        <v>522</v>
      </c>
      <c r="G7" s="350" t="s">
        <v>523</v>
      </c>
      <c r="H7" s="206" t="s">
        <v>2</v>
      </c>
      <c r="I7" s="206" t="s">
        <v>4</v>
      </c>
      <c r="J7" s="348" t="s">
        <v>5</v>
      </c>
      <c r="K7" s="343" t="s">
        <v>713</v>
      </c>
    </row>
    <row r="8" spans="1:82" ht="15.75" thickBot="1" x14ac:dyDescent="0.3">
      <c r="A8" s="347"/>
      <c r="B8" s="347"/>
      <c r="C8" s="290" t="s">
        <v>609</v>
      </c>
      <c r="D8" s="281" t="s">
        <v>609</v>
      </c>
      <c r="E8" s="281" t="s">
        <v>609</v>
      </c>
      <c r="F8" s="349"/>
      <c r="G8" s="351"/>
      <c r="H8" s="223" t="s">
        <v>690</v>
      </c>
      <c r="I8" s="223" t="s">
        <v>690</v>
      </c>
      <c r="J8" s="349"/>
      <c r="K8" s="344"/>
    </row>
    <row r="9" spans="1:82" x14ac:dyDescent="0.25">
      <c r="A9" s="222" t="s">
        <v>6</v>
      </c>
      <c r="B9" s="2"/>
      <c r="C9" s="207"/>
      <c r="D9" s="224"/>
      <c r="E9" s="173"/>
      <c r="F9" s="173"/>
      <c r="G9" s="173"/>
      <c r="H9" s="173"/>
      <c r="I9" s="173"/>
      <c r="J9" s="173"/>
    </row>
    <row r="10" spans="1:82" x14ac:dyDescent="0.25">
      <c r="A10" s="1"/>
      <c r="B10" s="3" t="s">
        <v>7</v>
      </c>
      <c r="C10" s="4">
        <v>488507820.68000001</v>
      </c>
      <c r="D10" s="4">
        <v>488507820.68000001</v>
      </c>
      <c r="E10" s="5">
        <v>135355091.73393148</v>
      </c>
      <c r="F10" s="6">
        <v>353152728.94606853</v>
      </c>
      <c r="G10" s="174">
        <v>3.6090834443100483</v>
      </c>
      <c r="H10" s="6">
        <v>2099140540.3999999</v>
      </c>
      <c r="I10" s="5">
        <v>1819423793.2026842</v>
      </c>
      <c r="J10" s="6">
        <v>279716747.19731569</v>
      </c>
      <c r="K10" s="174">
        <v>1.1537391938273698</v>
      </c>
    </row>
    <row r="11" spans="1:82" x14ac:dyDescent="0.25">
      <c r="A11" s="1" t="s">
        <v>8</v>
      </c>
      <c r="B11" s="7" t="s">
        <v>9</v>
      </c>
      <c r="C11" s="8">
        <v>150631318.06999999</v>
      </c>
      <c r="D11" s="9">
        <v>150631318.06999999</v>
      </c>
      <c r="E11" s="10">
        <v>133704691.73393148</v>
      </c>
      <c r="F11" s="11">
        <v>16926626.336068511</v>
      </c>
      <c r="G11" s="175">
        <v>1.1265971007939797</v>
      </c>
      <c r="H11" s="11">
        <v>1761264037.7899997</v>
      </c>
      <c r="I11" s="10">
        <v>1598951559.7326839</v>
      </c>
      <c r="J11" s="11">
        <v>162312478.05731583</v>
      </c>
      <c r="K11" s="175">
        <v>1.1015118169586398</v>
      </c>
    </row>
    <row r="12" spans="1:82" x14ac:dyDescent="0.25">
      <c r="A12" s="12" t="s">
        <v>10</v>
      </c>
      <c r="B12" s="7" t="s">
        <v>11</v>
      </c>
      <c r="C12" s="8">
        <v>337876502.61000001</v>
      </c>
      <c r="D12" s="9">
        <v>337876502.61000001</v>
      </c>
      <c r="E12" s="10">
        <v>1650400</v>
      </c>
      <c r="F12" s="11">
        <v>336226102.61000001</v>
      </c>
      <c r="G12" s="175">
        <v>204.72400788293749</v>
      </c>
      <c r="H12" s="11">
        <v>337876502.61000001</v>
      </c>
      <c r="I12" s="10">
        <v>220472233.47</v>
      </c>
      <c r="J12" s="11">
        <v>117404269.14000002</v>
      </c>
      <c r="K12" s="175">
        <v>1.5325127218615282</v>
      </c>
    </row>
    <row r="13" spans="1:82" x14ac:dyDescent="0.25">
      <c r="A13" s="12"/>
      <c r="B13" s="13"/>
      <c r="C13" s="8"/>
      <c r="D13" s="8"/>
      <c r="E13" s="14"/>
      <c r="F13" s="6"/>
      <c r="G13" s="174"/>
      <c r="H13" s="11"/>
      <c r="I13" s="14"/>
      <c r="J13" s="6"/>
      <c r="K13" s="174"/>
    </row>
    <row r="14" spans="1:82" x14ac:dyDescent="0.25">
      <c r="A14" s="15"/>
      <c r="B14" s="3" t="s">
        <v>12</v>
      </c>
      <c r="C14" s="4">
        <v>7395288.3200000003</v>
      </c>
      <c r="D14" s="4">
        <v>7395288.3200000003</v>
      </c>
      <c r="E14" s="5">
        <v>848403</v>
      </c>
      <c r="F14" s="6">
        <v>6546885.3200000003</v>
      </c>
      <c r="G14" s="174">
        <v>8.7167163718185812</v>
      </c>
      <c r="H14" s="6">
        <v>54720918.080000006</v>
      </c>
      <c r="I14" s="5">
        <v>10180836</v>
      </c>
      <c r="J14" s="6">
        <v>44540082.080000006</v>
      </c>
      <c r="K14" s="174">
        <v>5.3748943682031616</v>
      </c>
    </row>
    <row r="15" spans="1:82" x14ac:dyDescent="0.25">
      <c r="A15" s="1" t="s">
        <v>13</v>
      </c>
      <c r="B15" s="16" t="s">
        <v>14</v>
      </c>
      <c r="C15" s="9">
        <v>2658022.86</v>
      </c>
      <c r="D15" s="9">
        <v>2658022.86</v>
      </c>
      <c r="E15" s="10">
        <v>500000</v>
      </c>
      <c r="F15" s="11">
        <v>2158022.86</v>
      </c>
      <c r="G15" s="176">
        <v>5.31604572</v>
      </c>
      <c r="H15" s="11">
        <v>29582831.649999999</v>
      </c>
      <c r="I15" s="10">
        <v>6000000</v>
      </c>
      <c r="J15" s="11">
        <v>23582831.649999999</v>
      </c>
      <c r="K15" s="176">
        <v>4.9304719416666662</v>
      </c>
    </row>
    <row r="16" spans="1:82" x14ac:dyDescent="0.25">
      <c r="A16" s="1" t="s">
        <v>15</v>
      </c>
      <c r="B16" s="16" t="s">
        <v>16</v>
      </c>
      <c r="C16" s="9">
        <v>4737265.46</v>
      </c>
      <c r="D16" s="9">
        <v>4737265.46</v>
      </c>
      <c r="E16" s="10">
        <v>348403</v>
      </c>
      <c r="F16" s="11">
        <v>4388862.46</v>
      </c>
      <c r="G16" s="175">
        <v>13.597085731179122</v>
      </c>
      <c r="H16" s="11">
        <v>25138086.43</v>
      </c>
      <c r="I16" s="10">
        <v>4180836</v>
      </c>
      <c r="J16" s="11">
        <v>20957250.43</v>
      </c>
      <c r="K16" s="175">
        <v>6.0126937363723423</v>
      </c>
    </row>
    <row r="17" spans="1:11" x14ac:dyDescent="0.25">
      <c r="A17" s="1"/>
      <c r="B17" s="204"/>
      <c r="C17" s="8"/>
      <c r="D17" s="8"/>
      <c r="E17" s="14"/>
      <c r="F17" s="6"/>
      <c r="G17" s="174"/>
      <c r="H17" s="11"/>
      <c r="I17" s="14"/>
      <c r="J17" s="6"/>
      <c r="K17" s="174"/>
    </row>
    <row r="18" spans="1:11" x14ac:dyDescent="0.25">
      <c r="A18" s="17"/>
      <c r="B18" s="3" t="s">
        <v>613</v>
      </c>
      <c r="C18" s="4">
        <v>0</v>
      </c>
      <c r="D18" s="4">
        <v>0</v>
      </c>
      <c r="E18" s="5">
        <v>0</v>
      </c>
      <c r="F18" s="6">
        <v>0</v>
      </c>
      <c r="G18" s="174" t="s">
        <v>17</v>
      </c>
      <c r="H18" s="6">
        <v>55000</v>
      </c>
      <c r="I18" s="5">
        <v>0</v>
      </c>
      <c r="J18" s="6">
        <v>55000</v>
      </c>
      <c r="K18" s="174" t="s">
        <v>17</v>
      </c>
    </row>
    <row r="19" spans="1:11" x14ac:dyDescent="0.25">
      <c r="A19" s="12" t="s">
        <v>614</v>
      </c>
      <c r="B19" s="7" t="s">
        <v>615</v>
      </c>
      <c r="C19" s="9">
        <v>0</v>
      </c>
      <c r="D19" s="9">
        <v>0</v>
      </c>
      <c r="E19" s="10">
        <v>0</v>
      </c>
      <c r="F19" s="6">
        <v>0</v>
      </c>
      <c r="G19" s="174" t="s">
        <v>17</v>
      </c>
      <c r="H19" s="11">
        <v>55000</v>
      </c>
      <c r="I19" s="10">
        <v>0</v>
      </c>
      <c r="J19" s="6">
        <v>55000</v>
      </c>
      <c r="K19" s="174" t="s">
        <v>17</v>
      </c>
    </row>
    <row r="20" spans="1:11" x14ac:dyDescent="0.25">
      <c r="A20" s="18"/>
      <c r="B20" s="19"/>
      <c r="C20" s="8"/>
      <c r="D20" s="8"/>
      <c r="E20" s="20"/>
      <c r="F20" s="6"/>
      <c r="G20" s="174"/>
      <c r="H20" s="11"/>
      <c r="I20" s="20"/>
      <c r="J20" s="6"/>
      <c r="K20" s="174"/>
    </row>
    <row r="21" spans="1:11" x14ac:dyDescent="0.25">
      <c r="A21" s="1"/>
      <c r="B21" s="3" t="s">
        <v>18</v>
      </c>
      <c r="C21" s="4">
        <v>288606281.90000004</v>
      </c>
      <c r="D21" s="4">
        <v>288606281.90000004</v>
      </c>
      <c r="E21" s="6">
        <v>93205537.839999989</v>
      </c>
      <c r="F21" s="6">
        <v>195400744.06000006</v>
      </c>
      <c r="G21" s="174">
        <v>3.0964499383655943</v>
      </c>
      <c r="H21" s="6">
        <v>1602980302.6400001</v>
      </c>
      <c r="I21" s="6">
        <v>1649812454.0799997</v>
      </c>
      <c r="J21" s="6">
        <v>-46832151.43999958</v>
      </c>
      <c r="K21" s="174">
        <v>0.97161365140371969</v>
      </c>
    </row>
    <row r="22" spans="1:11" x14ac:dyDescent="0.25">
      <c r="A22" s="18" t="s">
        <v>691</v>
      </c>
      <c r="B22" s="7" t="s">
        <v>692</v>
      </c>
      <c r="C22" s="9">
        <v>0</v>
      </c>
      <c r="D22" s="9">
        <v>0</v>
      </c>
      <c r="E22" s="10">
        <v>0</v>
      </c>
      <c r="F22" s="6">
        <v>0</v>
      </c>
      <c r="G22" s="174" t="s">
        <v>17</v>
      </c>
      <c r="H22" s="11">
        <v>0</v>
      </c>
      <c r="I22" s="10">
        <v>0</v>
      </c>
      <c r="J22" s="6">
        <v>0</v>
      </c>
      <c r="K22" s="174" t="s">
        <v>17</v>
      </c>
    </row>
    <row r="23" spans="1:11" x14ac:dyDescent="0.25">
      <c r="A23" s="12" t="s">
        <v>693</v>
      </c>
      <c r="B23" s="7" t="s">
        <v>694</v>
      </c>
      <c r="C23" s="9">
        <v>0</v>
      </c>
      <c r="D23" s="9">
        <v>0</v>
      </c>
      <c r="E23" s="10">
        <v>0</v>
      </c>
      <c r="F23" s="6">
        <v>0</v>
      </c>
      <c r="G23" s="174" t="s">
        <v>17</v>
      </c>
      <c r="H23" s="11">
        <v>0</v>
      </c>
      <c r="I23" s="10">
        <v>0</v>
      </c>
      <c r="J23" s="6">
        <v>0</v>
      </c>
      <c r="K23" s="174" t="s">
        <v>17</v>
      </c>
    </row>
    <row r="24" spans="1:11" x14ac:dyDescent="0.25">
      <c r="A24" s="18" t="s">
        <v>19</v>
      </c>
      <c r="B24" s="7" t="s">
        <v>20</v>
      </c>
      <c r="C24" s="9">
        <v>542229.06999999995</v>
      </c>
      <c r="D24" s="9">
        <v>542229.06999999995</v>
      </c>
      <c r="E24" s="10">
        <v>0</v>
      </c>
      <c r="F24" s="11">
        <v>542229.06999999995</v>
      </c>
      <c r="G24" s="176" t="s">
        <v>17</v>
      </c>
      <c r="H24" s="11">
        <v>2880518.7899999996</v>
      </c>
      <c r="I24" s="10">
        <v>0</v>
      </c>
      <c r="J24" s="11">
        <v>2880518.7899999996</v>
      </c>
      <c r="K24" s="176" t="s">
        <v>17</v>
      </c>
    </row>
    <row r="25" spans="1:11" x14ac:dyDescent="0.25">
      <c r="A25" s="18" t="s">
        <v>675</v>
      </c>
      <c r="B25" s="7" t="s">
        <v>676</v>
      </c>
      <c r="C25" s="9">
        <v>0</v>
      </c>
      <c r="D25" s="9">
        <v>0</v>
      </c>
      <c r="E25" s="10">
        <v>0</v>
      </c>
      <c r="F25" s="11">
        <v>0</v>
      </c>
      <c r="G25" s="175" t="s">
        <v>17</v>
      </c>
      <c r="H25" s="11">
        <v>0</v>
      </c>
      <c r="I25" s="10">
        <v>0</v>
      </c>
      <c r="J25" s="11">
        <v>0</v>
      </c>
      <c r="K25" s="175" t="s">
        <v>17</v>
      </c>
    </row>
    <row r="26" spans="1:11" x14ac:dyDescent="0.25">
      <c r="A26" s="18" t="s">
        <v>677</v>
      </c>
      <c r="B26" s="7" t="s">
        <v>678</v>
      </c>
      <c r="C26" s="9">
        <v>0</v>
      </c>
      <c r="D26" s="9">
        <v>0</v>
      </c>
      <c r="E26" s="10">
        <v>0</v>
      </c>
      <c r="F26" s="11">
        <v>0</v>
      </c>
      <c r="G26" s="175" t="s">
        <v>17</v>
      </c>
      <c r="H26" s="11">
        <v>0</v>
      </c>
      <c r="I26" s="10">
        <v>0</v>
      </c>
      <c r="J26" s="11">
        <v>0</v>
      </c>
      <c r="K26" s="175" t="s">
        <v>17</v>
      </c>
    </row>
    <row r="27" spans="1:11" ht="24.75" x14ac:dyDescent="0.25">
      <c r="A27" s="18" t="s">
        <v>21</v>
      </c>
      <c r="B27" s="7" t="s">
        <v>22</v>
      </c>
      <c r="C27" s="9">
        <v>1226915</v>
      </c>
      <c r="D27" s="9">
        <v>1226915</v>
      </c>
      <c r="E27" s="10">
        <v>1949000</v>
      </c>
      <c r="F27" s="11">
        <v>-722085</v>
      </c>
      <c r="G27" s="175">
        <v>0.62951000513083633</v>
      </c>
      <c r="H27" s="11">
        <v>16314395.409999998</v>
      </c>
      <c r="I27" s="10">
        <v>20494000</v>
      </c>
      <c r="J27" s="11">
        <v>-4179604.5900000017</v>
      </c>
      <c r="K27" s="175">
        <v>0.79605715868058935</v>
      </c>
    </row>
    <row r="28" spans="1:11" x14ac:dyDescent="0.25">
      <c r="A28" s="18" t="s">
        <v>23</v>
      </c>
      <c r="B28" s="7" t="s">
        <v>24</v>
      </c>
      <c r="C28" s="9">
        <v>1625.86</v>
      </c>
      <c r="D28" s="9">
        <v>1625.86</v>
      </c>
      <c r="E28" s="10">
        <v>4250</v>
      </c>
      <c r="F28" s="11">
        <v>-2624.1400000000003</v>
      </c>
      <c r="G28" s="175">
        <v>0.38255529411764705</v>
      </c>
      <c r="H28" s="11">
        <v>54032.53</v>
      </c>
      <c r="I28" s="10">
        <v>51000</v>
      </c>
      <c r="J28" s="11">
        <v>3032.5299999999988</v>
      </c>
      <c r="K28" s="175">
        <v>1.0594613725490196</v>
      </c>
    </row>
    <row r="29" spans="1:11" x14ac:dyDescent="0.25">
      <c r="A29" s="18" t="s">
        <v>25</v>
      </c>
      <c r="B29" s="7" t="s">
        <v>26</v>
      </c>
      <c r="C29" s="9">
        <v>285356400</v>
      </c>
      <c r="D29" s="9">
        <v>285356400</v>
      </c>
      <c r="E29" s="10">
        <v>91252287.839999989</v>
      </c>
      <c r="F29" s="11">
        <v>194104112.16000003</v>
      </c>
      <c r="G29" s="175">
        <v>3.1271150209443346</v>
      </c>
      <c r="H29" s="11">
        <v>1084120450.4000001</v>
      </c>
      <c r="I29" s="10">
        <v>1095027454.0800002</v>
      </c>
      <c r="J29" s="11">
        <v>-10907003.680000067</v>
      </c>
      <c r="K29" s="175">
        <v>0.99003951577710558</v>
      </c>
    </row>
    <row r="30" spans="1:11" x14ac:dyDescent="0.25">
      <c r="A30" s="18" t="s">
        <v>695</v>
      </c>
      <c r="B30" s="7" t="s">
        <v>696</v>
      </c>
      <c r="C30" s="9">
        <v>0</v>
      </c>
      <c r="D30" s="9">
        <v>0</v>
      </c>
      <c r="E30" s="10">
        <v>0</v>
      </c>
      <c r="F30" s="11">
        <v>0</v>
      </c>
      <c r="G30" s="175" t="s">
        <v>17</v>
      </c>
      <c r="H30" s="11">
        <v>0</v>
      </c>
      <c r="I30" s="10">
        <v>0</v>
      </c>
      <c r="J30" s="11">
        <v>0</v>
      </c>
      <c r="K30" s="175" t="s">
        <v>17</v>
      </c>
    </row>
    <row r="31" spans="1:11" ht="24.75" x14ac:dyDescent="0.25">
      <c r="A31" s="18" t="s">
        <v>27</v>
      </c>
      <c r="B31" s="7" t="s">
        <v>616</v>
      </c>
      <c r="C31" s="9">
        <v>773500</v>
      </c>
      <c r="D31" s="9">
        <v>773500</v>
      </c>
      <c r="E31" s="10">
        <v>0</v>
      </c>
      <c r="F31" s="11">
        <v>773500</v>
      </c>
      <c r="G31" s="175" t="s">
        <v>17</v>
      </c>
      <c r="H31" s="11">
        <v>8777029.4100000001</v>
      </c>
      <c r="I31" s="10">
        <v>0</v>
      </c>
      <c r="J31" s="11">
        <v>8777029.4100000001</v>
      </c>
      <c r="K31" s="175" t="s">
        <v>17</v>
      </c>
    </row>
    <row r="32" spans="1:11" x14ac:dyDescent="0.25">
      <c r="A32" s="18" t="s">
        <v>28</v>
      </c>
      <c r="B32" s="7" t="s">
        <v>29</v>
      </c>
      <c r="C32" s="9">
        <v>0</v>
      </c>
      <c r="D32" s="9">
        <v>0</v>
      </c>
      <c r="E32" s="10">
        <v>0</v>
      </c>
      <c r="F32" s="11">
        <v>0</v>
      </c>
      <c r="G32" s="175" t="s">
        <v>17</v>
      </c>
      <c r="H32" s="11">
        <v>36000</v>
      </c>
      <c r="I32" s="10">
        <v>0</v>
      </c>
      <c r="J32" s="11">
        <v>36000</v>
      </c>
      <c r="K32" s="175" t="s">
        <v>17</v>
      </c>
    </row>
    <row r="33" spans="1:11" ht="24.75" x14ac:dyDescent="0.25">
      <c r="A33" s="18" t="s">
        <v>652</v>
      </c>
      <c r="B33" s="7" t="s">
        <v>653</v>
      </c>
      <c r="C33" s="9">
        <v>0</v>
      </c>
      <c r="D33" s="9">
        <v>0</v>
      </c>
      <c r="E33" s="10">
        <v>0</v>
      </c>
      <c r="F33" s="11">
        <v>0</v>
      </c>
      <c r="G33" s="175" t="s">
        <v>17</v>
      </c>
      <c r="H33" s="11">
        <v>488700000</v>
      </c>
      <c r="I33" s="10">
        <v>534240000</v>
      </c>
      <c r="J33" s="11">
        <v>-45540000</v>
      </c>
      <c r="K33" s="175">
        <v>0.91475741239892183</v>
      </c>
    </row>
    <row r="34" spans="1:11" x14ac:dyDescent="0.25">
      <c r="A34" s="18" t="s">
        <v>30</v>
      </c>
      <c r="B34" s="7" t="s">
        <v>31</v>
      </c>
      <c r="C34" s="9">
        <v>705611.97</v>
      </c>
      <c r="D34" s="9">
        <v>705611.97</v>
      </c>
      <c r="E34" s="10">
        <v>0</v>
      </c>
      <c r="F34" s="11">
        <v>705611.97</v>
      </c>
      <c r="G34" s="175" t="s">
        <v>17</v>
      </c>
      <c r="H34" s="11">
        <v>1083217.1499999999</v>
      </c>
      <c r="I34" s="10">
        <v>0</v>
      </c>
      <c r="J34" s="11">
        <v>1083217.1499999999</v>
      </c>
      <c r="K34" s="175" t="s">
        <v>17</v>
      </c>
    </row>
    <row r="35" spans="1:11" x14ac:dyDescent="0.25">
      <c r="A35" s="1"/>
      <c r="B35" s="3"/>
      <c r="C35" s="21"/>
      <c r="D35" s="21"/>
      <c r="E35" s="20"/>
      <c r="F35" s="11"/>
      <c r="G35" s="186"/>
      <c r="H35" s="291"/>
      <c r="I35" s="20"/>
      <c r="J35" s="11"/>
      <c r="K35" s="186"/>
    </row>
    <row r="36" spans="1:11" hidden="1" x14ac:dyDescent="0.25">
      <c r="A36" s="17"/>
      <c r="B36" s="3" t="s">
        <v>697</v>
      </c>
      <c r="C36" s="21"/>
      <c r="D36" s="21"/>
      <c r="E36" s="20"/>
      <c r="F36" s="11"/>
      <c r="G36" s="186"/>
      <c r="H36" s="291"/>
      <c r="I36" s="20"/>
      <c r="J36" s="11"/>
      <c r="K36" s="186"/>
    </row>
    <row r="37" spans="1:11" hidden="1" x14ac:dyDescent="0.25">
      <c r="A37" s="1"/>
      <c r="B37" s="13" t="s">
        <v>686</v>
      </c>
      <c r="C37" s="21"/>
      <c r="D37" s="21"/>
      <c r="E37" s="20"/>
      <c r="F37" s="11"/>
      <c r="G37" s="186"/>
      <c r="H37" s="291"/>
      <c r="I37" s="20"/>
      <c r="J37" s="11"/>
      <c r="K37" s="186"/>
    </row>
    <row r="38" spans="1:11" hidden="1" x14ac:dyDescent="0.25">
      <c r="A38" s="1"/>
      <c r="B38" s="13" t="s">
        <v>698</v>
      </c>
      <c r="C38" s="21"/>
      <c r="D38" s="21"/>
      <c r="E38" s="20"/>
      <c r="F38" s="11"/>
      <c r="G38" s="186"/>
      <c r="H38" s="291"/>
      <c r="I38" s="20"/>
      <c r="J38" s="11"/>
      <c r="K38" s="186"/>
    </row>
    <row r="39" spans="1:11" hidden="1" x14ac:dyDescent="0.25">
      <c r="A39" s="1"/>
      <c r="B39" s="3"/>
      <c r="C39" s="21"/>
      <c r="D39" s="21"/>
      <c r="E39" s="20"/>
      <c r="F39" s="11"/>
      <c r="G39" s="186"/>
      <c r="H39" s="291"/>
      <c r="I39" s="20"/>
      <c r="J39" s="11"/>
      <c r="K39" s="186"/>
    </row>
    <row r="40" spans="1:11" hidden="1" x14ac:dyDescent="0.25">
      <c r="A40" s="17"/>
      <c r="B40" s="3" t="s">
        <v>699</v>
      </c>
      <c r="C40" s="21"/>
      <c r="D40" s="21"/>
      <c r="E40" s="20"/>
      <c r="F40" s="11"/>
      <c r="G40" s="186"/>
      <c r="H40" s="291"/>
      <c r="I40" s="20"/>
      <c r="J40" s="11"/>
      <c r="K40" s="186"/>
    </row>
    <row r="41" spans="1:11" hidden="1" x14ac:dyDescent="0.25">
      <c r="A41" s="1"/>
      <c r="B41" s="13" t="s">
        <v>700</v>
      </c>
      <c r="C41" s="21"/>
      <c r="D41" s="21"/>
      <c r="E41" s="20"/>
      <c r="F41" s="11"/>
      <c r="G41" s="186"/>
      <c r="H41" s="291"/>
      <c r="I41" s="20"/>
      <c r="J41" s="11"/>
      <c r="K41" s="186"/>
    </row>
    <row r="42" spans="1:11" hidden="1" x14ac:dyDescent="0.25">
      <c r="A42" s="1"/>
      <c r="B42" s="13" t="s">
        <v>701</v>
      </c>
      <c r="C42" s="21"/>
      <c r="D42" s="21"/>
      <c r="E42" s="20"/>
      <c r="F42" s="11"/>
      <c r="G42" s="186"/>
      <c r="H42" s="291"/>
      <c r="I42" s="20"/>
      <c r="J42" s="11"/>
      <c r="K42" s="186"/>
    </row>
    <row r="43" spans="1:11" x14ac:dyDescent="0.25">
      <c r="A43" s="1"/>
      <c r="B43" s="13"/>
      <c r="C43" s="23"/>
      <c r="D43" s="23"/>
      <c r="E43" s="24"/>
      <c r="F43" s="5"/>
      <c r="G43" s="177"/>
      <c r="H43" s="178"/>
      <c r="I43" s="24"/>
      <c r="J43" s="5"/>
      <c r="K43" s="177"/>
    </row>
    <row r="44" spans="1:11" x14ac:dyDescent="0.25">
      <c r="A44" s="25"/>
      <c r="B44" s="25" t="s">
        <v>32</v>
      </c>
      <c r="C44" s="26">
        <v>784509390.9000001</v>
      </c>
      <c r="D44" s="26">
        <v>784509390.9000001</v>
      </c>
      <c r="E44" s="27">
        <v>229409032.57393146</v>
      </c>
      <c r="F44" s="28">
        <v>555100358.32606864</v>
      </c>
      <c r="G44" s="65">
        <v>3.4196970454821867</v>
      </c>
      <c r="H44" s="64">
        <v>3756896761.1200004</v>
      </c>
      <c r="I44" s="27">
        <v>3479417083.2826843</v>
      </c>
      <c r="J44" s="28">
        <v>277479677.83731604</v>
      </c>
      <c r="K44" s="65">
        <v>1.0797488979319276</v>
      </c>
    </row>
    <row r="45" spans="1:11" x14ac:dyDescent="0.25">
      <c r="A45" s="240"/>
      <c r="B45" s="241" t="s">
        <v>33</v>
      </c>
      <c r="C45" s="254"/>
      <c r="D45" s="255"/>
      <c r="E45" s="256"/>
      <c r="F45" s="257"/>
      <c r="G45" s="258"/>
      <c r="H45" s="292"/>
      <c r="I45" s="256"/>
      <c r="J45" s="257"/>
      <c r="K45" s="326"/>
    </row>
    <row r="46" spans="1:11" x14ac:dyDescent="0.25">
      <c r="A46" s="242" t="s">
        <v>549</v>
      </c>
      <c r="B46" s="243" t="s">
        <v>34</v>
      </c>
      <c r="C46" s="30">
        <v>111782740.59999999</v>
      </c>
      <c r="D46" s="30">
        <v>166198155.70000002</v>
      </c>
      <c r="E46" s="31">
        <v>108565729.82895999</v>
      </c>
      <c r="F46" s="31">
        <v>-3217010.7710400075</v>
      </c>
      <c r="G46" s="65">
        <v>1.0296319176973088</v>
      </c>
      <c r="H46" s="31">
        <v>1061284062.0200001</v>
      </c>
      <c r="I46" s="31">
        <v>1065132806.9047198</v>
      </c>
      <c r="J46" s="31">
        <v>-3848744.8847197294</v>
      </c>
      <c r="K46" s="65">
        <v>0.99638660563286541</v>
      </c>
    </row>
    <row r="47" spans="1:11" x14ac:dyDescent="0.25">
      <c r="A47" s="32" t="s">
        <v>35</v>
      </c>
      <c r="B47" s="40" t="s">
        <v>34</v>
      </c>
      <c r="C47" s="4">
        <v>111782740.59999999</v>
      </c>
      <c r="D47" s="4">
        <v>166198155.70000002</v>
      </c>
      <c r="E47" s="34">
        <v>108565729.82895999</v>
      </c>
      <c r="F47" s="34">
        <v>-3217010.7710400075</v>
      </c>
      <c r="G47" s="174">
        <v>1.0296319176973088</v>
      </c>
      <c r="H47" s="34">
        <v>1061284062.0200001</v>
      </c>
      <c r="I47" s="34">
        <v>1065132806.9047198</v>
      </c>
      <c r="J47" s="34">
        <v>-3848744.8847197294</v>
      </c>
      <c r="K47" s="174">
        <v>0.99638660563286541</v>
      </c>
    </row>
    <row r="48" spans="1:11" x14ac:dyDescent="0.25">
      <c r="A48" s="35" t="s">
        <v>36</v>
      </c>
      <c r="B48" s="33" t="s">
        <v>37</v>
      </c>
      <c r="C48" s="4">
        <v>63419012.869999997</v>
      </c>
      <c r="D48" s="4">
        <v>117834427.97000001</v>
      </c>
      <c r="E48" s="34">
        <v>62280463.859333329</v>
      </c>
      <c r="F48" s="34">
        <v>-1138549.0106666684</v>
      </c>
      <c r="G48" s="174">
        <v>1.0182809976052554</v>
      </c>
      <c r="H48" s="4">
        <v>782586698.93000007</v>
      </c>
      <c r="I48" s="34">
        <v>779387817.08919978</v>
      </c>
      <c r="J48" s="34">
        <v>3198881.8408002853</v>
      </c>
      <c r="K48" s="174">
        <v>1.0041043518652206</v>
      </c>
    </row>
    <row r="49" spans="1:11" x14ac:dyDescent="0.25">
      <c r="A49" s="1" t="s">
        <v>38</v>
      </c>
      <c r="B49" s="7" t="s">
        <v>39</v>
      </c>
      <c r="C49" s="263">
        <v>54620572.32</v>
      </c>
      <c r="D49" s="263">
        <v>54620572.32</v>
      </c>
      <c r="E49" s="10">
        <v>54870259.066666663</v>
      </c>
      <c r="F49" s="10">
        <v>249686.7466666624</v>
      </c>
      <c r="G49" s="175">
        <v>0.99544950669244525</v>
      </c>
      <c r="H49" s="10">
        <v>644327251.50000012</v>
      </c>
      <c r="I49" s="10">
        <v>658443108.79999995</v>
      </c>
      <c r="J49" s="10">
        <v>-14115857.299999833</v>
      </c>
      <c r="K49" s="175">
        <v>0.97856176621587598</v>
      </c>
    </row>
    <row r="50" spans="1:11" x14ac:dyDescent="0.25">
      <c r="A50" s="36" t="s">
        <v>41</v>
      </c>
      <c r="B50" s="16" t="s">
        <v>42</v>
      </c>
      <c r="C50" s="264">
        <v>0</v>
      </c>
      <c r="D50" s="264">
        <v>0</v>
      </c>
      <c r="E50" s="37">
        <v>50000</v>
      </c>
      <c r="F50" s="37">
        <v>50000</v>
      </c>
      <c r="G50" s="175">
        <v>0</v>
      </c>
      <c r="H50" s="37">
        <v>0</v>
      </c>
      <c r="I50" s="37">
        <v>600000</v>
      </c>
      <c r="J50" s="37">
        <v>-600000</v>
      </c>
      <c r="K50" s="175">
        <v>0</v>
      </c>
    </row>
    <row r="51" spans="1:11" x14ac:dyDescent="0.25">
      <c r="A51" s="18" t="s">
        <v>550</v>
      </c>
      <c r="B51" s="7" t="s">
        <v>40</v>
      </c>
      <c r="C51" s="263">
        <v>0</v>
      </c>
      <c r="D51" s="263">
        <v>0</v>
      </c>
      <c r="E51" s="10">
        <v>1054500</v>
      </c>
      <c r="F51" s="10">
        <v>1054500</v>
      </c>
      <c r="G51" s="175">
        <v>0</v>
      </c>
      <c r="H51" s="10">
        <v>0</v>
      </c>
      <c r="I51" s="10">
        <v>12904000</v>
      </c>
      <c r="J51" s="10">
        <v>-12904000</v>
      </c>
      <c r="K51" s="175">
        <v>0</v>
      </c>
    </row>
    <row r="52" spans="1:11" x14ac:dyDescent="0.25">
      <c r="A52" s="32" t="s">
        <v>43</v>
      </c>
      <c r="B52" s="324" t="s">
        <v>634</v>
      </c>
      <c r="C52" s="4">
        <v>5179847.18</v>
      </c>
      <c r="D52" s="4">
        <v>61220273.020000003</v>
      </c>
      <c r="E52" s="5">
        <v>5487025.9066666681</v>
      </c>
      <c r="F52" s="5">
        <v>307178.72666666843</v>
      </c>
      <c r="G52" s="174">
        <v>0.94401726328766733</v>
      </c>
      <c r="H52" s="5">
        <v>63843469.129999988</v>
      </c>
      <c r="I52" s="5">
        <v>65844310.880000003</v>
      </c>
      <c r="J52" s="5">
        <v>-2000841.7500000149</v>
      </c>
      <c r="K52" s="174">
        <v>0.96961253412391979</v>
      </c>
    </row>
    <row r="53" spans="1:11" x14ac:dyDescent="0.25">
      <c r="A53" s="38" t="s">
        <v>44</v>
      </c>
      <c r="B53" s="7" t="s">
        <v>45</v>
      </c>
      <c r="C53" s="263">
        <v>3466366</v>
      </c>
      <c r="D53" s="263">
        <v>1841355.26</v>
      </c>
      <c r="E53" s="10">
        <v>750728.53846199997</v>
      </c>
      <c r="F53" s="10">
        <v>-2715637.461538</v>
      </c>
      <c r="G53" s="175">
        <v>4.6173361240555248</v>
      </c>
      <c r="H53" s="10">
        <v>66280809.159999996</v>
      </c>
      <c r="I53" s="10">
        <v>38143896.467274658</v>
      </c>
      <c r="J53" s="10">
        <v>28136912.692725338</v>
      </c>
      <c r="K53" s="175">
        <v>1.737651768661475</v>
      </c>
    </row>
    <row r="54" spans="1:11" x14ac:dyDescent="0.25">
      <c r="A54" s="18" t="s">
        <v>46</v>
      </c>
      <c r="B54" s="7" t="s">
        <v>47</v>
      </c>
      <c r="C54" s="263">
        <v>152227.37</v>
      </c>
      <c r="D54" s="263">
        <v>152227.37</v>
      </c>
      <c r="E54" s="10">
        <v>67950.347538000002</v>
      </c>
      <c r="F54" s="10">
        <v>-84277.022461999994</v>
      </c>
      <c r="G54" s="175">
        <v>2.2402736044119509</v>
      </c>
      <c r="H54" s="10">
        <v>8135169.1399999987</v>
      </c>
      <c r="I54" s="10">
        <v>3452500.9419253343</v>
      </c>
      <c r="J54" s="10">
        <v>4682668.1980746649</v>
      </c>
      <c r="K54" s="175">
        <v>2.3563119248457931</v>
      </c>
    </row>
    <row r="55" spans="1:11" x14ac:dyDescent="0.25">
      <c r="A55" s="32" t="s">
        <v>48</v>
      </c>
      <c r="B55" s="33" t="s">
        <v>49</v>
      </c>
      <c r="C55" s="4">
        <v>39358058.760000005</v>
      </c>
      <c r="D55" s="4">
        <v>39358058.760000005</v>
      </c>
      <c r="E55" s="34">
        <v>32746193.458333325</v>
      </c>
      <c r="F55" s="39">
        <v>-6611865.3016666807</v>
      </c>
      <c r="G55" s="175">
        <v>1.2019124851894527</v>
      </c>
      <c r="H55" s="34">
        <v>66012526.81000001</v>
      </c>
      <c r="I55" s="34">
        <v>48389685.279999994</v>
      </c>
      <c r="J55" s="39">
        <v>17622841.530000016</v>
      </c>
      <c r="K55" s="175">
        <v>1.3641859092082944</v>
      </c>
    </row>
    <row r="56" spans="1:11" x14ac:dyDescent="0.25">
      <c r="A56" s="32" t="s">
        <v>50</v>
      </c>
      <c r="B56" s="3" t="s">
        <v>635</v>
      </c>
      <c r="C56" s="4">
        <v>39358058.760000005</v>
      </c>
      <c r="D56" s="4">
        <v>39358058.760000005</v>
      </c>
      <c r="E56" s="34">
        <v>32746193.458333325</v>
      </c>
      <c r="F56" s="39">
        <v>-6611865.3016666807</v>
      </c>
      <c r="G56" s="175">
        <v>1.2019124851894527</v>
      </c>
      <c r="H56" s="34">
        <v>66012526.81000001</v>
      </c>
      <c r="I56" s="34">
        <v>48389685.279999994</v>
      </c>
      <c r="J56" s="39">
        <v>17622841.530000016</v>
      </c>
      <c r="K56" s="175">
        <v>1.3641859092082944</v>
      </c>
    </row>
    <row r="57" spans="1:11" x14ac:dyDescent="0.25">
      <c r="A57" s="18" t="s">
        <v>51</v>
      </c>
      <c r="B57" s="19" t="s">
        <v>636</v>
      </c>
      <c r="C57" s="263">
        <v>0</v>
      </c>
      <c r="D57" s="263">
        <v>0</v>
      </c>
      <c r="E57" s="10">
        <v>18150</v>
      </c>
      <c r="F57" s="10">
        <v>18150</v>
      </c>
      <c r="G57" s="175">
        <v>0</v>
      </c>
      <c r="H57" s="10">
        <v>891000</v>
      </c>
      <c r="I57" s="10">
        <v>778800</v>
      </c>
      <c r="J57" s="10">
        <v>112200</v>
      </c>
      <c r="K57" s="175">
        <v>1.1440677966101696</v>
      </c>
    </row>
    <row r="58" spans="1:11" x14ac:dyDescent="0.25">
      <c r="A58" s="18" t="s">
        <v>551</v>
      </c>
      <c r="B58" s="19" t="s">
        <v>52</v>
      </c>
      <c r="C58" s="263">
        <v>383215.69</v>
      </c>
      <c r="D58" s="263">
        <v>383215.69</v>
      </c>
      <c r="E58" s="10">
        <v>164877.01833333334</v>
      </c>
      <c r="F58" s="10">
        <v>-218338.67166666666</v>
      </c>
      <c r="G58" s="175">
        <v>2.3242516990770019</v>
      </c>
      <c r="H58" s="10">
        <v>3999183.7399999998</v>
      </c>
      <c r="I58" s="10">
        <v>1978524.22</v>
      </c>
      <c r="J58" s="10">
        <v>2020659.5199999998</v>
      </c>
      <c r="K58" s="175">
        <v>2.0212963276234244</v>
      </c>
    </row>
    <row r="59" spans="1:11" x14ac:dyDescent="0.25">
      <c r="A59" s="18" t="s">
        <v>53</v>
      </c>
      <c r="B59" s="19" t="s">
        <v>54</v>
      </c>
      <c r="C59" s="263">
        <v>3291291.65</v>
      </c>
      <c r="D59" s="263">
        <v>3291291.65</v>
      </c>
      <c r="E59" s="10">
        <v>1569800</v>
      </c>
      <c r="F59" s="10">
        <v>-1721491.65</v>
      </c>
      <c r="G59" s="175">
        <v>2.0966311950566952</v>
      </c>
      <c r="H59" s="10">
        <v>21743791.649999999</v>
      </c>
      <c r="I59" s="10">
        <v>10203700</v>
      </c>
      <c r="J59" s="10">
        <v>11540091.649999999</v>
      </c>
      <c r="K59" s="175">
        <v>2.1309712800258729</v>
      </c>
    </row>
    <row r="60" spans="1:11" ht="24.75" x14ac:dyDescent="0.25">
      <c r="A60" s="32" t="s">
        <v>55</v>
      </c>
      <c r="B60" s="54" t="s">
        <v>56</v>
      </c>
      <c r="C60" s="4">
        <v>35683551.420000002</v>
      </c>
      <c r="D60" s="4">
        <v>35683551.420000002</v>
      </c>
      <c r="E60" s="39">
        <v>30993366.43999999</v>
      </c>
      <c r="F60" s="5">
        <v>-4690184.9800000116</v>
      </c>
      <c r="G60" s="174">
        <v>1.1513286718653082</v>
      </c>
      <c r="H60" s="5">
        <v>39378551.420000002</v>
      </c>
      <c r="I60" s="5">
        <v>35428661.059999987</v>
      </c>
      <c r="J60" s="5">
        <v>3949890.3600000143</v>
      </c>
      <c r="K60" s="174">
        <v>1.1114885587493895</v>
      </c>
    </row>
    <row r="61" spans="1:11" x14ac:dyDescent="0.25">
      <c r="A61" s="18"/>
      <c r="B61" s="16" t="s">
        <v>552</v>
      </c>
      <c r="C61" s="263">
        <v>34944551.420000002</v>
      </c>
      <c r="D61" s="263">
        <v>34944551.420000002</v>
      </c>
      <c r="E61" s="10">
        <v>30993366.43999999</v>
      </c>
      <c r="F61" s="10">
        <v>-3951184.9800000116</v>
      </c>
      <c r="G61" s="175">
        <v>1.1274848599505674</v>
      </c>
      <c r="H61" s="325">
        <v>34944551.420000002</v>
      </c>
      <c r="I61" s="325">
        <v>31165366.43999999</v>
      </c>
      <c r="J61" s="10">
        <v>3779184.9800000116</v>
      </c>
      <c r="K61" s="175">
        <v>1.1212623309684406</v>
      </c>
    </row>
    <row r="62" spans="1:11" x14ac:dyDescent="0.25">
      <c r="A62" s="18"/>
      <c r="B62" s="16" t="s">
        <v>553</v>
      </c>
      <c r="C62" s="263">
        <v>739000</v>
      </c>
      <c r="D62" s="263">
        <v>739000</v>
      </c>
      <c r="E62" s="10">
        <v>0</v>
      </c>
      <c r="F62" s="10">
        <v>-739000</v>
      </c>
      <c r="G62" s="175" t="s">
        <v>17</v>
      </c>
      <c r="H62" s="325">
        <v>4434000</v>
      </c>
      <c r="I62" s="325">
        <v>4435294.62</v>
      </c>
      <c r="J62" s="10">
        <v>-1294.6200000001118</v>
      </c>
      <c r="K62" s="175">
        <v>0.99970810958213185</v>
      </c>
    </row>
    <row r="63" spans="1:11" x14ac:dyDescent="0.25">
      <c r="A63" s="17" t="s">
        <v>57</v>
      </c>
      <c r="B63" s="244" t="s">
        <v>58</v>
      </c>
      <c r="C63" s="4">
        <v>1459117.49</v>
      </c>
      <c r="D63" s="4">
        <v>1459117.49</v>
      </c>
      <c r="E63" s="39">
        <v>5149409.8999999985</v>
      </c>
      <c r="F63" s="34">
        <v>3690292.4099999983</v>
      </c>
      <c r="G63" s="174">
        <v>0.28335625214065796</v>
      </c>
      <c r="H63" s="39">
        <v>120005505.17</v>
      </c>
      <c r="I63" s="39">
        <v>136679353.20000002</v>
      </c>
      <c r="J63" s="34">
        <v>-16673848.030000016</v>
      </c>
      <c r="K63" s="174">
        <v>0.87800755827691457</v>
      </c>
    </row>
    <row r="64" spans="1:11" x14ac:dyDescent="0.25">
      <c r="A64" s="18" t="s">
        <v>654</v>
      </c>
      <c r="B64" s="16" t="s">
        <v>681</v>
      </c>
      <c r="C64" s="263">
        <v>0</v>
      </c>
      <c r="D64" s="263">
        <v>0</v>
      </c>
      <c r="E64" s="20">
        <v>0</v>
      </c>
      <c r="F64" s="10">
        <v>0</v>
      </c>
      <c r="G64" s="175" t="s">
        <v>17</v>
      </c>
      <c r="H64" s="20">
        <v>0</v>
      </c>
      <c r="I64" s="20">
        <v>0</v>
      </c>
      <c r="J64" s="10">
        <v>0</v>
      </c>
      <c r="K64" s="175" t="s">
        <v>17</v>
      </c>
    </row>
    <row r="65" spans="1:11" x14ac:dyDescent="0.25">
      <c r="A65" s="1" t="s">
        <v>59</v>
      </c>
      <c r="B65" s="16" t="s">
        <v>60</v>
      </c>
      <c r="C65" s="21">
        <v>387387.2</v>
      </c>
      <c r="D65" s="21">
        <v>387387.2</v>
      </c>
      <c r="E65" s="10">
        <v>3962500.8999999985</v>
      </c>
      <c r="F65" s="10">
        <v>3575113.6999999983</v>
      </c>
      <c r="G65" s="175">
        <v>9.7763309025368339E-2</v>
      </c>
      <c r="H65" s="10">
        <v>28514740.140000004</v>
      </c>
      <c r="I65" s="10">
        <v>47549999.799999982</v>
      </c>
      <c r="J65" s="10">
        <v>-19035259.659999978</v>
      </c>
      <c r="K65" s="175">
        <v>0.59967908012483351</v>
      </c>
    </row>
    <row r="66" spans="1:11" x14ac:dyDescent="0.25">
      <c r="A66" s="1" t="s">
        <v>61</v>
      </c>
      <c r="B66" s="16" t="s">
        <v>62</v>
      </c>
      <c r="C66" s="21">
        <v>30000</v>
      </c>
      <c r="D66" s="21">
        <v>30000</v>
      </c>
      <c r="E66" s="10">
        <v>45000</v>
      </c>
      <c r="F66" s="10">
        <v>15000</v>
      </c>
      <c r="G66" s="175">
        <v>0.66666666666666663</v>
      </c>
      <c r="H66" s="10">
        <v>75000</v>
      </c>
      <c r="I66" s="10">
        <v>500000</v>
      </c>
      <c r="J66" s="10">
        <v>-425000</v>
      </c>
      <c r="K66" s="175">
        <v>0.15</v>
      </c>
    </row>
    <row r="67" spans="1:11" ht="24.75" x14ac:dyDescent="0.25">
      <c r="A67" s="32" t="s">
        <v>63</v>
      </c>
      <c r="B67" s="245" t="s">
        <v>64</v>
      </c>
      <c r="C67" s="274">
        <v>1041730.29</v>
      </c>
      <c r="D67" s="274">
        <v>1041730.29</v>
      </c>
      <c r="E67" s="5">
        <v>1141909</v>
      </c>
      <c r="F67" s="5">
        <v>100178.70999999996</v>
      </c>
      <c r="G67" s="174">
        <v>0.91227084645098688</v>
      </c>
      <c r="H67" s="5">
        <v>91415765.030000001</v>
      </c>
      <c r="I67" s="5">
        <v>89671290.900000006</v>
      </c>
      <c r="J67" s="5">
        <v>1744474.1299999952</v>
      </c>
      <c r="K67" s="174">
        <v>1.0194540985469407</v>
      </c>
    </row>
    <row r="68" spans="1:11" x14ac:dyDescent="0.25">
      <c r="A68" s="18"/>
      <c r="B68" s="16" t="s">
        <v>682</v>
      </c>
      <c r="C68" s="21">
        <v>0</v>
      </c>
      <c r="D68" s="21">
        <v>0</v>
      </c>
      <c r="E68" s="10">
        <v>0</v>
      </c>
      <c r="F68" s="10">
        <v>0</v>
      </c>
      <c r="G68" s="175" t="s">
        <v>17</v>
      </c>
      <c r="H68" s="10">
        <v>3047000</v>
      </c>
      <c r="I68" s="10">
        <v>0</v>
      </c>
      <c r="J68" s="10">
        <v>3047000</v>
      </c>
      <c r="K68" s="175" t="s">
        <v>17</v>
      </c>
    </row>
    <row r="69" spans="1:11" x14ac:dyDescent="0.25">
      <c r="A69" s="18"/>
      <c r="B69" s="16" t="s">
        <v>683</v>
      </c>
      <c r="C69" s="21">
        <v>992020.54</v>
      </c>
      <c r="D69" s="21">
        <v>992020.54</v>
      </c>
      <c r="E69" s="10">
        <v>1141909</v>
      </c>
      <c r="F69" s="10">
        <v>149888.45999999996</v>
      </c>
      <c r="G69" s="175">
        <v>0.86873869984385799</v>
      </c>
      <c r="H69" s="10">
        <v>34220701.760000005</v>
      </c>
      <c r="I69" s="10">
        <v>34220761</v>
      </c>
      <c r="J69" s="10">
        <v>-59.239999994635582</v>
      </c>
      <c r="K69" s="175">
        <v>0.99999826888712395</v>
      </c>
    </row>
    <row r="70" spans="1:11" x14ac:dyDescent="0.25">
      <c r="A70" s="18"/>
      <c r="B70" s="16" t="s">
        <v>684</v>
      </c>
      <c r="C70" s="21">
        <v>49709.75</v>
      </c>
      <c r="D70" s="21">
        <v>49709.75</v>
      </c>
      <c r="E70" s="10">
        <v>0</v>
      </c>
      <c r="F70" s="10">
        <v>-49709.75</v>
      </c>
      <c r="G70" s="175" t="s">
        <v>17</v>
      </c>
      <c r="H70" s="10">
        <v>54148063.270000003</v>
      </c>
      <c r="I70" s="10">
        <v>54408592.399999999</v>
      </c>
      <c r="J70" s="10">
        <v>-260529.12999999523</v>
      </c>
      <c r="K70" s="175">
        <v>0.99521161789879353</v>
      </c>
    </row>
    <row r="71" spans="1:11" x14ac:dyDescent="0.25">
      <c r="A71" s="17" t="s">
        <v>65</v>
      </c>
      <c r="B71" s="40" t="s">
        <v>66</v>
      </c>
      <c r="C71" s="4">
        <v>7546551.4800000004</v>
      </c>
      <c r="D71" s="4">
        <v>7546551.4800000004</v>
      </c>
      <c r="E71" s="34">
        <v>8389662.6112933327</v>
      </c>
      <c r="F71" s="34">
        <v>843111.1312933322</v>
      </c>
      <c r="G71" s="174">
        <v>0.89950595508353104</v>
      </c>
      <c r="H71" s="34">
        <v>92679331.110000014</v>
      </c>
      <c r="I71" s="34">
        <v>100675951.33551998</v>
      </c>
      <c r="J71" s="34">
        <v>-7996620.2255199701</v>
      </c>
      <c r="K71" s="174">
        <v>0.92057070115116313</v>
      </c>
    </row>
    <row r="72" spans="1:11" x14ac:dyDescent="0.25">
      <c r="A72" s="12" t="s">
        <v>67</v>
      </c>
      <c r="B72" s="7" t="s">
        <v>629</v>
      </c>
      <c r="C72" s="21">
        <v>3389965.37</v>
      </c>
      <c r="D72" s="21">
        <v>3389965.37</v>
      </c>
      <c r="E72" s="10">
        <v>3890301.3678266667</v>
      </c>
      <c r="F72" s="10">
        <v>500335.99782666657</v>
      </c>
      <c r="G72" s="175">
        <v>0.87138888468525477</v>
      </c>
      <c r="H72" s="10">
        <v>42443918.649999999</v>
      </c>
      <c r="I72" s="10">
        <v>46683616.413920015</v>
      </c>
      <c r="J72" s="10">
        <v>-4239697.7639200166</v>
      </c>
      <c r="K72" s="175">
        <v>0.90918231941739991</v>
      </c>
    </row>
    <row r="73" spans="1:11" x14ac:dyDescent="0.25">
      <c r="A73" s="18" t="s">
        <v>68</v>
      </c>
      <c r="B73" s="7" t="s">
        <v>630</v>
      </c>
      <c r="C73" s="21">
        <v>3730235.5</v>
      </c>
      <c r="D73" s="21">
        <v>3730235.5</v>
      </c>
      <c r="E73" s="10">
        <v>3895788.3937333329</v>
      </c>
      <c r="F73" s="10">
        <v>165552.89373333286</v>
      </c>
      <c r="G73" s="175">
        <v>0.95750464937992086</v>
      </c>
      <c r="H73" s="10">
        <v>45164980.219999999</v>
      </c>
      <c r="I73" s="10">
        <v>46749460.724799991</v>
      </c>
      <c r="J73" s="10">
        <v>-1584480.5047999918</v>
      </c>
      <c r="K73" s="175">
        <v>0.96610697791516031</v>
      </c>
    </row>
    <row r="74" spans="1:11" ht="24.75" x14ac:dyDescent="0.25">
      <c r="A74" s="18" t="s">
        <v>69</v>
      </c>
      <c r="B74" s="7" t="s">
        <v>631</v>
      </c>
      <c r="C74" s="21">
        <v>426350.61</v>
      </c>
      <c r="D74" s="21">
        <v>426350.61</v>
      </c>
      <c r="E74" s="10">
        <v>603572.84973333334</v>
      </c>
      <c r="F74" s="10">
        <v>177222.23973333335</v>
      </c>
      <c r="G74" s="175">
        <v>0.70637804564663154</v>
      </c>
      <c r="H74" s="10">
        <v>5070432.24</v>
      </c>
      <c r="I74" s="10">
        <v>7242874.1967999982</v>
      </c>
      <c r="J74" s="10">
        <v>-2172441.9567999979</v>
      </c>
      <c r="K74" s="175">
        <v>0.70005802975843312</v>
      </c>
    </row>
    <row r="75" spans="1:11" x14ac:dyDescent="0.25">
      <c r="A75" s="41"/>
      <c r="B75" s="42"/>
      <c r="C75" s="265"/>
      <c r="D75" s="265"/>
      <c r="E75" s="43"/>
      <c r="F75" s="179"/>
      <c r="G75" s="180"/>
      <c r="H75" s="43"/>
      <c r="I75" s="43"/>
      <c r="J75" s="179"/>
      <c r="K75" s="180"/>
    </row>
    <row r="76" spans="1:11" x14ac:dyDescent="0.25">
      <c r="A76" s="208" t="s">
        <v>554</v>
      </c>
      <c r="B76" s="25" t="s">
        <v>70</v>
      </c>
      <c r="C76" s="30">
        <v>53271502.75999999</v>
      </c>
      <c r="D76" s="30">
        <v>104168260.57000001</v>
      </c>
      <c r="E76" s="44">
        <v>52409150.341844238</v>
      </c>
      <c r="F76" s="181">
        <v>-862352.41815575212</v>
      </c>
      <c r="G76" s="65">
        <v>1.0164542338986793</v>
      </c>
      <c r="H76" s="44">
        <v>386905390.54000002</v>
      </c>
      <c r="I76" s="44">
        <v>614265107.10553324</v>
      </c>
      <c r="J76" s="181">
        <v>-227359716.56553322</v>
      </c>
      <c r="K76" s="65">
        <v>0.62986711448275068</v>
      </c>
    </row>
    <row r="77" spans="1:11" x14ac:dyDescent="0.25">
      <c r="A77" s="35" t="s">
        <v>71</v>
      </c>
      <c r="B77" s="33" t="s">
        <v>72</v>
      </c>
      <c r="C77" s="45">
        <v>5949195.4699999997</v>
      </c>
      <c r="D77" s="45">
        <v>5949195.4699999997</v>
      </c>
      <c r="E77" s="46">
        <v>2578525.75</v>
      </c>
      <c r="F77" s="46">
        <v>-3370669.7199999997</v>
      </c>
      <c r="G77" s="174">
        <v>2.3072080897388747</v>
      </c>
      <c r="H77" s="46">
        <v>29028054.690000001</v>
      </c>
      <c r="I77" s="46">
        <v>30982309</v>
      </c>
      <c r="J77" s="46">
        <v>-1954254.3099999987</v>
      </c>
      <c r="K77" s="174">
        <v>0.93692354207686723</v>
      </c>
    </row>
    <row r="78" spans="1:11" x14ac:dyDescent="0.25">
      <c r="A78" s="18" t="s">
        <v>73</v>
      </c>
      <c r="B78" s="7" t="s">
        <v>74</v>
      </c>
      <c r="C78" s="48">
        <v>2427359.9500000002</v>
      </c>
      <c r="D78" s="48">
        <v>2427359.9500000002</v>
      </c>
      <c r="E78" s="22">
        <v>996193.66666666663</v>
      </c>
      <c r="F78" s="22">
        <v>-1431166.2833333337</v>
      </c>
      <c r="G78" s="175">
        <v>2.4366345934742948</v>
      </c>
      <c r="H78" s="22">
        <v>7856253.5600000005</v>
      </c>
      <c r="I78" s="22">
        <v>11954323.999999998</v>
      </c>
      <c r="J78" s="22">
        <v>-4098070.4399999976</v>
      </c>
      <c r="K78" s="175">
        <v>0.657189278122293</v>
      </c>
    </row>
    <row r="79" spans="1:11" x14ac:dyDescent="0.25">
      <c r="A79" s="18" t="s">
        <v>75</v>
      </c>
      <c r="B79" s="7" t="s">
        <v>76</v>
      </c>
      <c r="C79" s="48">
        <v>0</v>
      </c>
      <c r="D79" s="48">
        <v>0</v>
      </c>
      <c r="E79" s="22">
        <v>3500</v>
      </c>
      <c r="F79" s="22">
        <v>3500</v>
      </c>
      <c r="G79" s="176">
        <v>0</v>
      </c>
      <c r="H79" s="184">
        <v>48548</v>
      </c>
      <c r="I79" s="10">
        <v>82000</v>
      </c>
      <c r="J79" s="10">
        <v>-33452</v>
      </c>
      <c r="K79" s="176">
        <v>0.59204878048780485</v>
      </c>
    </row>
    <row r="80" spans="1:11" x14ac:dyDescent="0.25">
      <c r="A80" s="18" t="s">
        <v>77</v>
      </c>
      <c r="B80" s="7" t="s">
        <v>78</v>
      </c>
      <c r="C80" s="48">
        <v>2572086.67</v>
      </c>
      <c r="D80" s="48">
        <v>2572086.67</v>
      </c>
      <c r="E80" s="22">
        <v>776824.66666666674</v>
      </c>
      <c r="F80" s="22">
        <v>-1795262.0033333332</v>
      </c>
      <c r="G80" s="175">
        <v>3.3110260015773609</v>
      </c>
      <c r="H80" s="184">
        <v>10181944.870000001</v>
      </c>
      <c r="I80" s="22">
        <v>9321896.0000000019</v>
      </c>
      <c r="J80" s="22">
        <v>860048.86999999918</v>
      </c>
      <c r="K80" s="175">
        <v>1.0922611526667965</v>
      </c>
    </row>
    <row r="81" spans="1:11" x14ac:dyDescent="0.25">
      <c r="A81" s="12" t="s">
        <v>79</v>
      </c>
      <c r="B81" s="7" t="s">
        <v>80</v>
      </c>
      <c r="C81" s="48">
        <v>942127.85</v>
      </c>
      <c r="D81" s="48">
        <v>942127.85</v>
      </c>
      <c r="E81" s="22">
        <v>789564.91666666674</v>
      </c>
      <c r="F81" s="22">
        <v>-152562.93333333323</v>
      </c>
      <c r="G81" s="175">
        <v>1.1932240530359599</v>
      </c>
      <c r="H81" s="22">
        <v>10805466.66</v>
      </c>
      <c r="I81" s="22">
        <v>9474779.0000000019</v>
      </c>
      <c r="J81" s="22">
        <v>1330687.6599999983</v>
      </c>
      <c r="K81" s="175">
        <v>1.1404452452136349</v>
      </c>
    </row>
    <row r="82" spans="1:11" x14ac:dyDescent="0.25">
      <c r="A82" s="12" t="s">
        <v>81</v>
      </c>
      <c r="B82" s="7" t="s">
        <v>82</v>
      </c>
      <c r="C82" s="48">
        <v>3421</v>
      </c>
      <c r="D82" s="48">
        <v>3421</v>
      </c>
      <c r="E82" s="22">
        <v>7794.1666666666661</v>
      </c>
      <c r="F82" s="22">
        <v>4373.1666666666661</v>
      </c>
      <c r="G82" s="175">
        <v>0.43891799422645145</v>
      </c>
      <c r="H82" s="22">
        <v>79592.600000000006</v>
      </c>
      <c r="I82" s="22">
        <v>93530</v>
      </c>
      <c r="J82" s="22">
        <v>-13937.399999999994</v>
      </c>
      <c r="K82" s="175">
        <v>0.85098471078798255</v>
      </c>
    </row>
    <row r="83" spans="1:11" x14ac:dyDescent="0.25">
      <c r="A83" s="12" t="s">
        <v>83</v>
      </c>
      <c r="B83" s="7" t="s">
        <v>84</v>
      </c>
      <c r="C83" s="48">
        <v>4200</v>
      </c>
      <c r="D83" s="48">
        <v>4200</v>
      </c>
      <c r="E83" s="22">
        <v>4648.333333333333</v>
      </c>
      <c r="F83" s="22">
        <v>448.33333333333303</v>
      </c>
      <c r="G83" s="175">
        <v>0.90354965937612053</v>
      </c>
      <c r="H83" s="22">
        <v>56249</v>
      </c>
      <c r="I83" s="22">
        <v>55780.000000000007</v>
      </c>
      <c r="J83" s="22">
        <v>468.99999999999272</v>
      </c>
      <c r="K83" s="175">
        <v>1.0084080315525277</v>
      </c>
    </row>
    <row r="84" spans="1:11" x14ac:dyDescent="0.25">
      <c r="A84" s="35" t="s">
        <v>85</v>
      </c>
      <c r="B84" s="33" t="s">
        <v>86</v>
      </c>
      <c r="C84" s="327">
        <v>2444609.63</v>
      </c>
      <c r="D84" s="327">
        <v>2444609.63</v>
      </c>
      <c r="E84" s="295">
        <v>8773566.9757575747</v>
      </c>
      <c r="F84" s="295">
        <v>6328957.3457575748</v>
      </c>
      <c r="G84" s="174">
        <v>0.2786334949918034</v>
      </c>
      <c r="H84" s="328">
        <v>16686453.870000001</v>
      </c>
      <c r="I84" s="295">
        <v>103632167.79999998</v>
      </c>
      <c r="J84" s="295">
        <v>-86945713.929999977</v>
      </c>
      <c r="K84" s="174">
        <v>0.16101616152817758</v>
      </c>
    </row>
    <row r="85" spans="1:11" x14ac:dyDescent="0.25">
      <c r="A85" s="12" t="s">
        <v>87</v>
      </c>
      <c r="B85" s="7" t="s">
        <v>555</v>
      </c>
      <c r="C85" s="267">
        <v>1241360</v>
      </c>
      <c r="D85" s="267">
        <v>1241360</v>
      </c>
      <c r="E85" s="53">
        <v>8495969.3090909086</v>
      </c>
      <c r="F85" s="53">
        <v>7254609.3090909086</v>
      </c>
      <c r="G85" s="175">
        <v>0.14611163892408516</v>
      </c>
      <c r="H85" s="329">
        <v>13203596.309999999</v>
      </c>
      <c r="I85" s="53">
        <v>100930495.80000001</v>
      </c>
      <c r="J85" s="53">
        <v>-87726899.49000001</v>
      </c>
      <c r="K85" s="175">
        <v>0.1308187005854379</v>
      </c>
    </row>
    <row r="86" spans="1:11" x14ac:dyDescent="0.25">
      <c r="A86" s="246" t="s">
        <v>617</v>
      </c>
      <c r="B86" s="247" t="s">
        <v>618</v>
      </c>
      <c r="C86" s="266">
        <v>177000</v>
      </c>
      <c r="D86" s="266">
        <v>177000</v>
      </c>
      <c r="E86" s="22">
        <v>0</v>
      </c>
      <c r="F86" s="184">
        <v>-177000</v>
      </c>
      <c r="G86" s="277" t="s">
        <v>17</v>
      </c>
      <c r="H86" s="22">
        <v>295000</v>
      </c>
      <c r="I86" s="22">
        <v>20000</v>
      </c>
      <c r="J86" s="22">
        <v>275000</v>
      </c>
      <c r="K86" s="175">
        <v>14.75</v>
      </c>
    </row>
    <row r="87" spans="1:11" x14ac:dyDescent="0.25">
      <c r="A87" s="246" t="s">
        <v>551</v>
      </c>
      <c r="B87" s="247" t="s">
        <v>619</v>
      </c>
      <c r="C87" s="266">
        <v>0</v>
      </c>
      <c r="D87" s="266">
        <v>0</v>
      </c>
      <c r="E87" s="22">
        <v>0</v>
      </c>
      <c r="F87" s="184">
        <v>0</v>
      </c>
      <c r="G87" s="277" t="s">
        <v>17</v>
      </c>
      <c r="H87" s="22">
        <v>215335.72</v>
      </c>
      <c r="I87" s="22">
        <v>0</v>
      </c>
      <c r="J87" s="22">
        <v>215335.72</v>
      </c>
      <c r="K87" s="175" t="s">
        <v>17</v>
      </c>
    </row>
    <row r="88" spans="1:11" x14ac:dyDescent="0.25">
      <c r="A88" s="18" t="s">
        <v>88</v>
      </c>
      <c r="B88" s="7" t="s">
        <v>556</v>
      </c>
      <c r="C88" s="48">
        <v>1026249.63</v>
      </c>
      <c r="D88" s="48">
        <v>1026249.63</v>
      </c>
      <c r="E88" s="22">
        <v>277597.66666666663</v>
      </c>
      <c r="F88" s="22">
        <v>-748651.96333333338</v>
      </c>
      <c r="G88" s="175">
        <v>3.6968957351947007</v>
      </c>
      <c r="H88" s="22">
        <v>2972521.8400000003</v>
      </c>
      <c r="I88" s="22">
        <v>2701671.9999999995</v>
      </c>
      <c r="J88" s="22">
        <v>270849.84000000078</v>
      </c>
      <c r="K88" s="175">
        <v>1.1002526731594364</v>
      </c>
    </row>
    <row r="89" spans="1:11" x14ac:dyDescent="0.25">
      <c r="A89" s="32" t="s">
        <v>89</v>
      </c>
      <c r="B89" s="33" t="s">
        <v>90</v>
      </c>
      <c r="C89" s="49">
        <v>3091191.17</v>
      </c>
      <c r="D89" s="49">
        <v>3091191.17</v>
      </c>
      <c r="E89" s="46">
        <v>1693896.1666666665</v>
      </c>
      <c r="F89" s="46">
        <v>-1397295.0033333334</v>
      </c>
      <c r="G89" s="174">
        <v>1.8249000327351825</v>
      </c>
      <c r="H89" s="46">
        <v>11497149.98</v>
      </c>
      <c r="I89" s="46">
        <v>20722754.000000004</v>
      </c>
      <c r="J89" s="46">
        <v>-9225604.0200000033</v>
      </c>
      <c r="K89" s="174">
        <v>0.55480801345226594</v>
      </c>
    </row>
    <row r="90" spans="1:11" x14ac:dyDescent="0.25">
      <c r="A90" s="18" t="s">
        <v>91</v>
      </c>
      <c r="B90" s="13" t="s">
        <v>92</v>
      </c>
      <c r="C90" s="48">
        <v>273293.75</v>
      </c>
      <c r="D90" s="48">
        <v>273293.75</v>
      </c>
      <c r="E90" s="22">
        <v>858479.5</v>
      </c>
      <c r="F90" s="22">
        <v>585185.75</v>
      </c>
      <c r="G90" s="175">
        <v>0.31834627384812336</v>
      </c>
      <c r="H90" s="22">
        <v>4188643.75</v>
      </c>
      <c r="I90" s="22">
        <v>10360254</v>
      </c>
      <c r="J90" s="22">
        <v>-6171610.25</v>
      </c>
      <c r="K90" s="175">
        <v>0.40429932991990353</v>
      </c>
    </row>
    <row r="91" spans="1:11" x14ac:dyDescent="0.25">
      <c r="A91" s="18" t="s">
        <v>557</v>
      </c>
      <c r="B91" s="13" t="s">
        <v>93</v>
      </c>
      <c r="C91" s="48">
        <v>2738876.82</v>
      </c>
      <c r="D91" s="48">
        <v>2738876.82</v>
      </c>
      <c r="E91" s="22">
        <v>835416.66666666663</v>
      </c>
      <c r="F91" s="22">
        <v>-1903460.1533333333</v>
      </c>
      <c r="G91" s="175">
        <v>3.2784560438902743</v>
      </c>
      <c r="H91" s="22">
        <v>7124753.8699999992</v>
      </c>
      <c r="I91" s="22">
        <v>10025000</v>
      </c>
      <c r="J91" s="22">
        <v>-2900246.1300000008</v>
      </c>
      <c r="K91" s="175">
        <v>0.71069864039900243</v>
      </c>
    </row>
    <row r="92" spans="1:11" x14ac:dyDescent="0.25">
      <c r="A92" s="18" t="s">
        <v>648</v>
      </c>
      <c r="B92" s="13" t="s">
        <v>649</v>
      </c>
      <c r="C92" s="48">
        <v>79020.600000000006</v>
      </c>
      <c r="D92" s="48">
        <v>79020.600000000006</v>
      </c>
      <c r="E92" s="22">
        <v>0</v>
      </c>
      <c r="F92" s="22">
        <v>-79020.600000000006</v>
      </c>
      <c r="G92" s="175" t="s">
        <v>17</v>
      </c>
      <c r="H92" s="22">
        <v>183752.36</v>
      </c>
      <c r="I92" s="22">
        <v>337500</v>
      </c>
      <c r="J92" s="22">
        <v>-153747.64000000001</v>
      </c>
      <c r="K92" s="175">
        <v>0.54445143703703702</v>
      </c>
    </row>
    <row r="93" spans="1:11" x14ac:dyDescent="0.25">
      <c r="A93" s="35" t="s">
        <v>94</v>
      </c>
      <c r="B93" s="33" t="s">
        <v>95</v>
      </c>
      <c r="C93" s="45">
        <v>1608206.1099999999</v>
      </c>
      <c r="D93" s="45">
        <v>1608206.1099999999</v>
      </c>
      <c r="E93" s="46">
        <v>805166.66666666663</v>
      </c>
      <c r="F93" s="46">
        <v>-803039.44333333324</v>
      </c>
      <c r="G93" s="174">
        <v>1.9973580335334298</v>
      </c>
      <c r="H93" s="46">
        <v>3000559.37</v>
      </c>
      <c r="I93" s="46">
        <v>9662000</v>
      </c>
      <c r="J93" s="46">
        <v>-6661440.6299999999</v>
      </c>
      <c r="K93" s="174">
        <v>0.31055261540053819</v>
      </c>
    </row>
    <row r="94" spans="1:11" x14ac:dyDescent="0.25">
      <c r="A94" s="18" t="s">
        <v>96</v>
      </c>
      <c r="B94" s="13" t="s">
        <v>97</v>
      </c>
      <c r="C94" s="48">
        <v>1598406.13</v>
      </c>
      <c r="D94" s="48">
        <v>1598406.13</v>
      </c>
      <c r="E94" s="22">
        <v>779166.66666666663</v>
      </c>
      <c r="F94" s="22">
        <v>-819239.46333333326</v>
      </c>
      <c r="G94" s="175">
        <v>2.0514303272727274</v>
      </c>
      <c r="H94" s="22">
        <v>2830939.3899999997</v>
      </c>
      <c r="I94" s="22">
        <v>9350000</v>
      </c>
      <c r="J94" s="22">
        <v>-6519060.6100000003</v>
      </c>
      <c r="K94" s="175">
        <v>0.30277426631016041</v>
      </c>
    </row>
    <row r="95" spans="1:11" x14ac:dyDescent="0.25">
      <c r="A95" s="18" t="s">
        <v>98</v>
      </c>
      <c r="B95" s="13" t="s">
        <v>99</v>
      </c>
      <c r="C95" s="48">
        <v>0</v>
      </c>
      <c r="D95" s="48">
        <v>0</v>
      </c>
      <c r="E95" s="22">
        <v>5000</v>
      </c>
      <c r="F95" s="22">
        <v>5000</v>
      </c>
      <c r="G95" s="175">
        <v>0</v>
      </c>
      <c r="H95" s="53">
        <v>3395</v>
      </c>
      <c r="I95" s="22">
        <v>60000</v>
      </c>
      <c r="J95" s="22">
        <v>-56605</v>
      </c>
      <c r="K95" s="175">
        <v>5.6583333333333333E-2</v>
      </c>
    </row>
    <row r="96" spans="1:11" x14ac:dyDescent="0.25">
      <c r="A96" s="18" t="s">
        <v>100</v>
      </c>
      <c r="B96" s="13" t="s">
        <v>101</v>
      </c>
      <c r="C96" s="48">
        <v>9799.98</v>
      </c>
      <c r="D96" s="48">
        <v>9799.98</v>
      </c>
      <c r="E96" s="22">
        <v>21000</v>
      </c>
      <c r="F96" s="22">
        <v>11200.02</v>
      </c>
      <c r="G96" s="175">
        <v>0.46666571428571424</v>
      </c>
      <c r="H96" s="53">
        <v>166224.98000000001</v>
      </c>
      <c r="I96" s="22">
        <v>252000</v>
      </c>
      <c r="J96" s="22">
        <v>-85775.01999999999</v>
      </c>
      <c r="K96" s="175">
        <v>0.65962293650793657</v>
      </c>
    </row>
    <row r="97" spans="1:11" x14ac:dyDescent="0.25">
      <c r="A97" s="35" t="s">
        <v>102</v>
      </c>
      <c r="B97" s="33" t="s">
        <v>103</v>
      </c>
      <c r="C97" s="45">
        <v>11062387.039999999</v>
      </c>
      <c r="D97" s="45">
        <v>11062387.039999999</v>
      </c>
      <c r="E97" s="45">
        <v>13403024.650150303</v>
      </c>
      <c r="F97" s="46">
        <v>2340637.6101503037</v>
      </c>
      <c r="G97" s="174">
        <v>0.82536497012828702</v>
      </c>
      <c r="H97" s="46">
        <v>131356466.94999999</v>
      </c>
      <c r="I97" s="46">
        <v>129699907.92475152</v>
      </c>
      <c r="J97" s="46">
        <v>1656559.0252484679</v>
      </c>
      <c r="K97" s="174">
        <v>1.0127722451908721</v>
      </c>
    </row>
    <row r="98" spans="1:11" x14ac:dyDescent="0.25">
      <c r="A98" s="18" t="s">
        <v>104</v>
      </c>
      <c r="B98" s="19" t="s">
        <v>105</v>
      </c>
      <c r="C98" s="9">
        <v>3938258.02</v>
      </c>
      <c r="D98" s="9">
        <v>3938258.02</v>
      </c>
      <c r="E98" s="22">
        <v>4135170.9000000004</v>
      </c>
      <c r="F98" s="22">
        <v>196912.88000000035</v>
      </c>
      <c r="G98" s="175">
        <v>0.95238095721751181</v>
      </c>
      <c r="H98" s="22">
        <v>47259096.240000002</v>
      </c>
      <c r="I98" s="22">
        <v>47456008.899999999</v>
      </c>
      <c r="J98" s="22">
        <v>-196912.65999999642</v>
      </c>
      <c r="K98" s="175">
        <v>0.99585062746395436</v>
      </c>
    </row>
    <row r="99" spans="1:11" x14ac:dyDescent="0.25">
      <c r="A99" s="18" t="s">
        <v>106</v>
      </c>
      <c r="B99" s="13" t="s">
        <v>107</v>
      </c>
      <c r="C99" s="48">
        <v>0</v>
      </c>
      <c r="D99" s="48">
        <v>0</v>
      </c>
      <c r="E99" s="22">
        <v>142740</v>
      </c>
      <c r="F99" s="22">
        <v>142740</v>
      </c>
      <c r="G99" s="175">
        <v>0</v>
      </c>
      <c r="H99" s="22">
        <v>0</v>
      </c>
      <c r="I99" s="22">
        <v>1820140</v>
      </c>
      <c r="J99" s="22">
        <v>-1820140</v>
      </c>
      <c r="K99" s="175">
        <v>0</v>
      </c>
    </row>
    <row r="100" spans="1:11" x14ac:dyDescent="0.25">
      <c r="A100" s="18" t="s">
        <v>108</v>
      </c>
      <c r="B100" s="13" t="s">
        <v>109</v>
      </c>
      <c r="C100" s="267">
        <v>15000</v>
      </c>
      <c r="D100" s="267">
        <v>15000</v>
      </c>
      <c r="E100" s="53">
        <v>60000</v>
      </c>
      <c r="F100" s="53">
        <v>45000</v>
      </c>
      <c r="G100" s="175">
        <v>0.25</v>
      </c>
      <c r="H100" s="53">
        <v>444500</v>
      </c>
      <c r="I100" s="53">
        <v>730000</v>
      </c>
      <c r="J100" s="53">
        <v>-285500</v>
      </c>
      <c r="K100" s="175">
        <v>0.60890410958904106</v>
      </c>
    </row>
    <row r="101" spans="1:11" x14ac:dyDescent="0.25">
      <c r="A101" s="32" t="s">
        <v>110</v>
      </c>
      <c r="B101" s="54" t="s">
        <v>111</v>
      </c>
      <c r="C101" s="55">
        <v>6423983.9199999999</v>
      </c>
      <c r="D101" s="55">
        <v>6423983.9199999999</v>
      </c>
      <c r="E101" s="56">
        <v>4915750.1137866667</v>
      </c>
      <c r="F101" s="57">
        <v>-1508233.8062133333</v>
      </c>
      <c r="G101" s="174">
        <v>1.3068166142097735</v>
      </c>
      <c r="H101" s="56">
        <v>58344112.020000003</v>
      </c>
      <c r="I101" s="56">
        <v>56988607.509600006</v>
      </c>
      <c r="J101" s="57">
        <v>1355504.5103999972</v>
      </c>
      <c r="K101" s="174">
        <v>1.0237855348575005</v>
      </c>
    </row>
    <row r="102" spans="1:11" x14ac:dyDescent="0.25">
      <c r="A102" s="18"/>
      <c r="B102" s="7" t="s">
        <v>112</v>
      </c>
      <c r="C102" s="267">
        <v>0</v>
      </c>
      <c r="D102" s="267">
        <v>0</v>
      </c>
      <c r="E102" s="53">
        <v>11041.666666666666</v>
      </c>
      <c r="F102" s="53">
        <v>11041.666666666666</v>
      </c>
      <c r="G102" s="175">
        <v>0</v>
      </c>
      <c r="H102" s="53">
        <v>101964.06</v>
      </c>
      <c r="I102" s="53">
        <v>142500</v>
      </c>
      <c r="J102" s="53">
        <v>-40535.94</v>
      </c>
      <c r="K102" s="175">
        <v>0.71553726315789468</v>
      </c>
    </row>
    <row r="103" spans="1:11" x14ac:dyDescent="0.25">
      <c r="A103" s="18"/>
      <c r="B103" s="7" t="s">
        <v>114</v>
      </c>
      <c r="C103" s="48">
        <v>4096313.15</v>
      </c>
      <c r="D103" s="48">
        <v>4096313.15</v>
      </c>
      <c r="E103" s="53">
        <v>2470597.4923200002</v>
      </c>
      <c r="F103" s="53">
        <v>-1625715.6576799997</v>
      </c>
      <c r="G103" s="175">
        <v>1.6580253006544505</v>
      </c>
      <c r="H103" s="53">
        <v>30530400.119999997</v>
      </c>
      <c r="I103" s="53">
        <v>25799637.595600002</v>
      </c>
      <c r="J103" s="53">
        <v>4730762.5243999958</v>
      </c>
      <c r="K103" s="175">
        <v>1.1833654642190323</v>
      </c>
    </row>
    <row r="104" spans="1:11" x14ac:dyDescent="0.25">
      <c r="A104" s="18"/>
      <c r="B104" s="7" t="s">
        <v>113</v>
      </c>
      <c r="C104" s="48">
        <v>171282.23</v>
      </c>
      <c r="D104" s="48">
        <v>171282.23</v>
      </c>
      <c r="E104" s="53">
        <v>171282.23</v>
      </c>
      <c r="F104" s="53">
        <v>0</v>
      </c>
      <c r="G104" s="175">
        <v>1</v>
      </c>
      <c r="H104" s="53">
        <v>1884104.53</v>
      </c>
      <c r="I104" s="53">
        <v>3892525.2163999998</v>
      </c>
      <c r="J104" s="53">
        <v>-2008420.6863999998</v>
      </c>
      <c r="K104" s="175">
        <v>0.48403142568271229</v>
      </c>
    </row>
    <row r="105" spans="1:11" x14ac:dyDescent="0.25">
      <c r="A105" s="32"/>
      <c r="B105" s="7" t="s">
        <v>115</v>
      </c>
      <c r="C105" s="48">
        <v>2156388.54</v>
      </c>
      <c r="D105" s="48">
        <v>2156388.54</v>
      </c>
      <c r="E105" s="53">
        <v>2262828.7248</v>
      </c>
      <c r="F105" s="53">
        <v>106440.18479999993</v>
      </c>
      <c r="G105" s="175">
        <v>0.9529614488125222</v>
      </c>
      <c r="H105" s="53">
        <v>25827643.309999999</v>
      </c>
      <c r="I105" s="53">
        <v>27153944.697599992</v>
      </c>
      <c r="J105" s="53">
        <v>-1326301.3875999935</v>
      </c>
      <c r="K105" s="175">
        <v>0.95115621680863116</v>
      </c>
    </row>
    <row r="106" spans="1:11" x14ac:dyDescent="0.25">
      <c r="A106" s="32" t="s">
        <v>116</v>
      </c>
      <c r="B106" s="33" t="s">
        <v>117</v>
      </c>
      <c r="C106" s="282">
        <v>685145.1</v>
      </c>
      <c r="D106" s="282">
        <v>685145.1</v>
      </c>
      <c r="E106" s="259">
        <v>4149363.6363636367</v>
      </c>
      <c r="F106" s="56">
        <v>3464218.5363636366</v>
      </c>
      <c r="G106" s="174">
        <v>0.1651205245054006</v>
      </c>
      <c r="H106" s="56">
        <v>25308758.689999998</v>
      </c>
      <c r="I106" s="259">
        <v>50305000.000000015</v>
      </c>
      <c r="J106" s="56">
        <v>-24996241.310000017</v>
      </c>
      <c r="K106" s="174">
        <v>0.50310622582248266</v>
      </c>
    </row>
    <row r="107" spans="1:11" x14ac:dyDescent="0.25">
      <c r="A107" s="18" t="s">
        <v>118</v>
      </c>
      <c r="B107" s="7" t="s">
        <v>119</v>
      </c>
      <c r="C107" s="48">
        <v>685145.1</v>
      </c>
      <c r="D107" s="48">
        <v>685145.1</v>
      </c>
      <c r="E107" s="53">
        <v>4149363.6363636367</v>
      </c>
      <c r="F107" s="53">
        <v>3464218.5363636366</v>
      </c>
      <c r="G107" s="175">
        <v>0.1651205245054006</v>
      </c>
      <c r="H107" s="53">
        <v>25308758.689999998</v>
      </c>
      <c r="I107" s="53">
        <v>50305000.000000015</v>
      </c>
      <c r="J107" s="53">
        <v>-24996241.310000017</v>
      </c>
      <c r="K107" s="175">
        <v>0.50310622582248266</v>
      </c>
    </row>
    <row r="108" spans="1:11" x14ac:dyDescent="0.25">
      <c r="A108" s="32" t="s">
        <v>120</v>
      </c>
      <c r="B108" s="33" t="s">
        <v>121</v>
      </c>
      <c r="C108" s="49">
        <v>9176127.0399999991</v>
      </c>
      <c r="D108" s="49">
        <v>60072884.850000001</v>
      </c>
      <c r="E108" s="50">
        <v>8419609.2807575762</v>
      </c>
      <c r="F108" s="46">
        <v>-756517.75924242288</v>
      </c>
      <c r="G108" s="174">
        <v>1.0898518843352258</v>
      </c>
      <c r="H108" s="50">
        <v>96207472.270000011</v>
      </c>
      <c r="I108" s="50">
        <v>101229567.66</v>
      </c>
      <c r="J108" s="46">
        <v>-5022095.3899999857</v>
      </c>
      <c r="K108" s="174">
        <v>0.9503890463419965</v>
      </c>
    </row>
    <row r="109" spans="1:11" x14ac:dyDescent="0.25">
      <c r="A109" s="18" t="s">
        <v>122</v>
      </c>
      <c r="B109" s="19" t="s">
        <v>632</v>
      </c>
      <c r="C109" s="267">
        <v>271785.45</v>
      </c>
      <c r="D109" s="267">
        <v>0</v>
      </c>
      <c r="E109" s="22">
        <v>263893.32083333336</v>
      </c>
      <c r="F109" s="22">
        <v>-7892.1291666666511</v>
      </c>
      <c r="G109" s="175">
        <v>1.0299065135174492</v>
      </c>
      <c r="H109" s="22">
        <v>3261425.07</v>
      </c>
      <c r="I109" s="22">
        <v>3166719.85</v>
      </c>
      <c r="J109" s="22">
        <v>94705.219999999739</v>
      </c>
      <c r="K109" s="175">
        <v>1.0299064093086729</v>
      </c>
    </row>
    <row r="110" spans="1:11" x14ac:dyDescent="0.25">
      <c r="A110" s="18" t="s">
        <v>123</v>
      </c>
      <c r="B110" s="19" t="s">
        <v>124</v>
      </c>
      <c r="C110" s="267">
        <v>301904.59000000003</v>
      </c>
      <c r="D110" s="267">
        <v>0</v>
      </c>
      <c r="E110" s="22">
        <v>467659.46749999997</v>
      </c>
      <c r="F110" s="22">
        <v>165754.87749999994</v>
      </c>
      <c r="G110" s="175">
        <v>0.64556501253767529</v>
      </c>
      <c r="H110" s="22">
        <v>3637891.3099999991</v>
      </c>
      <c r="I110" s="22">
        <v>5611913.6100000003</v>
      </c>
      <c r="J110" s="22">
        <v>-1974022.3000000012</v>
      </c>
      <c r="K110" s="175">
        <v>0.64824435349780785</v>
      </c>
    </row>
    <row r="111" spans="1:11" x14ac:dyDescent="0.25">
      <c r="A111" s="32" t="s">
        <v>125</v>
      </c>
      <c r="B111" s="3" t="s">
        <v>126</v>
      </c>
      <c r="C111" s="55">
        <v>8602437</v>
      </c>
      <c r="D111" s="55">
        <v>60072884.850000001</v>
      </c>
      <c r="E111" s="50">
        <v>7688056.4924242431</v>
      </c>
      <c r="F111" s="50">
        <v>-914380.50757575687</v>
      </c>
      <c r="G111" s="174">
        <v>1.1189351962328555</v>
      </c>
      <c r="H111" s="50">
        <v>89308155.890000015</v>
      </c>
      <c r="I111" s="50">
        <v>92450934.200000033</v>
      </c>
      <c r="J111" s="50">
        <v>-3142778.3100000173</v>
      </c>
      <c r="K111" s="174">
        <v>0.96600598644897184</v>
      </c>
    </row>
    <row r="112" spans="1:11" x14ac:dyDescent="0.25">
      <c r="A112" s="18" t="s">
        <v>127</v>
      </c>
      <c r="B112" s="7" t="s">
        <v>128</v>
      </c>
      <c r="C112" s="267">
        <v>621046.6</v>
      </c>
      <c r="D112" s="267">
        <v>621046.6</v>
      </c>
      <c r="E112" s="22">
        <v>268205.75</v>
      </c>
      <c r="F112" s="22">
        <v>-352840.85</v>
      </c>
      <c r="G112" s="175">
        <v>2.3155603487248126</v>
      </c>
      <c r="H112" s="22">
        <v>3633412.9000000004</v>
      </c>
      <c r="I112" s="22">
        <v>3218469</v>
      </c>
      <c r="J112" s="22">
        <v>414943.90000000037</v>
      </c>
      <c r="K112" s="175">
        <v>1.1289258650619287</v>
      </c>
    </row>
    <row r="113" spans="1:11" x14ac:dyDescent="0.25">
      <c r="A113" s="18" t="s">
        <v>129</v>
      </c>
      <c r="B113" s="7" t="s">
        <v>130</v>
      </c>
      <c r="C113" s="267">
        <v>5619403.9000000004</v>
      </c>
      <c r="D113" s="267">
        <v>59154046.799999997</v>
      </c>
      <c r="E113" s="53">
        <v>4905022.666666667</v>
      </c>
      <c r="F113" s="52">
        <v>-714381.2333333334</v>
      </c>
      <c r="G113" s="175">
        <v>1.1456427996119352</v>
      </c>
      <c r="H113" s="53">
        <v>59429562.170000002</v>
      </c>
      <c r="I113" s="53">
        <v>58860271.999999993</v>
      </c>
      <c r="J113" s="52">
        <v>569290.17000000924</v>
      </c>
      <c r="K113" s="175">
        <v>1.009671891594385</v>
      </c>
    </row>
    <row r="114" spans="1:11" x14ac:dyDescent="0.25">
      <c r="A114" s="18" t="s">
        <v>129</v>
      </c>
      <c r="B114" s="7" t="s">
        <v>131</v>
      </c>
      <c r="C114" s="267">
        <v>1931236.35</v>
      </c>
      <c r="D114" s="267">
        <v>23470.360000000102</v>
      </c>
      <c r="E114" s="53">
        <v>2216946.9090909092</v>
      </c>
      <c r="F114" s="52">
        <v>285710.55909090908</v>
      </c>
      <c r="G114" s="175">
        <v>0.8711243115839572</v>
      </c>
      <c r="H114" s="53">
        <v>22895205.900000006</v>
      </c>
      <c r="I114" s="53">
        <v>26797619.200000007</v>
      </c>
      <c r="J114" s="52">
        <v>-3902413.3000000007</v>
      </c>
      <c r="K114" s="175">
        <v>0.85437462668325403</v>
      </c>
    </row>
    <row r="115" spans="1:11" x14ac:dyDescent="0.25">
      <c r="A115" s="18" t="s">
        <v>132</v>
      </c>
      <c r="B115" s="7" t="s">
        <v>133</v>
      </c>
      <c r="C115" s="267">
        <v>274321.09000000003</v>
      </c>
      <c r="D115" s="267">
        <v>274321.09000000003</v>
      </c>
      <c r="E115" s="22">
        <v>119801.16666666667</v>
      </c>
      <c r="F115" s="22">
        <v>-154519.92333333334</v>
      </c>
      <c r="G115" s="175">
        <v>2.2898031599580975</v>
      </c>
      <c r="H115" s="22">
        <v>1477181.22</v>
      </c>
      <c r="I115" s="22">
        <v>1437614.0000000002</v>
      </c>
      <c r="J115" s="22">
        <v>39567.219999999739</v>
      </c>
      <c r="K115" s="175">
        <v>1.0275228399278247</v>
      </c>
    </row>
    <row r="116" spans="1:11" x14ac:dyDescent="0.25">
      <c r="A116" s="38" t="s">
        <v>558</v>
      </c>
      <c r="B116" s="7" t="s">
        <v>559</v>
      </c>
      <c r="C116" s="267">
        <v>156429.06</v>
      </c>
      <c r="D116" s="267">
        <v>0</v>
      </c>
      <c r="E116" s="22">
        <v>178080</v>
      </c>
      <c r="F116" s="22">
        <v>21650.940000000002</v>
      </c>
      <c r="G116" s="175">
        <v>0.87842014824797843</v>
      </c>
      <c r="H116" s="22">
        <v>1872793.7000000004</v>
      </c>
      <c r="I116" s="22">
        <v>2136960</v>
      </c>
      <c r="J116" s="22">
        <v>-264166.29999999958</v>
      </c>
      <c r="K116" s="175">
        <v>0.87638219713986243</v>
      </c>
    </row>
    <row r="117" spans="1:11" ht="24.75" x14ac:dyDescent="0.25">
      <c r="A117" s="32" t="s">
        <v>134</v>
      </c>
      <c r="B117" s="40" t="s">
        <v>135</v>
      </c>
      <c r="C117" s="49">
        <v>7686457.1399999997</v>
      </c>
      <c r="D117" s="49">
        <v>7686457.1399999997</v>
      </c>
      <c r="E117" s="46">
        <v>3045867.809845455</v>
      </c>
      <c r="F117" s="182">
        <v>-4640589.3301545447</v>
      </c>
      <c r="G117" s="174">
        <v>2.5235688545492079</v>
      </c>
      <c r="H117" s="46">
        <v>17579819.5</v>
      </c>
      <c r="I117" s="46">
        <v>36027264.596933335</v>
      </c>
      <c r="J117" s="182">
        <v>-18447445.096933335</v>
      </c>
      <c r="K117" s="174">
        <v>0.48795876391615939</v>
      </c>
    </row>
    <row r="118" spans="1:11" x14ac:dyDescent="0.25">
      <c r="A118" s="32" t="s">
        <v>136</v>
      </c>
      <c r="B118" s="3" t="s">
        <v>137</v>
      </c>
      <c r="C118" s="49">
        <v>817518.46</v>
      </c>
      <c r="D118" s="49">
        <v>817518.46</v>
      </c>
      <c r="E118" s="51">
        <v>960641.36204545456</v>
      </c>
      <c r="F118" s="46">
        <v>143122.9020454546</v>
      </c>
      <c r="G118" s="174">
        <v>0.85101317963166934</v>
      </c>
      <c r="H118" s="51">
        <v>3418342.95</v>
      </c>
      <c r="I118" s="51">
        <v>11885547.223333333</v>
      </c>
      <c r="J118" s="46">
        <v>-8467204.2733333334</v>
      </c>
      <c r="K118" s="174">
        <v>0.28760501184911508</v>
      </c>
    </row>
    <row r="119" spans="1:11" x14ac:dyDescent="0.25">
      <c r="A119" s="18" t="s">
        <v>138</v>
      </c>
      <c r="B119" s="7" t="s">
        <v>139</v>
      </c>
      <c r="C119" s="48">
        <v>303240.95</v>
      </c>
      <c r="D119" s="48">
        <v>303240.95</v>
      </c>
      <c r="E119" s="22">
        <v>761724.36204545456</v>
      </c>
      <c r="F119" s="22">
        <v>458483.41204545455</v>
      </c>
      <c r="G119" s="175">
        <v>0.39809800645696641</v>
      </c>
      <c r="H119" s="22">
        <v>1626343.7300000002</v>
      </c>
      <c r="I119" s="22">
        <v>8866546.8900000006</v>
      </c>
      <c r="J119" s="22">
        <v>-7240203.1600000001</v>
      </c>
      <c r="K119" s="175">
        <v>0.18342470300746361</v>
      </c>
    </row>
    <row r="120" spans="1:11" ht="24.75" x14ac:dyDescent="0.25">
      <c r="A120" s="18" t="s">
        <v>140</v>
      </c>
      <c r="B120" s="7" t="s">
        <v>141</v>
      </c>
      <c r="C120" s="48">
        <v>514277.51</v>
      </c>
      <c r="D120" s="48">
        <v>514277.51</v>
      </c>
      <c r="E120" s="22">
        <v>188917</v>
      </c>
      <c r="F120" s="22">
        <v>-325360.51</v>
      </c>
      <c r="G120" s="175">
        <v>2.7222405077362017</v>
      </c>
      <c r="H120" s="22">
        <v>1657809.62</v>
      </c>
      <c r="I120" s="22">
        <v>2779000.3333333335</v>
      </c>
      <c r="J120" s="22">
        <v>-1121190.7133333334</v>
      </c>
      <c r="K120" s="175">
        <v>0.5965489100936896</v>
      </c>
    </row>
    <row r="121" spans="1:11" ht="24.75" x14ac:dyDescent="0.25">
      <c r="A121" s="18" t="s">
        <v>142</v>
      </c>
      <c r="B121" s="7" t="s">
        <v>143</v>
      </c>
      <c r="C121" s="48">
        <v>0</v>
      </c>
      <c r="D121" s="48">
        <v>0</v>
      </c>
      <c r="E121" s="22">
        <v>0</v>
      </c>
      <c r="F121" s="22">
        <v>0</v>
      </c>
      <c r="G121" s="175" t="s">
        <v>17</v>
      </c>
      <c r="H121" s="22">
        <v>0</v>
      </c>
      <c r="I121" s="22">
        <v>120000</v>
      </c>
      <c r="J121" s="22">
        <v>-120000</v>
      </c>
      <c r="K121" s="175">
        <v>0</v>
      </c>
    </row>
    <row r="122" spans="1:11" x14ac:dyDescent="0.25">
      <c r="A122" s="18" t="s">
        <v>144</v>
      </c>
      <c r="B122" s="7" t="s">
        <v>145</v>
      </c>
      <c r="C122" s="48">
        <v>0</v>
      </c>
      <c r="D122" s="48">
        <v>0</v>
      </c>
      <c r="E122" s="22">
        <v>10000</v>
      </c>
      <c r="F122" s="22">
        <v>10000</v>
      </c>
      <c r="G122" s="175">
        <v>0</v>
      </c>
      <c r="H122" s="22">
        <v>134189.6</v>
      </c>
      <c r="I122" s="22">
        <v>120000</v>
      </c>
      <c r="J122" s="22">
        <v>14189.600000000006</v>
      </c>
      <c r="K122" s="175">
        <v>1.1182466666666666</v>
      </c>
    </row>
    <row r="123" spans="1:11" x14ac:dyDescent="0.25">
      <c r="A123" s="32" t="s">
        <v>146</v>
      </c>
      <c r="B123" s="3" t="s">
        <v>147</v>
      </c>
      <c r="C123" s="49">
        <v>6868938.6799999997</v>
      </c>
      <c r="D123" s="49">
        <v>6868938.6799999997</v>
      </c>
      <c r="E123" s="46">
        <v>2085226.4478000002</v>
      </c>
      <c r="F123" s="46">
        <v>-4783712.2321999995</v>
      </c>
      <c r="G123" s="174">
        <v>3.2940972368957881</v>
      </c>
      <c r="H123" s="46">
        <v>14161476.550000001</v>
      </c>
      <c r="I123" s="46">
        <v>24141717.373599995</v>
      </c>
      <c r="J123" s="46">
        <v>-9980240.8235999942</v>
      </c>
      <c r="K123" s="174">
        <v>0.58659772752895301</v>
      </c>
    </row>
    <row r="124" spans="1:11" ht="24.75" x14ac:dyDescent="0.25">
      <c r="A124" s="18" t="s">
        <v>148</v>
      </c>
      <c r="B124" s="7" t="s">
        <v>149</v>
      </c>
      <c r="C124" s="48">
        <v>383897.59</v>
      </c>
      <c r="D124" s="48">
        <v>383897.59</v>
      </c>
      <c r="E124" s="22">
        <v>0</v>
      </c>
      <c r="F124" s="22">
        <v>-383897.59</v>
      </c>
      <c r="G124" s="175" t="s">
        <v>17</v>
      </c>
      <c r="H124" s="53">
        <v>1467241.56</v>
      </c>
      <c r="I124" s="22">
        <v>115000</v>
      </c>
      <c r="J124" s="22">
        <v>1352241.56</v>
      </c>
      <c r="K124" s="175">
        <v>12.758622260869565</v>
      </c>
    </row>
    <row r="125" spans="1:11" ht="24.75" x14ac:dyDescent="0.25">
      <c r="A125" s="18" t="s">
        <v>150</v>
      </c>
      <c r="B125" s="7" t="s">
        <v>151</v>
      </c>
      <c r="C125" s="48">
        <v>0</v>
      </c>
      <c r="D125" s="48">
        <v>0</v>
      </c>
      <c r="E125" s="22">
        <v>8000</v>
      </c>
      <c r="F125" s="22">
        <v>8000</v>
      </c>
      <c r="G125" s="175">
        <v>0</v>
      </c>
      <c r="H125" s="53">
        <v>7089.99</v>
      </c>
      <c r="I125" s="22">
        <v>100000</v>
      </c>
      <c r="J125" s="22">
        <v>-92910.01</v>
      </c>
      <c r="K125" s="175">
        <v>7.0899900000000002E-2</v>
      </c>
    </row>
    <row r="126" spans="1:11" ht="24.75" x14ac:dyDescent="0.25">
      <c r="A126" s="18" t="s">
        <v>152</v>
      </c>
      <c r="B126" s="7" t="s">
        <v>153</v>
      </c>
      <c r="C126" s="48">
        <v>0</v>
      </c>
      <c r="D126" s="48">
        <v>0</v>
      </c>
      <c r="E126" s="22">
        <v>2083.3333333333335</v>
      </c>
      <c r="F126" s="22">
        <v>2083.3333333333335</v>
      </c>
      <c r="G126" s="175">
        <v>0</v>
      </c>
      <c r="H126" s="53">
        <v>13149.24</v>
      </c>
      <c r="I126" s="22">
        <v>24999.999999999996</v>
      </c>
      <c r="J126" s="22">
        <v>-11850.759999999997</v>
      </c>
      <c r="K126" s="175">
        <v>0.52596960000000004</v>
      </c>
    </row>
    <row r="127" spans="1:11" ht="24.75" x14ac:dyDescent="0.25">
      <c r="A127" s="18" t="s">
        <v>154</v>
      </c>
      <c r="B127" s="7" t="s">
        <v>155</v>
      </c>
      <c r="C127" s="48">
        <v>6641057.7699999996</v>
      </c>
      <c r="D127" s="48">
        <v>6641057.7699999996</v>
      </c>
      <c r="E127" s="22">
        <v>1347668.9478000002</v>
      </c>
      <c r="F127" s="22">
        <v>-5293388.8221999994</v>
      </c>
      <c r="G127" s="175">
        <v>4.9278109292650711</v>
      </c>
      <c r="H127" s="53">
        <v>6786415.2699999996</v>
      </c>
      <c r="I127" s="22">
        <v>15172027.373599999</v>
      </c>
      <c r="J127" s="22">
        <v>-8385612.1035999991</v>
      </c>
      <c r="K127" s="175">
        <v>0.4472978530086667</v>
      </c>
    </row>
    <row r="128" spans="1:11" ht="24.75" x14ac:dyDescent="0.25">
      <c r="A128" s="18" t="s">
        <v>156</v>
      </c>
      <c r="B128" s="7" t="s">
        <v>157</v>
      </c>
      <c r="C128" s="48">
        <v>-156016.68</v>
      </c>
      <c r="D128" s="48">
        <v>-156016.68</v>
      </c>
      <c r="E128" s="22">
        <v>727474.16666666674</v>
      </c>
      <c r="F128" s="22">
        <v>883490.84666666668</v>
      </c>
      <c r="G128" s="175">
        <v>-0.21446353306933003</v>
      </c>
      <c r="H128" s="53">
        <v>5887580.4900000002</v>
      </c>
      <c r="I128" s="22">
        <v>8729690.0000000019</v>
      </c>
      <c r="J128" s="22">
        <v>-2842109.5100000016</v>
      </c>
      <c r="K128" s="175">
        <v>0.67443179425615329</v>
      </c>
    </row>
    <row r="129" spans="1:11" ht="24.75" x14ac:dyDescent="0.25">
      <c r="A129" s="32" t="s">
        <v>158</v>
      </c>
      <c r="B129" s="40" t="s">
        <v>159</v>
      </c>
      <c r="C129" s="268">
        <v>11739470.65</v>
      </c>
      <c r="D129" s="268">
        <v>11739470.65</v>
      </c>
      <c r="E129" s="59">
        <v>13589493.041999998</v>
      </c>
      <c r="F129" s="59">
        <v>1850022.3919999972</v>
      </c>
      <c r="G129" s="174">
        <v>0.86386376693506695</v>
      </c>
      <c r="H129" s="59">
        <v>78328964.120000005</v>
      </c>
      <c r="I129" s="59">
        <v>152338987.63900003</v>
      </c>
      <c r="J129" s="59">
        <v>-74010023.519000024</v>
      </c>
      <c r="K129" s="174">
        <v>0.51417542766935886</v>
      </c>
    </row>
    <row r="130" spans="1:11" x14ac:dyDescent="0.25">
      <c r="A130" s="18" t="s">
        <v>160</v>
      </c>
      <c r="B130" s="13" t="s">
        <v>161</v>
      </c>
      <c r="C130" s="48">
        <v>595840</v>
      </c>
      <c r="D130" s="48">
        <v>595840</v>
      </c>
      <c r="E130" s="22">
        <v>45000</v>
      </c>
      <c r="F130" s="22">
        <v>-550840</v>
      </c>
      <c r="G130" s="175">
        <v>13.24088888888889</v>
      </c>
      <c r="H130" s="22">
        <v>7526741.5800000001</v>
      </c>
      <c r="I130" s="22">
        <v>540000</v>
      </c>
      <c r="J130" s="22">
        <v>6986741.5800000001</v>
      </c>
      <c r="K130" s="175">
        <v>13.938410333333334</v>
      </c>
    </row>
    <row r="131" spans="1:11" x14ac:dyDescent="0.25">
      <c r="A131" s="18" t="s">
        <v>162</v>
      </c>
      <c r="B131" s="13" t="s">
        <v>163</v>
      </c>
      <c r="C131" s="48">
        <v>2164390.48</v>
      </c>
      <c r="D131" s="48">
        <v>2164390.48</v>
      </c>
      <c r="E131" s="22">
        <v>385000</v>
      </c>
      <c r="F131" s="22">
        <v>-1779390.48</v>
      </c>
      <c r="G131" s="175">
        <v>5.6217934545454549</v>
      </c>
      <c r="H131" s="22">
        <v>5861805.6400000006</v>
      </c>
      <c r="I131" s="22">
        <v>4620000</v>
      </c>
      <c r="J131" s="22">
        <v>1241805.6400000006</v>
      </c>
      <c r="K131" s="175">
        <v>1.2687890995670996</v>
      </c>
    </row>
    <row r="132" spans="1:11" ht="24.75" x14ac:dyDescent="0.25">
      <c r="A132" s="18" t="s">
        <v>164</v>
      </c>
      <c r="B132" s="13" t="s">
        <v>657</v>
      </c>
      <c r="C132" s="48">
        <v>0</v>
      </c>
      <c r="D132" s="48">
        <v>0</v>
      </c>
      <c r="E132" s="22">
        <v>5000</v>
      </c>
      <c r="F132" s="22">
        <v>5000</v>
      </c>
      <c r="G132" s="176">
        <v>0</v>
      </c>
      <c r="H132" s="22">
        <v>52500</v>
      </c>
      <c r="I132" s="22">
        <v>60000</v>
      </c>
      <c r="J132" s="22">
        <v>-7500</v>
      </c>
      <c r="K132" s="176">
        <v>0.875</v>
      </c>
    </row>
    <row r="133" spans="1:11" x14ac:dyDescent="0.25">
      <c r="A133" s="32" t="s">
        <v>165</v>
      </c>
      <c r="B133" s="3" t="s">
        <v>166</v>
      </c>
      <c r="C133" s="49">
        <v>100639.84</v>
      </c>
      <c r="D133" s="49">
        <v>100639.84</v>
      </c>
      <c r="E133" s="46">
        <v>205541.41666666666</v>
      </c>
      <c r="F133" s="46">
        <v>104901.57666666666</v>
      </c>
      <c r="G133" s="174">
        <v>0.48963290042517787</v>
      </c>
      <c r="H133" s="46">
        <v>639958.27</v>
      </c>
      <c r="I133" s="46">
        <v>2466497</v>
      </c>
      <c r="J133" s="46">
        <v>-1826538.73</v>
      </c>
      <c r="K133" s="174">
        <v>0.25946038855915898</v>
      </c>
    </row>
    <row r="134" spans="1:11" x14ac:dyDescent="0.25">
      <c r="A134" s="1" t="s">
        <v>167</v>
      </c>
      <c r="B134" s="7" t="s">
        <v>168</v>
      </c>
      <c r="C134" s="48">
        <v>32922</v>
      </c>
      <c r="D134" s="48">
        <v>32922</v>
      </c>
      <c r="E134" s="22">
        <v>64166.666666666664</v>
      </c>
      <c r="F134" s="22">
        <v>31244.666666666664</v>
      </c>
      <c r="G134" s="175">
        <v>0.5130701298701299</v>
      </c>
      <c r="H134" s="22">
        <v>329220</v>
      </c>
      <c r="I134" s="22">
        <v>769999.99999999988</v>
      </c>
      <c r="J134" s="22">
        <v>-440779.99999999988</v>
      </c>
      <c r="K134" s="175">
        <v>0.42755844155844164</v>
      </c>
    </row>
    <row r="135" spans="1:11" x14ac:dyDescent="0.25">
      <c r="A135" s="1" t="s">
        <v>169</v>
      </c>
      <c r="B135" s="7" t="s">
        <v>170</v>
      </c>
      <c r="C135" s="48">
        <v>14384.2</v>
      </c>
      <c r="D135" s="48">
        <v>14384.2</v>
      </c>
      <c r="E135" s="22">
        <v>18333.333333333332</v>
      </c>
      <c r="F135" s="22">
        <v>3949.1333333333314</v>
      </c>
      <c r="G135" s="175">
        <v>0.78459272727272733</v>
      </c>
      <c r="H135" s="22">
        <v>134437.40000000002</v>
      </c>
      <c r="I135" s="22">
        <v>220000.00000000003</v>
      </c>
      <c r="J135" s="22">
        <v>-85562.6</v>
      </c>
      <c r="K135" s="175">
        <v>0.61107909090909096</v>
      </c>
    </row>
    <row r="136" spans="1:11" x14ac:dyDescent="0.25">
      <c r="A136" s="1" t="s">
        <v>171</v>
      </c>
      <c r="B136" s="7" t="s">
        <v>172</v>
      </c>
      <c r="C136" s="48">
        <v>53333.64</v>
      </c>
      <c r="D136" s="48">
        <v>53333.64</v>
      </c>
      <c r="E136" s="22">
        <v>123041.41666666666</v>
      </c>
      <c r="F136" s="22">
        <v>69707.776666666658</v>
      </c>
      <c r="G136" s="175">
        <v>0.43346087394691629</v>
      </c>
      <c r="H136" s="22">
        <v>176300.87</v>
      </c>
      <c r="I136" s="22">
        <v>1476497</v>
      </c>
      <c r="J136" s="22">
        <v>-1300196.1299999999</v>
      </c>
      <c r="K136" s="175">
        <v>0.11940482777818037</v>
      </c>
    </row>
    <row r="137" spans="1:11" x14ac:dyDescent="0.25">
      <c r="A137" s="35" t="s">
        <v>173</v>
      </c>
      <c r="B137" s="60" t="s">
        <v>174</v>
      </c>
      <c r="C137" s="45">
        <v>2071946.88</v>
      </c>
      <c r="D137" s="45">
        <v>2071946.88</v>
      </c>
      <c r="E137" s="46">
        <v>1202083.3333333333</v>
      </c>
      <c r="F137" s="46">
        <v>-869863.54666666663</v>
      </c>
      <c r="G137" s="174">
        <v>1.7236299868284228</v>
      </c>
      <c r="H137" s="46">
        <v>5790141.9500000002</v>
      </c>
      <c r="I137" s="46">
        <v>24895980</v>
      </c>
      <c r="J137" s="46">
        <v>-19105838.050000001</v>
      </c>
      <c r="K137" s="174">
        <v>0.23257336927487893</v>
      </c>
    </row>
    <row r="138" spans="1:11" x14ac:dyDescent="0.25">
      <c r="A138" s="61">
        <v>228601</v>
      </c>
      <c r="B138" s="62" t="s">
        <v>637</v>
      </c>
      <c r="C138" s="48">
        <v>2071946.88</v>
      </c>
      <c r="D138" s="48">
        <v>2071946.88</v>
      </c>
      <c r="E138" s="22">
        <v>1202083.3333333333</v>
      </c>
      <c r="F138" s="22">
        <v>-869863.54666666663</v>
      </c>
      <c r="G138" s="175">
        <v>1.7236299868284228</v>
      </c>
      <c r="H138" s="22">
        <v>5790141.9500000002</v>
      </c>
      <c r="I138" s="22">
        <v>20120980</v>
      </c>
      <c r="J138" s="22">
        <v>-14330838.050000001</v>
      </c>
      <c r="K138" s="175">
        <v>0.28776639855513997</v>
      </c>
    </row>
    <row r="139" spans="1:11" x14ac:dyDescent="0.25">
      <c r="A139" s="209">
        <v>228602</v>
      </c>
      <c r="B139" s="210" t="s">
        <v>560</v>
      </c>
      <c r="C139" s="48">
        <v>0</v>
      </c>
      <c r="D139" s="48">
        <v>0</v>
      </c>
      <c r="E139" s="22">
        <v>0</v>
      </c>
      <c r="F139" s="22">
        <v>0</v>
      </c>
      <c r="G139" s="175" t="s">
        <v>17</v>
      </c>
      <c r="H139" s="22">
        <v>0</v>
      </c>
      <c r="I139" s="22">
        <v>4775000</v>
      </c>
      <c r="J139" s="22">
        <v>-4775000</v>
      </c>
      <c r="K139" s="175">
        <v>0</v>
      </c>
    </row>
    <row r="140" spans="1:11" x14ac:dyDescent="0.25">
      <c r="A140" s="35" t="s">
        <v>175</v>
      </c>
      <c r="B140" s="3" t="s">
        <v>176</v>
      </c>
      <c r="C140" s="49">
        <v>6112196.1200000001</v>
      </c>
      <c r="D140" s="49">
        <v>6112196.1200000001</v>
      </c>
      <c r="E140" s="51">
        <v>3705049.432</v>
      </c>
      <c r="F140" s="46">
        <v>-2407146.6880000001</v>
      </c>
      <c r="G140" s="174">
        <v>1.6496935417945593</v>
      </c>
      <c r="H140" s="46">
        <v>31839617.520000003</v>
      </c>
      <c r="I140" s="51">
        <v>88496007.023999989</v>
      </c>
      <c r="J140" s="46">
        <v>-56656389.503999986</v>
      </c>
      <c r="K140" s="174">
        <v>0.35978592244693192</v>
      </c>
    </row>
    <row r="141" spans="1:11" x14ac:dyDescent="0.25">
      <c r="A141" s="18" t="s">
        <v>638</v>
      </c>
      <c r="B141" s="7" t="s">
        <v>639</v>
      </c>
      <c r="C141" s="49">
        <v>0</v>
      </c>
      <c r="D141" s="49">
        <v>0</v>
      </c>
      <c r="E141" s="22">
        <v>0</v>
      </c>
      <c r="F141" s="22">
        <v>0</v>
      </c>
      <c r="G141" s="175" t="s">
        <v>17</v>
      </c>
      <c r="H141" s="22">
        <v>0</v>
      </c>
      <c r="I141" s="22">
        <v>10000000</v>
      </c>
      <c r="J141" s="22">
        <v>-10000000</v>
      </c>
      <c r="K141" s="175">
        <v>0</v>
      </c>
    </row>
    <row r="142" spans="1:11" x14ac:dyDescent="0.25">
      <c r="A142" s="18" t="s">
        <v>640</v>
      </c>
      <c r="B142" s="7" t="s">
        <v>641</v>
      </c>
      <c r="C142" s="48">
        <v>0</v>
      </c>
      <c r="D142" s="48">
        <v>0</v>
      </c>
      <c r="E142" s="22">
        <v>0</v>
      </c>
      <c r="F142" s="22">
        <v>0</v>
      </c>
      <c r="G142" s="175" t="s">
        <v>17</v>
      </c>
      <c r="H142" s="22">
        <v>0</v>
      </c>
      <c r="I142" s="22">
        <v>0</v>
      </c>
      <c r="J142" s="22">
        <v>0</v>
      </c>
      <c r="K142" s="175" t="s">
        <v>17</v>
      </c>
    </row>
    <row r="143" spans="1:11" x14ac:dyDescent="0.25">
      <c r="A143" s="18" t="s">
        <v>642</v>
      </c>
      <c r="B143" s="7" t="s">
        <v>643</v>
      </c>
      <c r="C143" s="48"/>
      <c r="D143" s="48"/>
      <c r="E143" s="22">
        <v>0</v>
      </c>
      <c r="F143" s="22">
        <v>0</v>
      </c>
      <c r="G143" s="176" t="s">
        <v>17</v>
      </c>
      <c r="H143" s="22">
        <v>0</v>
      </c>
      <c r="I143" s="22">
        <v>2100000</v>
      </c>
      <c r="J143" s="22">
        <v>-2100000</v>
      </c>
      <c r="K143" s="176">
        <v>0</v>
      </c>
    </row>
    <row r="144" spans="1:11" x14ac:dyDescent="0.25">
      <c r="A144" s="1" t="s">
        <v>177</v>
      </c>
      <c r="B144" s="7" t="s">
        <v>178</v>
      </c>
      <c r="C144" s="48">
        <v>3448869.5</v>
      </c>
      <c r="D144" s="48">
        <v>3448869.5</v>
      </c>
      <c r="E144" s="22">
        <v>1666666.6666666667</v>
      </c>
      <c r="F144" s="22">
        <v>-1782202.8333333333</v>
      </c>
      <c r="G144" s="175">
        <v>2.0693216999999997</v>
      </c>
      <c r="H144" s="22">
        <v>8601105.6799999997</v>
      </c>
      <c r="I144" s="22">
        <v>20360000</v>
      </c>
      <c r="J144" s="22">
        <v>-11758894.32</v>
      </c>
      <c r="K144" s="175">
        <v>0.42245116306483299</v>
      </c>
    </row>
    <row r="145" spans="1:11" x14ac:dyDescent="0.25">
      <c r="A145" s="1" t="s">
        <v>179</v>
      </c>
      <c r="B145" s="7" t="s">
        <v>180</v>
      </c>
      <c r="C145" s="48">
        <v>169874.12</v>
      </c>
      <c r="D145" s="48">
        <v>169874.12</v>
      </c>
      <c r="E145" s="22">
        <v>1647422.7653333335</v>
      </c>
      <c r="F145" s="22">
        <v>1477548.6453333334</v>
      </c>
      <c r="G145" s="175">
        <v>0.10311507378352167</v>
      </c>
      <c r="H145" s="22">
        <v>8160296.5999999987</v>
      </c>
      <c r="I145" s="22">
        <v>33658787.023999996</v>
      </c>
      <c r="J145" s="22">
        <v>-25498490.423999999</v>
      </c>
      <c r="K145" s="175">
        <v>0.24244179073302305</v>
      </c>
    </row>
    <row r="146" spans="1:11" x14ac:dyDescent="0.25">
      <c r="A146" s="1" t="s">
        <v>181</v>
      </c>
      <c r="B146" s="7" t="s">
        <v>182</v>
      </c>
      <c r="C146" s="48">
        <v>2493452.5</v>
      </c>
      <c r="D146" s="48">
        <v>2493452.5</v>
      </c>
      <c r="E146" s="22">
        <v>390960</v>
      </c>
      <c r="F146" s="22">
        <v>-2102492.5</v>
      </c>
      <c r="G146" s="175">
        <v>6.3777688254552896</v>
      </c>
      <c r="H146" s="22">
        <v>15078215.240000002</v>
      </c>
      <c r="I146" s="22">
        <v>22377220</v>
      </c>
      <c r="J146" s="22">
        <v>-7299004.7599999979</v>
      </c>
      <c r="K146" s="175">
        <v>0.67381985966085167</v>
      </c>
    </row>
    <row r="147" spans="1:11" x14ac:dyDescent="0.25">
      <c r="A147" s="35" t="s">
        <v>183</v>
      </c>
      <c r="B147" s="3" t="s">
        <v>184</v>
      </c>
      <c r="C147" s="49">
        <v>694457.33</v>
      </c>
      <c r="D147" s="49">
        <v>694457.33</v>
      </c>
      <c r="E147" s="46">
        <v>8041818.8599999975</v>
      </c>
      <c r="F147" s="46">
        <v>7347361.5299999975</v>
      </c>
      <c r="G147" s="174">
        <v>8.6355753852431355E-2</v>
      </c>
      <c r="H147" s="46">
        <v>26618199.159999993</v>
      </c>
      <c r="I147" s="46">
        <v>31260503.614999995</v>
      </c>
      <c r="J147" s="46">
        <v>-4642304.4550000019</v>
      </c>
      <c r="K147" s="174">
        <v>0.85149617190516258</v>
      </c>
    </row>
    <row r="148" spans="1:11" x14ac:dyDescent="0.25">
      <c r="A148" s="18" t="s">
        <v>185</v>
      </c>
      <c r="B148" s="13" t="s">
        <v>186</v>
      </c>
      <c r="C148" s="48">
        <v>694457.33</v>
      </c>
      <c r="D148" s="48">
        <v>694457.33</v>
      </c>
      <c r="E148" s="22">
        <v>8033818.8599999975</v>
      </c>
      <c r="F148" s="22">
        <v>7339361.5299999975</v>
      </c>
      <c r="G148" s="175">
        <v>8.6441746086368718E-2</v>
      </c>
      <c r="H148" s="22">
        <v>26593199.159999993</v>
      </c>
      <c r="I148" s="22">
        <v>31164503.614999995</v>
      </c>
      <c r="J148" s="22">
        <v>-4571304.4550000019</v>
      </c>
      <c r="K148" s="175">
        <v>0.85331694958235249</v>
      </c>
    </row>
    <row r="149" spans="1:11" x14ac:dyDescent="0.25">
      <c r="A149" s="18" t="s">
        <v>187</v>
      </c>
      <c r="B149" s="13" t="s">
        <v>188</v>
      </c>
      <c r="C149" s="48">
        <v>0</v>
      </c>
      <c r="D149" s="48">
        <v>0</v>
      </c>
      <c r="E149" s="22">
        <v>8000</v>
      </c>
      <c r="F149" s="22">
        <v>8000</v>
      </c>
      <c r="G149" s="175">
        <v>0</v>
      </c>
      <c r="H149" s="22">
        <v>25000</v>
      </c>
      <c r="I149" s="22">
        <v>96000</v>
      </c>
      <c r="J149" s="22">
        <v>-71000</v>
      </c>
      <c r="K149" s="175">
        <v>0.26041666666666669</v>
      </c>
    </row>
    <row r="150" spans="1:11" x14ac:dyDescent="0.25">
      <c r="A150" s="35" t="s">
        <v>189</v>
      </c>
      <c r="B150" s="3" t="s">
        <v>190</v>
      </c>
      <c r="C150" s="49">
        <v>513858.51</v>
      </c>
      <c r="D150" s="49">
        <v>513858.51</v>
      </c>
      <c r="E150" s="46">
        <v>100000</v>
      </c>
      <c r="F150" s="46">
        <v>-413858.51</v>
      </c>
      <c r="G150" s="174">
        <v>5.1385851000000002</v>
      </c>
      <c r="H150" s="46">
        <v>3220449.79</v>
      </c>
      <c r="I150" s="46">
        <v>2707800</v>
      </c>
      <c r="J150" s="46">
        <v>512649.79000000004</v>
      </c>
      <c r="K150" s="174">
        <v>1.1893233584459708</v>
      </c>
    </row>
    <row r="151" spans="1:11" x14ac:dyDescent="0.25">
      <c r="A151" s="18" t="s">
        <v>191</v>
      </c>
      <c r="B151" s="13" t="s">
        <v>192</v>
      </c>
      <c r="C151" s="48">
        <v>513858.51</v>
      </c>
      <c r="D151" s="48">
        <v>513858.51</v>
      </c>
      <c r="E151" s="22">
        <v>100000</v>
      </c>
      <c r="F151" s="22">
        <v>-413858.51</v>
      </c>
      <c r="G151" s="175">
        <v>5.1385851000000002</v>
      </c>
      <c r="H151" s="22">
        <v>3220449.79</v>
      </c>
      <c r="I151" s="22">
        <v>2707800</v>
      </c>
      <c r="J151" s="22">
        <v>512649.79000000004</v>
      </c>
      <c r="K151" s="175">
        <v>1.1893233584459708</v>
      </c>
    </row>
    <row r="152" spans="1:11" x14ac:dyDescent="0.25">
      <c r="A152" s="18"/>
      <c r="B152" s="13"/>
      <c r="C152" s="48"/>
      <c r="D152" s="48"/>
      <c r="E152" s="22"/>
      <c r="F152" s="183"/>
      <c r="G152" s="175"/>
      <c r="H152" s="22"/>
      <c r="I152" s="22"/>
      <c r="J152" s="183"/>
      <c r="K152" s="175"/>
    </row>
    <row r="153" spans="1:11" x14ac:dyDescent="0.25">
      <c r="A153" s="211" t="s">
        <v>561</v>
      </c>
      <c r="B153" s="25" t="s">
        <v>193</v>
      </c>
      <c r="C153" s="293">
        <v>-171370.12999999983</v>
      </c>
      <c r="D153" s="293">
        <v>-171370.12999999983</v>
      </c>
      <c r="E153" s="27">
        <v>4523684.542424242</v>
      </c>
      <c r="F153" s="27">
        <v>4695054.6724242419</v>
      </c>
      <c r="G153" s="65">
        <v>-3.788286481801461E-2</v>
      </c>
      <c r="H153" s="293">
        <v>25879251.189999998</v>
      </c>
      <c r="I153" s="27">
        <v>58030735.259999998</v>
      </c>
      <c r="J153" s="27">
        <v>-32151484.07</v>
      </c>
      <c r="K153" s="65">
        <v>0.44595766491758215</v>
      </c>
    </row>
    <row r="154" spans="1:11" x14ac:dyDescent="0.25">
      <c r="A154" s="32" t="s">
        <v>194</v>
      </c>
      <c r="B154" s="40" t="s">
        <v>195</v>
      </c>
      <c r="C154" s="49">
        <v>-826047.77</v>
      </c>
      <c r="D154" s="49">
        <v>-826047.77</v>
      </c>
      <c r="E154" s="51">
        <v>432065.31651515153</v>
      </c>
      <c r="F154" s="46">
        <v>1258113.0865151514</v>
      </c>
      <c r="G154" s="175">
        <v>-1.9118585510694017</v>
      </c>
      <c r="H154" s="46">
        <v>2163738.4900000002</v>
      </c>
      <c r="I154" s="46">
        <v>7541199.9799999995</v>
      </c>
      <c r="J154" s="46">
        <v>-5377461.4899999993</v>
      </c>
      <c r="K154" s="175">
        <v>0.28692230622957177</v>
      </c>
    </row>
    <row r="155" spans="1:11" x14ac:dyDescent="0.25">
      <c r="A155" s="70" t="s">
        <v>712</v>
      </c>
      <c r="B155" s="7" t="s">
        <v>633</v>
      </c>
      <c r="C155" s="48">
        <v>-826397.77</v>
      </c>
      <c r="D155" s="48">
        <v>-826397.77</v>
      </c>
      <c r="E155" s="22">
        <v>377065.31651515153</v>
      </c>
      <c r="F155" s="22">
        <v>1203463.0865151514</v>
      </c>
      <c r="G155" s="175">
        <v>-2.191656813301186</v>
      </c>
      <c r="H155" s="53">
        <v>1873804.0500000003</v>
      </c>
      <c r="I155" s="22">
        <v>6821199.9799999995</v>
      </c>
      <c r="J155" s="22">
        <v>-4947395.93</v>
      </c>
      <c r="K155" s="175">
        <v>0.27470299294758405</v>
      </c>
    </row>
    <row r="156" spans="1:11" x14ac:dyDescent="0.25">
      <c r="A156" s="18" t="s">
        <v>196</v>
      </c>
      <c r="B156" s="7" t="s">
        <v>197</v>
      </c>
      <c r="C156" s="48">
        <v>350</v>
      </c>
      <c r="D156" s="48">
        <v>350</v>
      </c>
      <c r="E156" s="22">
        <v>50000</v>
      </c>
      <c r="F156" s="22">
        <v>49650</v>
      </c>
      <c r="G156" s="175">
        <v>7.0000000000000001E-3</v>
      </c>
      <c r="H156" s="53">
        <v>79826</v>
      </c>
      <c r="I156" s="22">
        <v>660000</v>
      </c>
      <c r="J156" s="22">
        <v>-580174</v>
      </c>
      <c r="K156" s="175">
        <v>0.12094848484848485</v>
      </c>
    </row>
    <row r="157" spans="1:11" x14ac:dyDescent="0.25">
      <c r="A157" s="18" t="s">
        <v>198</v>
      </c>
      <c r="B157" s="7" t="s">
        <v>199</v>
      </c>
      <c r="C157" s="48">
        <v>0</v>
      </c>
      <c r="D157" s="48">
        <v>0</v>
      </c>
      <c r="E157" s="22">
        <v>5000</v>
      </c>
      <c r="F157" s="22">
        <v>5000</v>
      </c>
      <c r="G157" s="176">
        <v>0</v>
      </c>
      <c r="H157" s="22">
        <v>210108.44</v>
      </c>
      <c r="I157" s="22">
        <v>60000</v>
      </c>
      <c r="J157" s="22">
        <v>150108.44</v>
      </c>
      <c r="K157" s="176">
        <v>3.5018073333333333</v>
      </c>
    </row>
    <row r="158" spans="1:11" x14ac:dyDescent="0.25">
      <c r="A158" s="32" t="s">
        <v>200</v>
      </c>
      <c r="B158" s="33" t="s">
        <v>201</v>
      </c>
      <c r="C158" s="49">
        <v>249782.39999999999</v>
      </c>
      <c r="D158" s="49">
        <v>249782.39999999999</v>
      </c>
      <c r="E158" s="51">
        <v>47916.666666666672</v>
      </c>
      <c r="F158" s="46">
        <v>-201865.73333333334</v>
      </c>
      <c r="G158" s="175">
        <v>5.2128500869565215</v>
      </c>
      <c r="H158" s="51">
        <v>598656.72</v>
      </c>
      <c r="I158" s="51">
        <v>1548399.9999999998</v>
      </c>
      <c r="J158" s="46">
        <v>-949743.2799999998</v>
      </c>
      <c r="K158" s="175">
        <v>0.38662924308964097</v>
      </c>
    </row>
    <row r="159" spans="1:11" x14ac:dyDescent="0.25">
      <c r="A159" s="12" t="s">
        <v>202</v>
      </c>
      <c r="B159" s="7" t="s">
        <v>203</v>
      </c>
      <c r="C159" s="48">
        <v>0</v>
      </c>
      <c r="D159" s="48">
        <v>0</v>
      </c>
      <c r="E159" s="22">
        <v>5000</v>
      </c>
      <c r="F159" s="182">
        <v>5000</v>
      </c>
      <c r="G159" s="176">
        <v>0</v>
      </c>
      <c r="H159" s="22">
        <v>0</v>
      </c>
      <c r="I159" s="22">
        <v>60000</v>
      </c>
      <c r="J159" s="182">
        <v>-60000</v>
      </c>
      <c r="K159" s="176">
        <v>0</v>
      </c>
    </row>
    <row r="160" spans="1:11" x14ac:dyDescent="0.25">
      <c r="A160" s="18" t="s">
        <v>204</v>
      </c>
      <c r="B160" s="7" t="s">
        <v>205</v>
      </c>
      <c r="C160" s="48">
        <v>0</v>
      </c>
      <c r="D160" s="48">
        <v>0</v>
      </c>
      <c r="E160" s="22">
        <v>9583.3333333333321</v>
      </c>
      <c r="F160" s="22">
        <v>9583.3333333333321</v>
      </c>
      <c r="G160" s="175">
        <v>0</v>
      </c>
      <c r="H160" s="22">
        <v>94636</v>
      </c>
      <c r="I160" s="22">
        <v>156400</v>
      </c>
      <c r="J160" s="22">
        <v>-61764</v>
      </c>
      <c r="K160" s="175">
        <v>0.60508951406649614</v>
      </c>
    </row>
    <row r="161" spans="1:11" x14ac:dyDescent="0.25">
      <c r="A161" s="18" t="s">
        <v>206</v>
      </c>
      <c r="B161" s="7" t="s">
        <v>207</v>
      </c>
      <c r="C161" s="48">
        <v>249782.39999999999</v>
      </c>
      <c r="D161" s="48">
        <v>249782.39999999999</v>
      </c>
      <c r="E161" s="22">
        <v>33333.333333333336</v>
      </c>
      <c r="F161" s="22">
        <v>-216449.06666666665</v>
      </c>
      <c r="G161" s="175">
        <v>7.4934719999999997</v>
      </c>
      <c r="H161" s="22">
        <v>504020.72</v>
      </c>
      <c r="I161" s="22">
        <v>1332000</v>
      </c>
      <c r="J161" s="22">
        <v>-827979.28</v>
      </c>
      <c r="K161" s="175">
        <v>0.37839393393393389</v>
      </c>
    </row>
    <row r="162" spans="1:11" x14ac:dyDescent="0.25">
      <c r="A162" s="32" t="s">
        <v>208</v>
      </c>
      <c r="B162" s="33" t="s">
        <v>209</v>
      </c>
      <c r="C162" s="49">
        <v>-1320834.6100000001</v>
      </c>
      <c r="D162" s="49">
        <v>-1320834.6100000001</v>
      </c>
      <c r="E162" s="51">
        <v>370630.79166666669</v>
      </c>
      <c r="F162" s="50">
        <v>1691465.4016666668</v>
      </c>
      <c r="G162" s="174">
        <v>-3.5637476423920975</v>
      </c>
      <c r="H162" s="46">
        <v>1220449.05</v>
      </c>
      <c r="I162" s="46">
        <v>3984195.9333333327</v>
      </c>
      <c r="J162" s="50">
        <v>-2763746.8833333328</v>
      </c>
      <c r="K162" s="174">
        <v>0.3063225479924942</v>
      </c>
    </row>
    <row r="163" spans="1:11" x14ac:dyDescent="0.25">
      <c r="A163" s="18" t="s">
        <v>210</v>
      </c>
      <c r="B163" s="7" t="s">
        <v>658</v>
      </c>
      <c r="C163" s="48">
        <v>-1392579.61</v>
      </c>
      <c r="D163" s="48">
        <v>-1392579.61</v>
      </c>
      <c r="E163" s="22">
        <v>300000</v>
      </c>
      <c r="F163" s="22">
        <v>1692579.61</v>
      </c>
      <c r="G163" s="175">
        <v>-4.641932033333334</v>
      </c>
      <c r="H163" s="330">
        <v>1083954.0499999996</v>
      </c>
      <c r="I163" s="22">
        <v>4300000</v>
      </c>
      <c r="J163" s="22">
        <v>-3216045.95</v>
      </c>
      <c r="K163" s="175">
        <v>0.25208233720930223</v>
      </c>
    </row>
    <row r="164" spans="1:11" x14ac:dyDescent="0.25">
      <c r="A164" s="18" t="s">
        <v>211</v>
      </c>
      <c r="B164" s="7" t="s">
        <v>212</v>
      </c>
      <c r="C164" s="48">
        <v>0</v>
      </c>
      <c r="D164" s="48">
        <v>0</v>
      </c>
      <c r="E164" s="22">
        <v>20000</v>
      </c>
      <c r="F164" s="22">
        <v>20000</v>
      </c>
      <c r="G164" s="175">
        <v>0</v>
      </c>
      <c r="H164" s="22">
        <v>0</v>
      </c>
      <c r="I164" s="22">
        <v>240000</v>
      </c>
      <c r="J164" s="22">
        <v>-240000</v>
      </c>
      <c r="K164" s="175">
        <v>0</v>
      </c>
    </row>
    <row r="165" spans="1:11" x14ac:dyDescent="0.25">
      <c r="A165" s="18" t="s">
        <v>213</v>
      </c>
      <c r="B165" s="7" t="s">
        <v>214</v>
      </c>
      <c r="C165" s="48">
        <v>71745</v>
      </c>
      <c r="D165" s="48">
        <v>71745</v>
      </c>
      <c r="E165" s="22">
        <v>50630.791666666664</v>
      </c>
      <c r="F165" s="22">
        <v>-21114.208333333336</v>
      </c>
      <c r="G165" s="175">
        <v>1.4170230730805282</v>
      </c>
      <c r="H165" s="184">
        <v>136495</v>
      </c>
      <c r="I165" s="22">
        <v>607569.5</v>
      </c>
      <c r="J165" s="22">
        <v>-471074.5</v>
      </c>
      <c r="K165" s="175">
        <v>0.22465742602286651</v>
      </c>
    </row>
    <row r="166" spans="1:11" x14ac:dyDescent="0.25">
      <c r="A166" s="32" t="s">
        <v>215</v>
      </c>
      <c r="B166" s="33" t="s">
        <v>216</v>
      </c>
      <c r="C166" s="49">
        <v>96267.26</v>
      </c>
      <c r="D166" s="49">
        <v>96267.26</v>
      </c>
      <c r="E166" s="51">
        <v>5366.92</v>
      </c>
      <c r="F166" s="50">
        <v>-90900.34</v>
      </c>
      <c r="G166" s="174">
        <v>17.937152035059214</v>
      </c>
      <c r="H166" s="51">
        <v>245256.77000000002</v>
      </c>
      <c r="I166" s="51">
        <v>364403.03999999992</v>
      </c>
      <c r="J166" s="50">
        <v>-119146.2699999999</v>
      </c>
      <c r="K166" s="174">
        <v>0.67303711297249347</v>
      </c>
    </row>
    <row r="167" spans="1:11" x14ac:dyDescent="0.25">
      <c r="A167" s="18" t="s">
        <v>217</v>
      </c>
      <c r="B167" s="7" t="s">
        <v>218</v>
      </c>
      <c r="C167" s="48">
        <v>96267.26</v>
      </c>
      <c r="D167" s="48">
        <v>96267.26</v>
      </c>
      <c r="E167" s="22">
        <v>5366.92</v>
      </c>
      <c r="F167" s="22">
        <v>-90900.34</v>
      </c>
      <c r="G167" s="175">
        <v>17.937152035059214</v>
      </c>
      <c r="H167" s="22">
        <v>245256.77000000002</v>
      </c>
      <c r="I167" s="22">
        <v>364403.03999999992</v>
      </c>
      <c r="J167" s="22">
        <v>-119146.2699999999</v>
      </c>
      <c r="K167" s="175">
        <v>0.67303711297249347</v>
      </c>
    </row>
    <row r="168" spans="1:11" x14ac:dyDescent="0.25">
      <c r="A168" s="32" t="s">
        <v>219</v>
      </c>
      <c r="B168" s="40" t="s">
        <v>220</v>
      </c>
      <c r="C168" s="49">
        <v>315972.94</v>
      </c>
      <c r="D168" s="49">
        <v>315972.94</v>
      </c>
      <c r="E168" s="51">
        <v>111864.50000000003</v>
      </c>
      <c r="F168" s="46">
        <v>-204108.43999999997</v>
      </c>
      <c r="G168" s="174">
        <v>2.8246042310116248</v>
      </c>
      <c r="H168" s="51">
        <v>1105014.01</v>
      </c>
      <c r="I168" s="51">
        <v>1404362.0000000002</v>
      </c>
      <c r="J168" s="46">
        <v>-299347.99000000022</v>
      </c>
      <c r="K168" s="174">
        <v>0.78684413990125046</v>
      </c>
    </row>
    <row r="169" spans="1:11" x14ac:dyDescent="0.25">
      <c r="A169" s="18" t="s">
        <v>221</v>
      </c>
      <c r="B169" s="7" t="s">
        <v>644</v>
      </c>
      <c r="C169" s="48">
        <v>158537.13</v>
      </c>
      <c r="D169" s="48">
        <v>158537.13</v>
      </c>
      <c r="E169" s="22">
        <v>101864.50000000003</v>
      </c>
      <c r="F169" s="22">
        <v>-56672.629999999976</v>
      </c>
      <c r="G169" s="175">
        <v>1.5563530965154686</v>
      </c>
      <c r="H169" s="22">
        <v>759347.38</v>
      </c>
      <c r="I169" s="22">
        <v>1224362.0000000002</v>
      </c>
      <c r="J169" s="22">
        <v>-465014.62000000023</v>
      </c>
      <c r="K169" s="175">
        <v>0.62019842170861217</v>
      </c>
    </row>
    <row r="170" spans="1:11" x14ac:dyDescent="0.25">
      <c r="A170" s="18" t="s">
        <v>222</v>
      </c>
      <c r="B170" s="7" t="s">
        <v>223</v>
      </c>
      <c r="C170" s="48">
        <v>157435.81</v>
      </c>
      <c r="D170" s="48">
        <v>157435.81</v>
      </c>
      <c r="E170" s="22">
        <v>10000</v>
      </c>
      <c r="F170" s="22">
        <v>-147435.81</v>
      </c>
      <c r="G170" s="175">
        <v>15.743580999999999</v>
      </c>
      <c r="H170" s="22">
        <v>345666.63</v>
      </c>
      <c r="I170" s="22">
        <v>180000</v>
      </c>
      <c r="J170" s="22">
        <v>165666.63</v>
      </c>
      <c r="K170" s="175">
        <v>1.9203701666666666</v>
      </c>
    </row>
    <row r="171" spans="1:11" ht="24.75" x14ac:dyDescent="0.25">
      <c r="A171" s="32" t="s">
        <v>224</v>
      </c>
      <c r="B171" s="40" t="s">
        <v>225</v>
      </c>
      <c r="C171" s="49">
        <v>1888.02</v>
      </c>
      <c r="D171" s="49">
        <v>1888.02</v>
      </c>
      <c r="E171" s="46">
        <v>332500</v>
      </c>
      <c r="F171" s="46">
        <v>330611.98</v>
      </c>
      <c r="G171" s="174">
        <v>5.6782556390977445E-3</v>
      </c>
      <c r="H171" s="46">
        <v>684408.62</v>
      </c>
      <c r="I171" s="46">
        <v>3970000</v>
      </c>
      <c r="J171" s="46">
        <v>-3285591.38</v>
      </c>
      <c r="K171" s="174">
        <v>0.17239511838790933</v>
      </c>
    </row>
    <row r="172" spans="1:11" x14ac:dyDescent="0.25">
      <c r="A172" s="35" t="s">
        <v>226</v>
      </c>
      <c r="B172" s="3" t="s">
        <v>227</v>
      </c>
      <c r="C172" s="49">
        <v>960.02</v>
      </c>
      <c r="D172" s="49">
        <v>960.02</v>
      </c>
      <c r="E172" s="46">
        <v>36166.666666666664</v>
      </c>
      <c r="F172" s="46">
        <v>35206.646666666667</v>
      </c>
      <c r="G172" s="175">
        <v>2.6544331797235025E-2</v>
      </c>
      <c r="H172" s="46">
        <v>3683.12</v>
      </c>
      <c r="I172" s="46">
        <v>434000.00000000006</v>
      </c>
      <c r="J172" s="46">
        <v>-430316.88000000006</v>
      </c>
      <c r="K172" s="175">
        <v>8.4864516129032237E-3</v>
      </c>
    </row>
    <row r="173" spans="1:11" x14ac:dyDescent="0.25">
      <c r="A173" s="18" t="s">
        <v>228</v>
      </c>
      <c r="B173" s="13" t="s">
        <v>229</v>
      </c>
      <c r="C173" s="48">
        <v>960.02</v>
      </c>
      <c r="D173" s="48">
        <v>960.02</v>
      </c>
      <c r="E173" s="22">
        <v>18083.333333333332</v>
      </c>
      <c r="F173" s="22">
        <v>17123.313333333332</v>
      </c>
      <c r="G173" s="175">
        <v>5.3088663594470051E-2</v>
      </c>
      <c r="H173" s="22">
        <v>3573.12</v>
      </c>
      <c r="I173" s="22">
        <v>217000.00000000003</v>
      </c>
      <c r="J173" s="22">
        <v>-213426.88000000003</v>
      </c>
      <c r="K173" s="175">
        <v>1.6465990783410135E-2</v>
      </c>
    </row>
    <row r="174" spans="1:11" x14ac:dyDescent="0.25">
      <c r="A174" s="18" t="s">
        <v>230</v>
      </c>
      <c r="B174" s="13" t="s">
        <v>231</v>
      </c>
      <c r="C174" s="48">
        <v>0</v>
      </c>
      <c r="D174" s="48">
        <v>0</v>
      </c>
      <c r="E174" s="22">
        <v>18083.333333333332</v>
      </c>
      <c r="F174" s="22">
        <v>18083.333333333332</v>
      </c>
      <c r="G174" s="175">
        <v>0</v>
      </c>
      <c r="H174" s="22">
        <v>110</v>
      </c>
      <c r="I174" s="22">
        <v>217000.00000000003</v>
      </c>
      <c r="J174" s="22">
        <v>-216890.00000000003</v>
      </c>
      <c r="K174" s="175">
        <v>5.0691244239631326E-4</v>
      </c>
    </row>
    <row r="175" spans="1:11" x14ac:dyDescent="0.25">
      <c r="A175" s="32" t="s">
        <v>232</v>
      </c>
      <c r="B175" s="3" t="s">
        <v>233</v>
      </c>
      <c r="C175" s="49">
        <v>0</v>
      </c>
      <c r="D175" s="49">
        <v>0</v>
      </c>
      <c r="E175" s="46">
        <v>126416.66666666666</v>
      </c>
      <c r="F175" s="46">
        <v>126416.66666666666</v>
      </c>
      <c r="G175" s="174">
        <v>0</v>
      </c>
      <c r="H175" s="46">
        <v>255222.2</v>
      </c>
      <c r="I175" s="46">
        <v>1517000</v>
      </c>
      <c r="J175" s="46">
        <v>-1261777.8</v>
      </c>
      <c r="K175" s="174">
        <v>0.16824139749505604</v>
      </c>
    </row>
    <row r="176" spans="1:11" x14ac:dyDescent="0.25">
      <c r="A176" s="18" t="s">
        <v>234</v>
      </c>
      <c r="B176" s="7" t="s">
        <v>235</v>
      </c>
      <c r="C176" s="48">
        <v>0</v>
      </c>
      <c r="D176" s="48">
        <v>0</v>
      </c>
      <c r="E176" s="22">
        <v>108333.33333333333</v>
      </c>
      <c r="F176" s="22">
        <v>108333.33333333333</v>
      </c>
      <c r="G176" s="175">
        <v>0</v>
      </c>
      <c r="H176" s="22">
        <v>242808.6</v>
      </c>
      <c r="I176" s="22">
        <v>1300000</v>
      </c>
      <c r="J176" s="22">
        <v>-1057191.3999999999</v>
      </c>
      <c r="K176" s="175">
        <v>0.18677584615384615</v>
      </c>
    </row>
    <row r="177" spans="1:11" x14ac:dyDescent="0.25">
      <c r="A177" s="66" t="s">
        <v>236</v>
      </c>
      <c r="B177" s="7" t="s">
        <v>237</v>
      </c>
      <c r="C177" s="48">
        <v>0</v>
      </c>
      <c r="D177" s="48">
        <v>0</v>
      </c>
      <c r="E177" s="22">
        <v>18083.333333333332</v>
      </c>
      <c r="F177" s="22">
        <v>18083.333333333332</v>
      </c>
      <c r="G177" s="175">
        <v>0</v>
      </c>
      <c r="H177" s="22">
        <v>12413.6</v>
      </c>
      <c r="I177" s="22">
        <v>217000.00000000003</v>
      </c>
      <c r="J177" s="22">
        <v>-204586.40000000002</v>
      </c>
      <c r="K177" s="175">
        <v>5.7205529953917048E-2</v>
      </c>
    </row>
    <row r="178" spans="1:11" x14ac:dyDescent="0.25">
      <c r="A178" s="32" t="s">
        <v>238</v>
      </c>
      <c r="B178" s="3" t="s">
        <v>239</v>
      </c>
      <c r="C178" s="49">
        <v>928</v>
      </c>
      <c r="D178" s="49">
        <v>928</v>
      </c>
      <c r="E178" s="46">
        <v>169916.66666666666</v>
      </c>
      <c r="F178" s="46">
        <v>168988.66666666666</v>
      </c>
      <c r="G178" s="174">
        <v>5.4615007356547327E-3</v>
      </c>
      <c r="H178" s="46">
        <v>425503.3</v>
      </c>
      <c r="I178" s="46">
        <v>2019000.0000000002</v>
      </c>
      <c r="J178" s="46">
        <v>-1593496.7000000002</v>
      </c>
      <c r="K178" s="174">
        <v>0.21074952947003464</v>
      </c>
    </row>
    <row r="179" spans="1:11" x14ac:dyDescent="0.25">
      <c r="A179" s="18" t="s">
        <v>562</v>
      </c>
      <c r="B179" s="7" t="s">
        <v>563</v>
      </c>
      <c r="C179" s="48">
        <v>0</v>
      </c>
      <c r="D179" s="48">
        <v>0</v>
      </c>
      <c r="E179" s="22">
        <v>0</v>
      </c>
      <c r="F179" s="22">
        <v>0</v>
      </c>
      <c r="G179" s="175" t="s">
        <v>17</v>
      </c>
      <c r="H179" s="22">
        <v>13357.6</v>
      </c>
      <c r="I179" s="22">
        <v>0</v>
      </c>
      <c r="J179" s="22">
        <v>13357.6</v>
      </c>
      <c r="K179" s="175" t="s">
        <v>17</v>
      </c>
    </row>
    <row r="180" spans="1:11" x14ac:dyDescent="0.25">
      <c r="A180" s="18" t="s">
        <v>240</v>
      </c>
      <c r="B180" s="7" t="s">
        <v>645</v>
      </c>
      <c r="C180" s="48">
        <v>928</v>
      </c>
      <c r="D180" s="48">
        <v>928</v>
      </c>
      <c r="E180" s="22">
        <v>149916.66666666666</v>
      </c>
      <c r="F180" s="22">
        <v>148988.66666666666</v>
      </c>
      <c r="G180" s="175">
        <v>6.1901056142301281E-3</v>
      </c>
      <c r="H180" s="22">
        <v>202368.30000000002</v>
      </c>
      <c r="I180" s="22">
        <v>1779000.0000000002</v>
      </c>
      <c r="J180" s="22">
        <v>-1576631.7000000002</v>
      </c>
      <c r="K180" s="175">
        <v>0.11375396290050589</v>
      </c>
    </row>
    <row r="181" spans="1:11" x14ac:dyDescent="0.25">
      <c r="A181" s="18" t="s">
        <v>241</v>
      </c>
      <c r="B181" s="7" t="s">
        <v>524</v>
      </c>
      <c r="C181" s="48">
        <v>0</v>
      </c>
      <c r="D181" s="48">
        <v>0</v>
      </c>
      <c r="E181" s="22">
        <v>20000</v>
      </c>
      <c r="F181" s="22">
        <v>20000</v>
      </c>
      <c r="G181" s="175">
        <v>0</v>
      </c>
      <c r="H181" s="22">
        <v>209777.4</v>
      </c>
      <c r="I181" s="22">
        <v>240000</v>
      </c>
      <c r="J181" s="22">
        <v>-30222.600000000006</v>
      </c>
      <c r="K181" s="175">
        <v>0.87407250000000003</v>
      </c>
    </row>
    <row r="182" spans="1:11" ht="24" x14ac:dyDescent="0.25">
      <c r="A182" s="32" t="s">
        <v>242</v>
      </c>
      <c r="B182" s="33" t="s">
        <v>243</v>
      </c>
      <c r="C182" s="49">
        <v>1197989.6300000001</v>
      </c>
      <c r="D182" s="49">
        <v>1197989.6300000001</v>
      </c>
      <c r="E182" s="46">
        <v>1532032.3712121211</v>
      </c>
      <c r="F182" s="46">
        <v>334042.74121212098</v>
      </c>
      <c r="G182" s="174">
        <v>0.78196104241072184</v>
      </c>
      <c r="H182" s="46">
        <v>13271228.959999999</v>
      </c>
      <c r="I182" s="46">
        <v>18234243</v>
      </c>
      <c r="J182" s="46">
        <v>-4963014.040000001</v>
      </c>
      <c r="K182" s="174">
        <v>0.72781902489727701</v>
      </c>
    </row>
    <row r="183" spans="1:11" x14ac:dyDescent="0.25">
      <c r="A183" s="32" t="s">
        <v>244</v>
      </c>
      <c r="B183" s="33" t="s">
        <v>245</v>
      </c>
      <c r="C183" s="49">
        <v>1175630.51</v>
      </c>
      <c r="D183" s="49">
        <v>1175630.51</v>
      </c>
      <c r="E183" s="51">
        <v>1397232.3712121211</v>
      </c>
      <c r="F183" s="46">
        <v>221601.86121212109</v>
      </c>
      <c r="G183" s="174">
        <v>0.84139942233096277</v>
      </c>
      <c r="H183" s="51">
        <v>12563161.110000001</v>
      </c>
      <c r="I183" s="51">
        <v>16692242.999999998</v>
      </c>
      <c r="J183" s="46">
        <v>-4129081.8899999969</v>
      </c>
      <c r="K183" s="174">
        <v>0.75263468845978354</v>
      </c>
    </row>
    <row r="184" spans="1:11" x14ac:dyDescent="0.25">
      <c r="A184" s="18" t="s">
        <v>246</v>
      </c>
      <c r="B184" s="7" t="s">
        <v>247</v>
      </c>
      <c r="C184" s="48">
        <v>1153747.31</v>
      </c>
      <c r="D184" s="48">
        <v>1153747.31</v>
      </c>
      <c r="E184" s="22">
        <v>1048686.9166666665</v>
      </c>
      <c r="F184" s="22">
        <v>-105060.39333333354</v>
      </c>
      <c r="G184" s="175">
        <v>1.1001828016194539</v>
      </c>
      <c r="H184" s="22">
        <v>12008233.129999999</v>
      </c>
      <c r="I184" s="22">
        <v>12584242.999999994</v>
      </c>
      <c r="J184" s="22">
        <v>-576009.86999999546</v>
      </c>
      <c r="K184" s="175">
        <v>0.95422769013599029</v>
      </c>
    </row>
    <row r="185" spans="1:11" x14ac:dyDescent="0.25">
      <c r="A185" s="18" t="s">
        <v>248</v>
      </c>
      <c r="B185" s="7" t="s">
        <v>249</v>
      </c>
      <c r="C185" s="48">
        <v>21883.200000000001</v>
      </c>
      <c r="D185" s="48">
        <v>21883.200000000001</v>
      </c>
      <c r="E185" s="22">
        <v>344545.45454545459</v>
      </c>
      <c r="F185" s="22">
        <v>322662.25454545458</v>
      </c>
      <c r="G185" s="175">
        <v>6.3513245382585751E-2</v>
      </c>
      <c r="H185" s="22">
        <v>528684.71</v>
      </c>
      <c r="I185" s="22">
        <v>3948000.0000000005</v>
      </c>
      <c r="J185" s="22">
        <v>-3419315.2900000005</v>
      </c>
      <c r="K185" s="175">
        <v>0.13391203394123605</v>
      </c>
    </row>
    <row r="186" spans="1:11" x14ac:dyDescent="0.25">
      <c r="A186" s="18" t="s">
        <v>250</v>
      </c>
      <c r="B186" s="7" t="s">
        <v>251</v>
      </c>
      <c r="C186" s="48">
        <v>0</v>
      </c>
      <c r="D186" s="48">
        <v>0</v>
      </c>
      <c r="E186" s="22">
        <v>0</v>
      </c>
      <c r="F186" s="22">
        <v>0</v>
      </c>
      <c r="G186" s="175" t="s">
        <v>17</v>
      </c>
      <c r="H186" s="22">
        <v>26013.260000000002</v>
      </c>
      <c r="I186" s="22">
        <v>120000</v>
      </c>
      <c r="J186" s="22">
        <v>-93986.739999999991</v>
      </c>
      <c r="K186" s="175">
        <v>0.21677716666666669</v>
      </c>
    </row>
    <row r="187" spans="1:11" x14ac:dyDescent="0.25">
      <c r="A187" s="18" t="s">
        <v>564</v>
      </c>
      <c r="B187" s="7" t="s">
        <v>565</v>
      </c>
      <c r="C187" s="48">
        <v>0</v>
      </c>
      <c r="D187" s="48">
        <v>0</v>
      </c>
      <c r="E187" s="22">
        <v>4000</v>
      </c>
      <c r="F187" s="22">
        <v>4000</v>
      </c>
      <c r="G187" s="175">
        <v>0</v>
      </c>
      <c r="H187" s="22">
        <v>230.01</v>
      </c>
      <c r="I187" s="22">
        <v>40000</v>
      </c>
      <c r="J187" s="22">
        <v>-39769.99</v>
      </c>
      <c r="K187" s="175">
        <v>5.7502500000000002E-3</v>
      </c>
    </row>
    <row r="188" spans="1:11" x14ac:dyDescent="0.25">
      <c r="A188" s="32" t="s">
        <v>252</v>
      </c>
      <c r="B188" s="3" t="s">
        <v>253</v>
      </c>
      <c r="C188" s="49">
        <v>22359.119999999999</v>
      </c>
      <c r="D188" s="49">
        <v>22359.119999999999</v>
      </c>
      <c r="E188" s="50">
        <v>134800</v>
      </c>
      <c r="F188" s="50">
        <v>112440.88</v>
      </c>
      <c r="G188" s="174">
        <v>0.16586884272997032</v>
      </c>
      <c r="H188" s="50">
        <v>708067.85</v>
      </c>
      <c r="I188" s="50">
        <v>1542000</v>
      </c>
      <c r="J188" s="51">
        <v>-833932.15</v>
      </c>
      <c r="K188" s="174">
        <v>0.45918797016861218</v>
      </c>
    </row>
    <row r="189" spans="1:11" x14ac:dyDescent="0.25">
      <c r="A189" s="18" t="s">
        <v>254</v>
      </c>
      <c r="B189" s="7" t="s">
        <v>255</v>
      </c>
      <c r="C189" s="48">
        <v>22359.119999999999</v>
      </c>
      <c r="D189" s="48">
        <v>22359.119999999999</v>
      </c>
      <c r="E189" s="22">
        <v>9800</v>
      </c>
      <c r="F189" s="22">
        <v>-12559.119999999999</v>
      </c>
      <c r="G189" s="175">
        <v>2.2815428571428571</v>
      </c>
      <c r="H189" s="22">
        <v>83516.37</v>
      </c>
      <c r="I189" s="22">
        <v>162000</v>
      </c>
      <c r="J189" s="22">
        <v>-78483.63</v>
      </c>
      <c r="K189" s="175">
        <v>0.5155331481481481</v>
      </c>
    </row>
    <row r="190" spans="1:11" x14ac:dyDescent="0.25">
      <c r="A190" s="18" t="s">
        <v>256</v>
      </c>
      <c r="B190" s="7" t="s">
        <v>257</v>
      </c>
      <c r="C190" s="48">
        <v>0</v>
      </c>
      <c r="D190" s="48">
        <v>0</v>
      </c>
      <c r="E190" s="22">
        <v>5000</v>
      </c>
      <c r="F190" s="22">
        <v>5000</v>
      </c>
      <c r="G190" s="175">
        <v>0</v>
      </c>
      <c r="H190" s="53">
        <v>32050</v>
      </c>
      <c r="I190" s="22">
        <v>60000</v>
      </c>
      <c r="J190" s="22">
        <v>-27950</v>
      </c>
      <c r="K190" s="175">
        <v>0.53416666666666668</v>
      </c>
    </row>
    <row r="191" spans="1:11" ht="24.75" x14ac:dyDescent="0.25">
      <c r="A191" s="18" t="s">
        <v>258</v>
      </c>
      <c r="B191" s="7" t="s">
        <v>566</v>
      </c>
      <c r="C191" s="48">
        <v>0</v>
      </c>
      <c r="D191" s="48">
        <v>0</v>
      </c>
      <c r="E191" s="22">
        <v>120000</v>
      </c>
      <c r="F191" s="22">
        <v>120000</v>
      </c>
      <c r="G191" s="175">
        <v>0</v>
      </c>
      <c r="H191" s="53">
        <v>592501.48</v>
      </c>
      <c r="I191" s="22">
        <v>1320000</v>
      </c>
      <c r="J191" s="22">
        <v>-727498.52</v>
      </c>
      <c r="K191" s="175">
        <v>0.44886475757575756</v>
      </c>
    </row>
    <row r="192" spans="1:11" x14ac:dyDescent="0.25">
      <c r="A192" s="32" t="s">
        <v>259</v>
      </c>
      <c r="B192" s="40" t="s">
        <v>260</v>
      </c>
      <c r="C192" s="55">
        <v>113612.00000000006</v>
      </c>
      <c r="D192" s="55">
        <v>113612.00000000006</v>
      </c>
      <c r="E192" s="56">
        <v>1691307.9763636363</v>
      </c>
      <c r="F192" s="56">
        <v>1577695.9763636363</v>
      </c>
      <c r="G192" s="174">
        <v>6.7174046115639638E-2</v>
      </c>
      <c r="H192" s="56">
        <v>6590498.5700000012</v>
      </c>
      <c r="I192" s="56">
        <v>19820557.739999998</v>
      </c>
      <c r="J192" s="56">
        <v>-13230059.169999998</v>
      </c>
      <c r="K192" s="174">
        <v>0.33250822991220236</v>
      </c>
    </row>
    <row r="193" spans="1:11" x14ac:dyDescent="0.25">
      <c r="A193" s="18" t="s">
        <v>261</v>
      </c>
      <c r="B193" s="7" t="s">
        <v>262</v>
      </c>
      <c r="C193" s="48">
        <v>-556474.11</v>
      </c>
      <c r="D193" s="48">
        <v>-556474.11</v>
      </c>
      <c r="E193" s="22">
        <v>160662.81818181818</v>
      </c>
      <c r="F193" s="22">
        <v>717136.92818181822</v>
      </c>
      <c r="G193" s="175">
        <v>-3.4636147697238315</v>
      </c>
      <c r="H193" s="22">
        <v>391107.22000000009</v>
      </c>
      <c r="I193" s="22">
        <v>1880290.9999999995</v>
      </c>
      <c r="J193" s="22">
        <v>-1489183.7799999993</v>
      </c>
      <c r="K193" s="175">
        <v>0.20800355902357676</v>
      </c>
    </row>
    <row r="194" spans="1:11" x14ac:dyDescent="0.25">
      <c r="A194" s="12" t="s">
        <v>263</v>
      </c>
      <c r="B194" s="7" t="s">
        <v>264</v>
      </c>
      <c r="C194" s="267">
        <v>93279.18</v>
      </c>
      <c r="D194" s="48">
        <v>87385.08</v>
      </c>
      <c r="E194" s="22">
        <v>1439313.34</v>
      </c>
      <c r="F194" s="22">
        <v>1346034.1600000001</v>
      </c>
      <c r="G194" s="175">
        <v>6.4808111901471011E-2</v>
      </c>
      <c r="H194" s="22">
        <v>3680576.39</v>
      </c>
      <c r="I194" s="22">
        <v>15792446.74</v>
      </c>
      <c r="J194" s="22">
        <v>-12111870.35</v>
      </c>
      <c r="K194" s="175">
        <v>0.2330592878098888</v>
      </c>
    </row>
    <row r="195" spans="1:11" x14ac:dyDescent="0.25">
      <c r="A195" s="12" t="s">
        <v>265</v>
      </c>
      <c r="B195" s="7" t="s">
        <v>567</v>
      </c>
      <c r="C195" s="267">
        <v>0</v>
      </c>
      <c r="D195" s="48">
        <v>0</v>
      </c>
      <c r="E195" s="22">
        <v>0</v>
      </c>
      <c r="F195" s="22">
        <v>0</v>
      </c>
      <c r="G195" s="175" t="s">
        <v>17</v>
      </c>
      <c r="H195" s="22">
        <v>192691.44</v>
      </c>
      <c r="I195" s="22">
        <v>630000</v>
      </c>
      <c r="J195" s="22">
        <v>-437308.56</v>
      </c>
      <c r="K195" s="175">
        <v>0.30585942857142856</v>
      </c>
    </row>
    <row r="196" spans="1:11" ht="24.75" x14ac:dyDescent="0.25">
      <c r="A196" s="12" t="s">
        <v>568</v>
      </c>
      <c r="B196" s="7" t="s">
        <v>569</v>
      </c>
      <c r="C196" s="267">
        <v>0</v>
      </c>
      <c r="D196" s="48">
        <v>0</v>
      </c>
      <c r="E196" s="22">
        <v>0</v>
      </c>
      <c r="F196" s="22">
        <v>0</v>
      </c>
      <c r="G196" s="175" t="s">
        <v>17</v>
      </c>
      <c r="H196" s="22">
        <v>0</v>
      </c>
      <c r="I196" s="22">
        <v>100000</v>
      </c>
      <c r="J196" s="22">
        <v>-100000</v>
      </c>
      <c r="K196" s="175">
        <v>0</v>
      </c>
    </row>
    <row r="197" spans="1:11" x14ac:dyDescent="0.25">
      <c r="A197" s="18" t="s">
        <v>570</v>
      </c>
      <c r="B197" s="7" t="s">
        <v>571</v>
      </c>
      <c r="C197" s="267">
        <v>0</v>
      </c>
      <c r="D197" s="48">
        <v>0</v>
      </c>
      <c r="E197" s="22">
        <v>24700</v>
      </c>
      <c r="F197" s="22">
        <v>24700</v>
      </c>
      <c r="G197" s="175">
        <v>0</v>
      </c>
      <c r="H197" s="22">
        <v>220917.27000000002</v>
      </c>
      <c r="I197" s="22">
        <v>413270</v>
      </c>
      <c r="J197" s="22">
        <v>-192352.72999999998</v>
      </c>
      <c r="K197" s="175">
        <v>0.5345591743896243</v>
      </c>
    </row>
    <row r="198" spans="1:11" x14ac:dyDescent="0.25">
      <c r="A198" s="18" t="s">
        <v>266</v>
      </c>
      <c r="B198" s="7" t="s">
        <v>267</v>
      </c>
      <c r="C198" s="267">
        <v>20883.75</v>
      </c>
      <c r="D198" s="48">
        <v>20883.75</v>
      </c>
      <c r="E198" s="22">
        <v>56631.818181818177</v>
      </c>
      <c r="F198" s="22">
        <v>35748.068181818177</v>
      </c>
      <c r="G198" s="175">
        <v>0.36876354442571641</v>
      </c>
      <c r="H198" s="22">
        <v>935291.91999999993</v>
      </c>
      <c r="I198" s="22">
        <v>628550</v>
      </c>
      <c r="J198" s="22">
        <v>306741.91999999993</v>
      </c>
      <c r="K198" s="175">
        <v>1.4880151459708852</v>
      </c>
    </row>
    <row r="199" spans="1:11" x14ac:dyDescent="0.25">
      <c r="A199" s="18" t="s">
        <v>655</v>
      </c>
      <c r="B199" s="7" t="s">
        <v>656</v>
      </c>
      <c r="C199" s="267">
        <v>0</v>
      </c>
      <c r="D199" s="48">
        <v>0</v>
      </c>
      <c r="E199" s="22">
        <v>0</v>
      </c>
      <c r="F199" s="22">
        <v>0</v>
      </c>
      <c r="G199" s="175" t="s">
        <v>17</v>
      </c>
      <c r="H199" s="22">
        <v>0</v>
      </c>
      <c r="I199" s="22">
        <v>0</v>
      </c>
      <c r="J199" s="22">
        <v>0</v>
      </c>
      <c r="K199" s="175" t="s">
        <v>17</v>
      </c>
    </row>
    <row r="200" spans="1:11" x14ac:dyDescent="0.25">
      <c r="A200" s="18" t="s">
        <v>268</v>
      </c>
      <c r="B200" s="7" t="s">
        <v>269</v>
      </c>
      <c r="C200" s="267">
        <v>0</v>
      </c>
      <c r="D200" s="48">
        <v>0</v>
      </c>
      <c r="E200" s="22">
        <v>0</v>
      </c>
      <c r="F200" s="22">
        <v>0</v>
      </c>
      <c r="G200" s="175" t="s">
        <v>17</v>
      </c>
      <c r="H200" s="22">
        <v>187546.32</v>
      </c>
      <c r="I200" s="22">
        <v>126000</v>
      </c>
      <c r="J200" s="22">
        <v>61546.320000000007</v>
      </c>
      <c r="K200" s="175">
        <v>1.4884628571428571</v>
      </c>
    </row>
    <row r="201" spans="1:11" x14ac:dyDescent="0.25">
      <c r="A201" s="18" t="s">
        <v>270</v>
      </c>
      <c r="B201" s="7" t="s">
        <v>271</v>
      </c>
      <c r="C201" s="267">
        <v>555923.18000000005</v>
      </c>
      <c r="D201" s="48">
        <v>561817.28</v>
      </c>
      <c r="E201" s="22">
        <v>10000</v>
      </c>
      <c r="F201" s="22">
        <v>-545923.18000000005</v>
      </c>
      <c r="G201" s="175">
        <v>55.592318000000006</v>
      </c>
      <c r="H201" s="22">
        <v>982368.01</v>
      </c>
      <c r="I201" s="22">
        <v>250000</v>
      </c>
      <c r="J201" s="22">
        <v>732368.01</v>
      </c>
      <c r="K201" s="175">
        <v>3.9294720399999998</v>
      </c>
    </row>
    <row r="202" spans="1:11" x14ac:dyDescent="0.25">
      <c r="A202" s="18"/>
      <c r="B202" s="13"/>
      <c r="C202" s="48"/>
      <c r="D202" s="48"/>
      <c r="E202" s="22"/>
      <c r="F202" s="183"/>
      <c r="G202" s="175"/>
      <c r="H202" s="22"/>
      <c r="I202" s="22"/>
      <c r="J202" s="183"/>
      <c r="K202" s="175"/>
    </row>
    <row r="203" spans="1:11" x14ac:dyDescent="0.25">
      <c r="A203" s="63" t="s">
        <v>272</v>
      </c>
      <c r="B203" s="25" t="s">
        <v>273</v>
      </c>
      <c r="C203" s="64">
        <v>1115283712.5</v>
      </c>
      <c r="D203" s="64">
        <v>1117715712.5</v>
      </c>
      <c r="E203" s="27">
        <v>92685983.674133316</v>
      </c>
      <c r="F203" s="27">
        <v>-1022597728.8258667</v>
      </c>
      <c r="G203" s="65">
        <v>12.032927399477467</v>
      </c>
      <c r="H203" s="64">
        <v>1142255515.8399999</v>
      </c>
      <c r="I203" s="27">
        <v>1233156670.0079999</v>
      </c>
      <c r="J203" s="27">
        <v>-90901154.167999983</v>
      </c>
      <c r="K203" s="65">
        <v>0.92628580262440596</v>
      </c>
    </row>
    <row r="204" spans="1:11" ht="24.75" x14ac:dyDescent="0.25">
      <c r="A204" s="32" t="s">
        <v>274</v>
      </c>
      <c r="B204" s="54" t="s">
        <v>275</v>
      </c>
      <c r="C204" s="49">
        <v>-2007600</v>
      </c>
      <c r="D204" s="49">
        <v>424400</v>
      </c>
      <c r="E204" s="46">
        <v>1000000</v>
      </c>
      <c r="F204" s="46">
        <v>3007600</v>
      </c>
      <c r="G204" s="175">
        <v>-2.0076000000000001</v>
      </c>
      <c r="H204" s="46">
        <v>14451610.84</v>
      </c>
      <c r="I204" s="46">
        <v>10000000</v>
      </c>
      <c r="J204" s="46">
        <v>4451610.84</v>
      </c>
      <c r="K204" s="175">
        <v>1.445161084</v>
      </c>
    </row>
    <row r="205" spans="1:11" x14ac:dyDescent="0.25">
      <c r="A205" s="32" t="s">
        <v>276</v>
      </c>
      <c r="B205" s="54" t="s">
        <v>277</v>
      </c>
      <c r="C205" s="49">
        <v>1330400</v>
      </c>
      <c r="D205" s="49">
        <v>1330400</v>
      </c>
      <c r="E205" s="46">
        <v>0</v>
      </c>
      <c r="F205" s="46">
        <v>-1330400</v>
      </c>
      <c r="G205" s="175" t="s">
        <v>17</v>
      </c>
      <c r="H205" s="46">
        <v>13391746.640000001</v>
      </c>
      <c r="I205" s="46">
        <v>0</v>
      </c>
      <c r="J205" s="46">
        <v>13391746.640000001</v>
      </c>
      <c r="K205" s="175" t="s">
        <v>17</v>
      </c>
    </row>
    <row r="206" spans="1:11" ht="24.75" x14ac:dyDescent="0.25">
      <c r="A206" s="18" t="s">
        <v>278</v>
      </c>
      <c r="B206" s="7" t="s">
        <v>279</v>
      </c>
      <c r="C206" s="48">
        <v>1330400</v>
      </c>
      <c r="D206" s="48">
        <v>1330400</v>
      </c>
      <c r="E206" s="22">
        <v>0</v>
      </c>
      <c r="F206" s="22">
        <v>-1330400</v>
      </c>
      <c r="G206" s="175" t="s">
        <v>17</v>
      </c>
      <c r="H206" s="22">
        <v>13391746.640000001</v>
      </c>
      <c r="I206" s="22">
        <v>0</v>
      </c>
      <c r="J206" s="22">
        <v>13391746.640000001</v>
      </c>
      <c r="K206" s="175" t="s">
        <v>17</v>
      </c>
    </row>
    <row r="207" spans="1:11" x14ac:dyDescent="0.25">
      <c r="A207" s="35" t="s">
        <v>659</v>
      </c>
      <c r="B207" s="3" t="s">
        <v>660</v>
      </c>
      <c r="C207" s="294">
        <v>-3338000</v>
      </c>
      <c r="D207" s="294">
        <v>-906000</v>
      </c>
      <c r="E207" s="295">
        <v>0</v>
      </c>
      <c r="F207" s="295">
        <v>3338000</v>
      </c>
      <c r="G207" s="175" t="s">
        <v>17</v>
      </c>
      <c r="H207" s="295">
        <v>0</v>
      </c>
      <c r="I207" s="295">
        <v>0</v>
      </c>
      <c r="J207" s="295">
        <v>0</v>
      </c>
      <c r="K207" s="175" t="s">
        <v>17</v>
      </c>
    </row>
    <row r="208" spans="1:11" x14ac:dyDescent="0.25">
      <c r="A208" s="12" t="s">
        <v>661</v>
      </c>
      <c r="B208" s="7" t="s">
        <v>662</v>
      </c>
      <c r="C208" s="48">
        <v>-3338000</v>
      </c>
      <c r="D208" s="48">
        <v>-906000</v>
      </c>
      <c r="E208" s="22">
        <v>0</v>
      </c>
      <c r="F208" s="22">
        <v>3338000</v>
      </c>
      <c r="G208" s="175" t="s">
        <v>17</v>
      </c>
      <c r="H208" s="22">
        <v>0</v>
      </c>
      <c r="I208" s="22">
        <v>0</v>
      </c>
      <c r="J208" s="22">
        <v>0</v>
      </c>
      <c r="K208" s="175" t="s">
        <v>17</v>
      </c>
    </row>
    <row r="209" spans="1:11" x14ac:dyDescent="0.25">
      <c r="A209" s="12" t="s">
        <v>661</v>
      </c>
      <c r="B209" s="7" t="s">
        <v>663</v>
      </c>
      <c r="C209" s="48">
        <v>0</v>
      </c>
      <c r="D209" s="48">
        <v>0</v>
      </c>
      <c r="E209" s="22">
        <v>0</v>
      </c>
      <c r="F209" s="22">
        <v>0</v>
      </c>
      <c r="G209" s="175" t="s">
        <v>17</v>
      </c>
      <c r="H209" s="22">
        <v>0</v>
      </c>
      <c r="I209" s="22">
        <v>0</v>
      </c>
      <c r="J209" s="22">
        <v>0</v>
      </c>
      <c r="K209" s="175" t="s">
        <v>17</v>
      </c>
    </row>
    <row r="210" spans="1:11" ht="24.75" x14ac:dyDescent="0.25">
      <c r="A210" s="35" t="s">
        <v>572</v>
      </c>
      <c r="B210" s="54" t="s">
        <v>573</v>
      </c>
      <c r="C210" s="49">
        <v>0</v>
      </c>
      <c r="D210" s="49">
        <v>0</v>
      </c>
      <c r="E210" s="50">
        <v>1000000</v>
      </c>
      <c r="F210" s="22">
        <v>1000000</v>
      </c>
      <c r="G210" s="175">
        <v>0</v>
      </c>
      <c r="H210" s="50">
        <v>1059864.2</v>
      </c>
      <c r="I210" s="50">
        <v>10000000</v>
      </c>
      <c r="J210" s="22">
        <v>-8940135.8000000007</v>
      </c>
      <c r="K210" s="175">
        <v>0.10598642</v>
      </c>
    </row>
    <row r="211" spans="1:11" ht="24.75" x14ac:dyDescent="0.25">
      <c r="A211" s="12" t="s">
        <v>574</v>
      </c>
      <c r="B211" s="7" t="s">
        <v>573</v>
      </c>
      <c r="C211" s="48">
        <v>0</v>
      </c>
      <c r="D211" s="48">
        <v>0</v>
      </c>
      <c r="E211" s="22">
        <v>1000000</v>
      </c>
      <c r="F211" s="22">
        <v>1000000</v>
      </c>
      <c r="G211" s="175">
        <v>0</v>
      </c>
      <c r="H211" s="22">
        <v>1059864.2</v>
      </c>
      <c r="I211" s="22">
        <v>10000000</v>
      </c>
      <c r="J211" s="22">
        <v>-8940135.8000000007</v>
      </c>
      <c r="K211" s="175">
        <v>0.10598642</v>
      </c>
    </row>
    <row r="212" spans="1:11" ht="24.75" x14ac:dyDescent="0.25">
      <c r="A212" s="32" t="s">
        <v>280</v>
      </c>
      <c r="B212" s="40" t="s">
        <v>281</v>
      </c>
      <c r="C212" s="213">
        <v>427312.5</v>
      </c>
      <c r="D212" s="213">
        <v>427312.5</v>
      </c>
      <c r="E212" s="50">
        <v>433695.83413333329</v>
      </c>
      <c r="F212" s="50">
        <v>6383.3341333332937</v>
      </c>
      <c r="G212" s="214">
        <v>0.98528154150687364</v>
      </c>
      <c r="H212" s="50">
        <v>9939905</v>
      </c>
      <c r="I212" s="50">
        <v>9409215.9279999994</v>
      </c>
      <c r="J212" s="50">
        <v>530689.07200000063</v>
      </c>
      <c r="K212" s="214">
        <v>1.056400987718942</v>
      </c>
    </row>
    <row r="213" spans="1:11" ht="24.75" x14ac:dyDescent="0.25">
      <c r="A213" s="12" t="s">
        <v>282</v>
      </c>
      <c r="B213" s="7" t="s">
        <v>283</v>
      </c>
      <c r="C213" s="215">
        <v>427312.5</v>
      </c>
      <c r="D213" s="215">
        <v>427312.5</v>
      </c>
      <c r="E213" s="216">
        <v>433695.83413333329</v>
      </c>
      <c r="F213" s="216">
        <v>6383.3341333332937</v>
      </c>
      <c r="G213" s="217">
        <v>0.98528154150687364</v>
      </c>
      <c r="H213" s="216">
        <v>9939905</v>
      </c>
      <c r="I213" s="22">
        <v>9409215.9279999994</v>
      </c>
      <c r="J213" s="22">
        <v>530689.07200000063</v>
      </c>
      <c r="K213" s="217">
        <v>1.056400987718942</v>
      </c>
    </row>
    <row r="214" spans="1:11" ht="24.75" x14ac:dyDescent="0.25">
      <c r="A214" s="32" t="s">
        <v>284</v>
      </c>
      <c r="B214" s="40" t="s">
        <v>285</v>
      </c>
      <c r="C214" s="49">
        <v>1116864000</v>
      </c>
      <c r="D214" s="49">
        <v>1116864000</v>
      </c>
      <c r="E214" s="50">
        <v>91252287.839999989</v>
      </c>
      <c r="F214" s="50">
        <v>-1025611712.16</v>
      </c>
      <c r="G214" s="214">
        <v>12.239298613074643</v>
      </c>
      <c r="H214" s="50">
        <v>1117864000</v>
      </c>
      <c r="I214" s="50">
        <v>1213747454.0799999</v>
      </c>
      <c r="J214" s="50">
        <v>-95883454.079999924</v>
      </c>
      <c r="K214" s="214">
        <v>0.92100213783543794</v>
      </c>
    </row>
    <row r="215" spans="1:11" ht="24.75" x14ac:dyDescent="0.25">
      <c r="A215" s="12" t="s">
        <v>286</v>
      </c>
      <c r="B215" s="7" t="s">
        <v>594</v>
      </c>
      <c r="C215" s="215">
        <v>1116864000</v>
      </c>
      <c r="D215" s="215">
        <v>1116864000</v>
      </c>
      <c r="E215" s="218">
        <v>91252287.839999989</v>
      </c>
      <c r="F215" s="218">
        <v>-1025611712.16</v>
      </c>
      <c r="G215" s="219">
        <v>12.239298613074643</v>
      </c>
      <c r="H215" s="218">
        <v>1117864000</v>
      </c>
      <c r="I215" s="22">
        <v>1213747454.0799999</v>
      </c>
      <c r="J215" s="22">
        <v>-95883454.079999924</v>
      </c>
      <c r="K215" s="217">
        <v>0.92100213783543794</v>
      </c>
    </row>
    <row r="216" spans="1:11" x14ac:dyDescent="0.25">
      <c r="A216" s="1"/>
      <c r="B216" s="13"/>
      <c r="C216" s="48"/>
      <c r="D216" s="48"/>
      <c r="E216" s="67"/>
      <c r="F216" s="185"/>
      <c r="G216" s="186"/>
      <c r="H216" s="67"/>
      <c r="I216" s="67"/>
      <c r="J216" s="185"/>
      <c r="K216" s="186"/>
    </row>
    <row r="217" spans="1:11" x14ac:dyDescent="0.25">
      <c r="A217" s="63"/>
      <c r="B217" s="25" t="s">
        <v>287</v>
      </c>
      <c r="C217" s="64">
        <v>1280166585.73</v>
      </c>
      <c r="D217" s="64">
        <v>1387910758.6400001</v>
      </c>
      <c r="E217" s="27">
        <v>258184548.38736176</v>
      </c>
      <c r="F217" s="27">
        <v>-1021982037.3426383</v>
      </c>
      <c r="G217" s="65">
        <v>4.9583392721447019</v>
      </c>
      <c r="H217" s="64">
        <v>2616324219.5900002</v>
      </c>
      <c r="I217" s="27">
        <v>2970585319.2782526</v>
      </c>
      <c r="J217" s="27">
        <v>-354261099.68825245</v>
      </c>
      <c r="K217" s="65">
        <v>0.88074367115827346</v>
      </c>
    </row>
    <row r="218" spans="1:11" x14ac:dyDescent="0.25">
      <c r="A218" s="1"/>
      <c r="B218" s="3"/>
      <c r="C218" s="48"/>
      <c r="D218" s="48"/>
      <c r="E218" s="68"/>
      <c r="F218" s="187"/>
      <c r="G218" s="188"/>
      <c r="H218" s="68"/>
      <c r="I218" s="68"/>
      <c r="J218" s="187"/>
      <c r="K218" s="188"/>
    </row>
    <row r="219" spans="1:11" x14ac:dyDescent="0.25">
      <c r="A219" s="17"/>
      <c r="B219" s="3" t="s">
        <v>575</v>
      </c>
      <c r="C219" s="45">
        <v>3666633.5100000002</v>
      </c>
      <c r="D219" s="45">
        <v>3666633.5100000002</v>
      </c>
      <c r="E219" s="47">
        <v>6478100</v>
      </c>
      <c r="F219" s="69">
        <v>2811466.4899999998</v>
      </c>
      <c r="G219" s="174">
        <v>0.5660044627282691</v>
      </c>
      <c r="H219" s="45">
        <v>49109134.480000012</v>
      </c>
      <c r="I219" s="69">
        <v>77737200</v>
      </c>
      <c r="J219" s="69">
        <v>-28628065.519999988</v>
      </c>
      <c r="K219" s="174">
        <v>0.63173274159604431</v>
      </c>
    </row>
    <row r="220" spans="1:11" x14ac:dyDescent="0.25">
      <c r="A220" s="70" t="s">
        <v>288</v>
      </c>
      <c r="B220" s="7" t="s">
        <v>576</v>
      </c>
      <c r="C220" s="48">
        <v>3635273.52</v>
      </c>
      <c r="D220" s="48">
        <v>3635273.52</v>
      </c>
      <c r="E220" s="22">
        <v>6203100</v>
      </c>
      <c r="F220" s="22">
        <v>2567826.48</v>
      </c>
      <c r="G220" s="175">
        <v>0.58604141800067711</v>
      </c>
      <c r="H220" s="22">
        <v>49070224.49000001</v>
      </c>
      <c r="I220" s="22">
        <v>74437200</v>
      </c>
      <c r="J220" s="22">
        <v>-25366975.50999999</v>
      </c>
      <c r="K220" s="175">
        <v>0.65921641988145729</v>
      </c>
    </row>
    <row r="221" spans="1:11" x14ac:dyDescent="0.25">
      <c r="A221" s="70" t="s">
        <v>289</v>
      </c>
      <c r="B221" s="7" t="s">
        <v>577</v>
      </c>
      <c r="C221" s="48">
        <v>0</v>
      </c>
      <c r="D221" s="48">
        <v>0</v>
      </c>
      <c r="E221" s="22">
        <v>275000</v>
      </c>
      <c r="F221" s="22">
        <v>275000</v>
      </c>
      <c r="G221" s="175">
        <v>0</v>
      </c>
      <c r="H221" s="22">
        <v>0</v>
      </c>
      <c r="I221" s="22">
        <v>3300000</v>
      </c>
      <c r="J221" s="22">
        <v>-3300000</v>
      </c>
      <c r="K221" s="175">
        <v>0</v>
      </c>
    </row>
    <row r="222" spans="1:11" x14ac:dyDescent="0.25">
      <c r="A222" s="212" t="s">
        <v>578</v>
      </c>
      <c r="B222" s="7" t="s">
        <v>579</v>
      </c>
      <c r="C222" s="48">
        <v>31359.99</v>
      </c>
      <c r="D222" s="48">
        <v>31359.99</v>
      </c>
      <c r="E222" s="52">
        <v>0</v>
      </c>
      <c r="F222" s="22">
        <v>-31359.99</v>
      </c>
      <c r="G222" s="175" t="s">
        <v>17</v>
      </c>
      <c r="H222" s="296">
        <v>38909.990000000005</v>
      </c>
      <c r="I222" s="22">
        <v>0</v>
      </c>
      <c r="J222" s="22">
        <v>38909.990000000005</v>
      </c>
      <c r="K222" s="175" t="s">
        <v>17</v>
      </c>
    </row>
    <row r="223" spans="1:11" x14ac:dyDescent="0.25">
      <c r="A223" s="70"/>
      <c r="B223" s="13"/>
      <c r="C223" s="48"/>
      <c r="D223" s="48"/>
      <c r="E223" s="52"/>
      <c r="F223" s="189"/>
      <c r="G223" s="188"/>
      <c r="H223" s="52">
        <v>0</v>
      </c>
      <c r="I223" s="52"/>
      <c r="J223" s="189"/>
      <c r="K223" s="188"/>
    </row>
    <row r="224" spans="1:11" x14ac:dyDescent="0.25">
      <c r="A224" s="63"/>
      <c r="B224" s="25" t="s">
        <v>290</v>
      </c>
      <c r="C224" s="64">
        <v>1283833219.24</v>
      </c>
      <c r="D224" s="64">
        <v>1391577392.1500001</v>
      </c>
      <c r="E224" s="27">
        <v>264662648.38736176</v>
      </c>
      <c r="F224" s="27">
        <v>-1019170570.8526382</v>
      </c>
      <c r="G224" s="65">
        <v>4.850828883722853</v>
      </c>
      <c r="H224" s="64">
        <v>2665433354.0700002</v>
      </c>
      <c r="I224" s="27">
        <v>3048322519.2782526</v>
      </c>
      <c r="J224" s="27">
        <v>-382889165.20825243</v>
      </c>
      <c r="K224" s="65">
        <v>0.8743934859954029</v>
      </c>
    </row>
    <row r="225" spans="1:11" x14ac:dyDescent="0.25">
      <c r="A225" s="1"/>
      <c r="B225" s="13"/>
      <c r="C225" s="48"/>
      <c r="D225" s="48"/>
      <c r="E225" s="52"/>
      <c r="F225" s="189"/>
      <c r="G225" s="188"/>
      <c r="H225" s="48"/>
      <c r="I225" s="52"/>
      <c r="J225" s="189"/>
      <c r="K225" s="188"/>
    </row>
    <row r="226" spans="1:11" x14ac:dyDescent="0.25">
      <c r="A226" s="63" t="s">
        <v>291</v>
      </c>
      <c r="B226" s="25" t="s">
        <v>293</v>
      </c>
      <c r="C226" s="64">
        <v>727610.19</v>
      </c>
      <c r="D226" s="64">
        <v>2807974.49</v>
      </c>
      <c r="E226" s="64">
        <v>6213582.9419696974</v>
      </c>
      <c r="F226" s="27">
        <v>4266122.751969697</v>
      </c>
      <c r="G226" s="65">
        <v>0.11709994004994299</v>
      </c>
      <c r="H226" s="64">
        <v>37550016.629999995</v>
      </c>
      <c r="I226" s="27">
        <v>399163653.32999998</v>
      </c>
      <c r="J226" s="27">
        <v>-361613636.69999999</v>
      </c>
      <c r="K226" s="65">
        <v>9.4071733026644899E-2</v>
      </c>
    </row>
    <row r="227" spans="1:11" x14ac:dyDescent="0.25">
      <c r="A227" s="71" t="s">
        <v>292</v>
      </c>
      <c r="B227" s="72" t="s">
        <v>293</v>
      </c>
      <c r="C227" s="45">
        <v>727610.19</v>
      </c>
      <c r="D227" s="45">
        <v>727610.19</v>
      </c>
      <c r="E227" s="46">
        <v>4993732.9419696974</v>
      </c>
      <c r="F227" s="190">
        <v>4266122.751969697</v>
      </c>
      <c r="G227" s="174">
        <v>0.14570466591932044</v>
      </c>
      <c r="H227" s="74">
        <v>37550016.629999995</v>
      </c>
      <c r="I227" s="47">
        <v>90165153.329999968</v>
      </c>
      <c r="J227" s="190">
        <v>-52615136.699999973</v>
      </c>
      <c r="K227" s="174">
        <v>0.41645819081090901</v>
      </c>
    </row>
    <row r="228" spans="1:11" x14ac:dyDescent="0.25">
      <c r="A228" s="73" t="s">
        <v>294</v>
      </c>
      <c r="B228" s="33" t="s">
        <v>295</v>
      </c>
      <c r="C228" s="45">
        <v>645010.18999999994</v>
      </c>
      <c r="D228" s="45">
        <v>645010.18999999994</v>
      </c>
      <c r="E228" s="47">
        <v>3276699.6969696973</v>
      </c>
      <c r="F228" s="190">
        <v>2631689.5069696973</v>
      </c>
      <c r="G228" s="174">
        <v>0.19684751416082089</v>
      </c>
      <c r="H228" s="74">
        <v>27273010.340000004</v>
      </c>
      <c r="I228" s="74">
        <v>58735533.879999995</v>
      </c>
      <c r="J228" s="190">
        <v>-31462523.539999992</v>
      </c>
      <c r="K228" s="174">
        <v>0.4643357868461756</v>
      </c>
    </row>
    <row r="229" spans="1:11" x14ac:dyDescent="0.25">
      <c r="A229" s="75" t="s">
        <v>296</v>
      </c>
      <c r="B229" s="76" t="s">
        <v>297</v>
      </c>
      <c r="C229" s="45">
        <v>0</v>
      </c>
      <c r="D229" s="45">
        <v>0</v>
      </c>
      <c r="E229" s="191">
        <v>0</v>
      </c>
      <c r="F229" s="192">
        <v>0</v>
      </c>
      <c r="G229" s="175" t="s">
        <v>17</v>
      </c>
      <c r="H229" s="191">
        <v>173420</v>
      </c>
      <c r="I229" s="53">
        <v>0</v>
      </c>
      <c r="J229" s="53">
        <v>173420</v>
      </c>
      <c r="K229" s="175" t="s">
        <v>17</v>
      </c>
    </row>
    <row r="230" spans="1:11" x14ac:dyDescent="0.25">
      <c r="A230" s="70" t="s">
        <v>298</v>
      </c>
      <c r="B230" s="77" t="s">
        <v>525</v>
      </c>
      <c r="C230" s="269">
        <v>23763.08</v>
      </c>
      <c r="D230" s="269">
        <v>23763.08</v>
      </c>
      <c r="E230" s="53">
        <v>1358936.3636363635</v>
      </c>
      <c r="F230" s="192">
        <v>1335173.2836363635</v>
      </c>
      <c r="G230" s="175">
        <v>1.7486528902952179E-2</v>
      </c>
      <c r="H230" s="53">
        <v>2641138.31</v>
      </c>
      <c r="I230" s="53">
        <v>15948299.999999998</v>
      </c>
      <c r="J230" s="53">
        <v>-13307161.689999998</v>
      </c>
      <c r="K230" s="175">
        <v>0.16560625960133685</v>
      </c>
    </row>
    <row r="231" spans="1:11" x14ac:dyDescent="0.25">
      <c r="A231" s="18" t="s">
        <v>299</v>
      </c>
      <c r="B231" s="77" t="s">
        <v>300</v>
      </c>
      <c r="C231" s="269">
        <v>621247.11</v>
      </c>
      <c r="D231" s="269">
        <v>621247.11</v>
      </c>
      <c r="E231" s="53">
        <v>1783333.3333333335</v>
      </c>
      <c r="F231" s="53">
        <v>1162086.2233333336</v>
      </c>
      <c r="G231" s="175">
        <v>0.34836286542056072</v>
      </c>
      <c r="H231" s="53">
        <v>17284857</v>
      </c>
      <c r="I231" s="53">
        <v>34279999.999999993</v>
      </c>
      <c r="J231" s="53">
        <v>-16995142.999999993</v>
      </c>
      <c r="K231" s="175">
        <v>0.50422570011668622</v>
      </c>
    </row>
    <row r="232" spans="1:11" x14ac:dyDescent="0.25">
      <c r="A232" s="18" t="s">
        <v>301</v>
      </c>
      <c r="B232" s="77" t="s">
        <v>302</v>
      </c>
      <c r="C232" s="269">
        <v>0</v>
      </c>
      <c r="D232" s="269">
        <v>0</v>
      </c>
      <c r="E232" s="53">
        <v>0</v>
      </c>
      <c r="F232" s="53">
        <v>0</v>
      </c>
      <c r="G232" s="175" t="s">
        <v>17</v>
      </c>
      <c r="H232" s="53">
        <v>916540.82000000007</v>
      </c>
      <c r="I232" s="53">
        <v>1605015</v>
      </c>
      <c r="J232" s="53">
        <v>-688474.17999999993</v>
      </c>
      <c r="K232" s="175">
        <v>0.57104813350654049</v>
      </c>
    </row>
    <row r="233" spans="1:11" x14ac:dyDescent="0.25">
      <c r="A233" s="18" t="s">
        <v>303</v>
      </c>
      <c r="B233" s="77" t="s">
        <v>304</v>
      </c>
      <c r="C233" s="269">
        <v>0</v>
      </c>
      <c r="D233" s="269">
        <v>0</v>
      </c>
      <c r="E233" s="53">
        <v>0</v>
      </c>
      <c r="F233" s="53">
        <v>0</v>
      </c>
      <c r="G233" s="175" t="s">
        <v>17</v>
      </c>
      <c r="H233" s="53">
        <v>2431055.2200000002</v>
      </c>
      <c r="I233" s="53">
        <v>0</v>
      </c>
      <c r="J233" s="53">
        <v>2431055.2200000002</v>
      </c>
      <c r="K233" s="175" t="s">
        <v>17</v>
      </c>
    </row>
    <row r="234" spans="1:11" x14ac:dyDescent="0.25">
      <c r="A234" s="18" t="s">
        <v>305</v>
      </c>
      <c r="B234" s="77" t="s">
        <v>306</v>
      </c>
      <c r="C234" s="269">
        <v>0</v>
      </c>
      <c r="D234" s="269">
        <v>0</v>
      </c>
      <c r="E234" s="53">
        <v>134430</v>
      </c>
      <c r="F234" s="53">
        <v>134430</v>
      </c>
      <c r="G234" s="175">
        <v>0</v>
      </c>
      <c r="H234" s="53">
        <v>0</v>
      </c>
      <c r="I234" s="53">
        <v>1344300</v>
      </c>
      <c r="J234" s="53">
        <v>-1344300</v>
      </c>
      <c r="K234" s="175">
        <v>0</v>
      </c>
    </row>
    <row r="235" spans="1:11" x14ac:dyDescent="0.25">
      <c r="A235" s="18" t="s">
        <v>307</v>
      </c>
      <c r="B235" s="77" t="s">
        <v>308</v>
      </c>
      <c r="C235" s="269">
        <v>0</v>
      </c>
      <c r="D235" s="269">
        <v>0</v>
      </c>
      <c r="E235" s="53">
        <v>0</v>
      </c>
      <c r="F235" s="53">
        <v>0</v>
      </c>
      <c r="G235" s="175" t="s">
        <v>17</v>
      </c>
      <c r="H235" s="53">
        <v>3825998.99</v>
      </c>
      <c r="I235" s="53">
        <v>5557918.8799999999</v>
      </c>
      <c r="J235" s="53">
        <v>-1731919.8899999997</v>
      </c>
      <c r="K235" s="175">
        <v>0.68838697948034833</v>
      </c>
    </row>
    <row r="236" spans="1:11" ht="24.75" x14ac:dyDescent="0.25">
      <c r="A236" s="32" t="s">
        <v>309</v>
      </c>
      <c r="B236" s="72" t="s">
        <v>310</v>
      </c>
      <c r="C236" s="45">
        <v>0</v>
      </c>
      <c r="D236" s="45">
        <v>0</v>
      </c>
      <c r="E236" s="46">
        <v>71837.744999999995</v>
      </c>
      <c r="F236" s="46">
        <v>71837.744999999995</v>
      </c>
      <c r="G236" s="174">
        <v>0</v>
      </c>
      <c r="H236" s="46">
        <v>1162979.58</v>
      </c>
      <c r="I236" s="46">
        <v>943253.45</v>
      </c>
      <c r="J236" s="46">
        <v>219726.13000000012</v>
      </c>
      <c r="K236" s="174">
        <v>1.2329449523879294</v>
      </c>
    </row>
    <row r="237" spans="1:11" x14ac:dyDescent="0.25">
      <c r="A237" s="12" t="s">
        <v>311</v>
      </c>
      <c r="B237" s="78" t="s">
        <v>312</v>
      </c>
      <c r="C237" s="48">
        <v>0</v>
      </c>
      <c r="D237" s="48">
        <v>0</v>
      </c>
      <c r="E237" s="53">
        <v>0</v>
      </c>
      <c r="F237" s="52">
        <v>0</v>
      </c>
      <c r="G237" s="176" t="s">
        <v>17</v>
      </c>
      <c r="H237" s="53">
        <v>863495.58000000007</v>
      </c>
      <c r="I237" s="53">
        <v>72500</v>
      </c>
      <c r="J237" s="52">
        <v>790995.58000000007</v>
      </c>
      <c r="K237" s="176">
        <v>11.910283862068967</v>
      </c>
    </row>
    <row r="238" spans="1:11" x14ac:dyDescent="0.25">
      <c r="A238" s="12" t="s">
        <v>313</v>
      </c>
      <c r="B238" s="78" t="s">
        <v>314</v>
      </c>
      <c r="C238" s="48">
        <v>0</v>
      </c>
      <c r="D238" s="48">
        <v>0</v>
      </c>
      <c r="E238" s="53">
        <v>71837.744999999995</v>
      </c>
      <c r="F238" s="52">
        <v>71837.744999999995</v>
      </c>
      <c r="G238" s="176">
        <v>0</v>
      </c>
      <c r="H238" s="53">
        <v>299484</v>
      </c>
      <c r="I238" s="53">
        <v>870753.45</v>
      </c>
      <c r="J238" s="52">
        <v>-571269.44999999995</v>
      </c>
      <c r="K238" s="176">
        <v>0.34393662178427203</v>
      </c>
    </row>
    <row r="239" spans="1:11" x14ac:dyDescent="0.25">
      <c r="A239" s="12" t="s">
        <v>702</v>
      </c>
      <c r="B239" s="78" t="s">
        <v>703</v>
      </c>
      <c r="C239" s="48">
        <v>0</v>
      </c>
      <c r="D239" s="48">
        <v>0</v>
      </c>
      <c r="E239" s="53">
        <v>0</v>
      </c>
      <c r="F239" s="52">
        <v>0</v>
      </c>
      <c r="G239" s="176" t="s">
        <v>17</v>
      </c>
      <c r="H239" s="53">
        <v>0</v>
      </c>
      <c r="I239" s="53">
        <v>0</v>
      </c>
      <c r="J239" s="52">
        <v>0</v>
      </c>
      <c r="K239" s="176" t="s">
        <v>17</v>
      </c>
    </row>
    <row r="240" spans="1:11" x14ac:dyDescent="0.25">
      <c r="A240" s="35" t="s">
        <v>679</v>
      </c>
      <c r="B240" s="297" t="s">
        <v>704</v>
      </c>
      <c r="C240" s="45">
        <v>0</v>
      </c>
      <c r="D240" s="45">
        <v>0</v>
      </c>
      <c r="E240" s="56">
        <v>0</v>
      </c>
      <c r="F240" s="46">
        <v>0</v>
      </c>
      <c r="G240" s="214" t="s">
        <v>17</v>
      </c>
      <c r="H240" s="56">
        <v>100668.98</v>
      </c>
      <c r="I240" s="56">
        <v>0</v>
      </c>
      <c r="J240" s="46">
        <v>100668.98</v>
      </c>
      <c r="K240" s="214" t="s">
        <v>17</v>
      </c>
    </row>
    <row r="241" spans="1:11" x14ac:dyDescent="0.25">
      <c r="A241" s="12" t="s">
        <v>680</v>
      </c>
      <c r="B241" s="283" t="s">
        <v>705</v>
      </c>
      <c r="C241" s="48">
        <v>0</v>
      </c>
      <c r="D241" s="48">
        <v>0</v>
      </c>
      <c r="E241" s="53">
        <v>0</v>
      </c>
      <c r="F241" s="52">
        <v>0</v>
      </c>
      <c r="G241" s="176" t="s">
        <v>17</v>
      </c>
      <c r="H241" s="53">
        <v>100668.98</v>
      </c>
      <c r="I241" s="53">
        <v>0</v>
      </c>
      <c r="J241" s="52">
        <v>100668.98</v>
      </c>
      <c r="K241" s="176" t="s">
        <v>17</v>
      </c>
    </row>
    <row r="242" spans="1:11" ht="24" x14ac:dyDescent="0.25">
      <c r="A242" s="35" t="s">
        <v>315</v>
      </c>
      <c r="B242" s="33" t="s">
        <v>316</v>
      </c>
      <c r="C242" s="55">
        <v>0</v>
      </c>
      <c r="D242" s="55">
        <v>0</v>
      </c>
      <c r="E242" s="57">
        <v>1166666.6666666667</v>
      </c>
      <c r="F242" s="56">
        <v>1166666.6666666667</v>
      </c>
      <c r="G242" s="176">
        <v>0</v>
      </c>
      <c r="H242" s="56">
        <v>4975463.17</v>
      </c>
      <c r="I242" s="56">
        <v>13999999.999999998</v>
      </c>
      <c r="J242" s="56">
        <v>-9024536.8299999982</v>
      </c>
      <c r="K242" s="176">
        <v>0.35539022642857149</v>
      </c>
    </row>
    <row r="243" spans="1:11" x14ac:dyDescent="0.25">
      <c r="A243" s="12" t="s">
        <v>317</v>
      </c>
      <c r="B243" s="78" t="s">
        <v>318</v>
      </c>
      <c r="C243" s="48">
        <v>0</v>
      </c>
      <c r="D243" s="48">
        <v>0</v>
      </c>
      <c r="E243" s="53">
        <v>1166666.6666666667</v>
      </c>
      <c r="F243" s="53">
        <v>1166666.6666666667</v>
      </c>
      <c r="G243" s="176">
        <v>0</v>
      </c>
      <c r="H243" s="53">
        <v>4975463.17</v>
      </c>
      <c r="I243" s="53">
        <v>13999999.999999998</v>
      </c>
      <c r="J243" s="53">
        <v>-9024536.8299999982</v>
      </c>
      <c r="K243" s="176">
        <v>0.35539022642857149</v>
      </c>
    </row>
    <row r="244" spans="1:11" ht="24.75" x14ac:dyDescent="0.25">
      <c r="A244" s="35" t="s">
        <v>319</v>
      </c>
      <c r="B244" s="40" t="s">
        <v>320</v>
      </c>
      <c r="C244" s="45">
        <v>82600</v>
      </c>
      <c r="D244" s="45">
        <v>82600</v>
      </c>
      <c r="E244" s="47">
        <v>313528.83333333331</v>
      </c>
      <c r="F244" s="46">
        <v>230928.83333333331</v>
      </c>
      <c r="G244" s="174">
        <v>0.26345264364308868</v>
      </c>
      <c r="H244" s="47">
        <v>3838179.56</v>
      </c>
      <c r="I244" s="47">
        <v>14836366.000000006</v>
      </c>
      <c r="J244" s="46">
        <v>-10998186.440000005</v>
      </c>
      <c r="K244" s="174">
        <v>0.25870078697168825</v>
      </c>
    </row>
    <row r="245" spans="1:11" ht="24.75" x14ac:dyDescent="0.25">
      <c r="A245" s="12" t="s">
        <v>321</v>
      </c>
      <c r="B245" s="79" t="s">
        <v>322</v>
      </c>
      <c r="C245" s="267">
        <v>0</v>
      </c>
      <c r="D245" s="267">
        <v>0</v>
      </c>
      <c r="E245" s="53">
        <v>0</v>
      </c>
      <c r="F245" s="46">
        <v>0</v>
      </c>
      <c r="G245" s="175" t="s">
        <v>17</v>
      </c>
      <c r="H245" s="53">
        <v>3272199.99</v>
      </c>
      <c r="I245" s="53">
        <v>2998000</v>
      </c>
      <c r="J245" s="53">
        <v>274199.99000000022</v>
      </c>
      <c r="K245" s="175">
        <v>1.0914609706470981</v>
      </c>
    </row>
    <row r="246" spans="1:11" ht="24.75" x14ac:dyDescent="0.25">
      <c r="A246" s="12" t="s">
        <v>323</v>
      </c>
      <c r="B246" s="79" t="s">
        <v>324</v>
      </c>
      <c r="C246" s="48">
        <v>82600</v>
      </c>
      <c r="D246" s="48">
        <v>82600</v>
      </c>
      <c r="E246" s="53">
        <v>0</v>
      </c>
      <c r="F246" s="46">
        <v>-82600</v>
      </c>
      <c r="G246" s="175" t="s">
        <v>17</v>
      </c>
      <c r="H246" s="53">
        <v>254754.92</v>
      </c>
      <c r="I246" s="53">
        <v>4340000</v>
      </c>
      <c r="J246" s="53">
        <v>-4085245.08</v>
      </c>
      <c r="K246" s="175">
        <v>5.8699290322580651E-2</v>
      </c>
    </row>
    <row r="247" spans="1:11" x14ac:dyDescent="0.25">
      <c r="A247" s="12" t="s">
        <v>325</v>
      </c>
      <c r="B247" s="79" t="s">
        <v>326</v>
      </c>
      <c r="C247" s="48">
        <v>0</v>
      </c>
      <c r="D247" s="48">
        <v>0</v>
      </c>
      <c r="E247" s="53">
        <v>311328.83333333331</v>
      </c>
      <c r="F247" s="52">
        <v>311328.83333333331</v>
      </c>
      <c r="G247" s="175">
        <v>0</v>
      </c>
      <c r="H247" s="53">
        <v>48380</v>
      </c>
      <c r="I247" s="53">
        <v>5270945.9999999991</v>
      </c>
      <c r="J247" s="52">
        <v>-5222565.9999999991</v>
      </c>
      <c r="K247" s="175">
        <v>9.1786180317536947E-3</v>
      </c>
    </row>
    <row r="248" spans="1:11" x14ac:dyDescent="0.25">
      <c r="A248" s="12" t="s">
        <v>327</v>
      </c>
      <c r="B248" s="79" t="s">
        <v>328</v>
      </c>
      <c r="C248" s="48">
        <v>0</v>
      </c>
      <c r="D248" s="48">
        <v>0</v>
      </c>
      <c r="E248" s="53">
        <v>0</v>
      </c>
      <c r="F248" s="52">
        <v>0</v>
      </c>
      <c r="G248" s="175" t="s">
        <v>17</v>
      </c>
      <c r="H248" s="53">
        <v>254204.65</v>
      </c>
      <c r="I248" s="53">
        <v>55000</v>
      </c>
      <c r="J248" s="52">
        <v>199204.65</v>
      </c>
      <c r="K248" s="175">
        <v>4.6219027272727269</v>
      </c>
    </row>
    <row r="249" spans="1:11" x14ac:dyDescent="0.25">
      <c r="A249" s="12" t="s">
        <v>329</v>
      </c>
      <c r="B249" s="79" t="s">
        <v>330</v>
      </c>
      <c r="C249" s="48">
        <v>0</v>
      </c>
      <c r="D249" s="48">
        <v>0</v>
      </c>
      <c r="E249" s="53">
        <v>2200</v>
      </c>
      <c r="F249" s="53">
        <v>2200</v>
      </c>
      <c r="G249" s="175">
        <v>0</v>
      </c>
      <c r="H249" s="53">
        <v>8640</v>
      </c>
      <c r="I249" s="53">
        <v>2172420</v>
      </c>
      <c r="J249" s="53">
        <v>-2163780</v>
      </c>
      <c r="K249" s="175">
        <v>3.9771314939100171E-3</v>
      </c>
    </row>
    <row r="250" spans="1:11" x14ac:dyDescent="0.25">
      <c r="A250" s="35" t="s">
        <v>331</v>
      </c>
      <c r="B250" s="80" t="s">
        <v>332</v>
      </c>
      <c r="C250" s="49">
        <v>0</v>
      </c>
      <c r="D250" s="49">
        <v>0</v>
      </c>
      <c r="E250" s="51">
        <v>165000</v>
      </c>
      <c r="F250" s="50">
        <v>165000</v>
      </c>
      <c r="G250" s="174">
        <v>0</v>
      </c>
      <c r="H250" s="49">
        <v>199715</v>
      </c>
      <c r="I250" s="49">
        <v>1650000</v>
      </c>
      <c r="J250" s="50">
        <v>-1450285</v>
      </c>
      <c r="K250" s="174">
        <v>0.12103939393939393</v>
      </c>
    </row>
    <row r="251" spans="1:11" x14ac:dyDescent="0.25">
      <c r="A251" s="12" t="s">
        <v>333</v>
      </c>
      <c r="B251" s="77" t="s">
        <v>334</v>
      </c>
      <c r="C251" s="48">
        <v>0</v>
      </c>
      <c r="D251" s="48">
        <v>0</v>
      </c>
      <c r="E251" s="52">
        <v>165000</v>
      </c>
      <c r="F251" s="52">
        <v>165000</v>
      </c>
      <c r="G251" s="175">
        <v>0</v>
      </c>
      <c r="H251" s="52">
        <v>199715</v>
      </c>
      <c r="I251" s="52">
        <v>1650000</v>
      </c>
      <c r="J251" s="52">
        <v>-1450285</v>
      </c>
      <c r="K251" s="175">
        <v>0.12103939393939393</v>
      </c>
    </row>
    <row r="252" spans="1:11" x14ac:dyDescent="0.25">
      <c r="A252" s="248" t="s">
        <v>335</v>
      </c>
      <c r="B252" s="249" t="s">
        <v>336</v>
      </c>
      <c r="C252" s="45">
        <v>0</v>
      </c>
      <c r="D252" s="45">
        <v>2080364.3</v>
      </c>
      <c r="E252" s="47">
        <v>1219850</v>
      </c>
      <c r="F252" s="46">
        <v>1219850</v>
      </c>
      <c r="G252" s="174">
        <v>0</v>
      </c>
      <c r="H252" s="47">
        <v>0</v>
      </c>
      <c r="I252" s="47">
        <v>308998500</v>
      </c>
      <c r="J252" s="46">
        <v>-308998500</v>
      </c>
      <c r="K252" s="174">
        <v>0</v>
      </c>
    </row>
    <row r="253" spans="1:11" x14ac:dyDescent="0.25">
      <c r="A253" s="12" t="s">
        <v>620</v>
      </c>
      <c r="B253" s="77" t="s">
        <v>621</v>
      </c>
      <c r="C253" s="48">
        <v>0</v>
      </c>
      <c r="D253" s="48">
        <v>2080364.3</v>
      </c>
      <c r="E253" s="52">
        <v>0</v>
      </c>
      <c r="F253" s="52">
        <v>0</v>
      </c>
      <c r="G253" s="175" t="s">
        <v>17</v>
      </c>
      <c r="H253" s="52">
        <v>0</v>
      </c>
      <c r="I253" s="52">
        <v>296800000</v>
      </c>
      <c r="J253" s="52">
        <v>-296800000</v>
      </c>
      <c r="K253" s="175">
        <v>0</v>
      </c>
    </row>
    <row r="254" spans="1:11" ht="24" x14ac:dyDescent="0.25">
      <c r="A254" s="12" t="s">
        <v>337</v>
      </c>
      <c r="B254" s="77" t="s">
        <v>338</v>
      </c>
      <c r="C254" s="48">
        <v>0</v>
      </c>
      <c r="D254" s="48">
        <v>0</v>
      </c>
      <c r="E254" s="52">
        <v>1219850</v>
      </c>
      <c r="F254" s="52">
        <v>1219850</v>
      </c>
      <c r="G254" s="175">
        <v>0</v>
      </c>
      <c r="H254" s="52">
        <v>0</v>
      </c>
      <c r="I254" s="52">
        <v>12198500</v>
      </c>
      <c r="J254" s="52">
        <v>-12198500</v>
      </c>
      <c r="K254" s="175">
        <v>0</v>
      </c>
    </row>
    <row r="255" spans="1:11" x14ac:dyDescent="0.25">
      <c r="A255" s="12" t="s">
        <v>664</v>
      </c>
      <c r="B255" s="77" t="s">
        <v>665</v>
      </c>
      <c r="C255" s="48">
        <v>0</v>
      </c>
      <c r="D255" s="48">
        <v>0</v>
      </c>
      <c r="E255" s="52">
        <v>0</v>
      </c>
      <c r="F255" s="52">
        <v>0</v>
      </c>
      <c r="G255" s="175" t="s">
        <v>17</v>
      </c>
      <c r="H255" s="52">
        <v>0</v>
      </c>
      <c r="I255" s="52">
        <v>0</v>
      </c>
      <c r="J255" s="52">
        <v>0</v>
      </c>
      <c r="K255" s="175" t="s">
        <v>17</v>
      </c>
    </row>
    <row r="256" spans="1:11" x14ac:dyDescent="0.25">
      <c r="A256" s="32"/>
      <c r="B256" s="81"/>
      <c r="C256" s="45"/>
      <c r="D256" s="45"/>
      <c r="E256" s="52"/>
      <c r="F256" s="52"/>
      <c r="G256" s="186"/>
      <c r="H256" s="52"/>
      <c r="I256" s="52"/>
      <c r="J256" s="52"/>
      <c r="K256" s="186"/>
    </row>
    <row r="257" spans="1:11" x14ac:dyDescent="0.25">
      <c r="A257" s="82" t="s">
        <v>339</v>
      </c>
      <c r="B257" s="82" t="s">
        <v>340</v>
      </c>
      <c r="C257" s="284">
        <v>8276651.8100000005</v>
      </c>
      <c r="D257" s="284">
        <v>5844651.8100000005</v>
      </c>
      <c r="E257" s="83">
        <v>6851004.25</v>
      </c>
      <c r="F257" s="28">
        <v>-1425647.5600000005</v>
      </c>
      <c r="G257" s="65">
        <v>1.2080932237051234</v>
      </c>
      <c r="H257" s="284">
        <v>29752840.190000001</v>
      </c>
      <c r="I257" s="83">
        <v>109668111</v>
      </c>
      <c r="J257" s="28">
        <v>-79915270.810000002</v>
      </c>
      <c r="K257" s="65">
        <v>0.27129892106922499</v>
      </c>
    </row>
    <row r="258" spans="1:11" ht="24.75" x14ac:dyDescent="0.25">
      <c r="A258" s="250" t="s">
        <v>341</v>
      </c>
      <c r="B258" s="251" t="s">
        <v>342</v>
      </c>
      <c r="C258" s="45">
        <v>110600</v>
      </c>
      <c r="D258" s="45">
        <v>110600</v>
      </c>
      <c r="E258" s="58">
        <v>0</v>
      </c>
      <c r="F258" s="46">
        <v>-110600</v>
      </c>
      <c r="G258" s="174" t="s">
        <v>17</v>
      </c>
      <c r="H258" s="193">
        <v>553700</v>
      </c>
      <c r="I258" s="193">
        <v>743532</v>
      </c>
      <c r="J258" s="46">
        <v>-189832</v>
      </c>
      <c r="K258" s="174">
        <v>0.74468886342484253</v>
      </c>
    </row>
    <row r="259" spans="1:11" x14ac:dyDescent="0.25">
      <c r="A259" s="225" t="s">
        <v>343</v>
      </c>
      <c r="B259" s="7" t="s">
        <v>344</v>
      </c>
      <c r="C259" s="9">
        <v>17000</v>
      </c>
      <c r="D259" s="9">
        <v>17000</v>
      </c>
      <c r="E259" s="52">
        <v>0</v>
      </c>
      <c r="F259" s="52">
        <v>-17000</v>
      </c>
      <c r="G259" s="175" t="s">
        <v>17</v>
      </c>
      <c r="H259" s="52">
        <v>85700</v>
      </c>
      <c r="I259" s="52">
        <v>181932</v>
      </c>
      <c r="J259" s="52">
        <v>-96232</v>
      </c>
      <c r="K259" s="175">
        <v>0.47105511949519602</v>
      </c>
    </row>
    <row r="260" spans="1:11" x14ac:dyDescent="0.25">
      <c r="A260" s="225" t="s">
        <v>345</v>
      </c>
      <c r="B260" s="7" t="s">
        <v>346</v>
      </c>
      <c r="C260" s="9">
        <v>93600</v>
      </c>
      <c r="D260" s="9">
        <v>93600</v>
      </c>
      <c r="E260" s="52">
        <v>0</v>
      </c>
      <c r="F260" s="52">
        <v>-93600</v>
      </c>
      <c r="G260" s="175" t="s">
        <v>17</v>
      </c>
      <c r="H260" s="52">
        <v>468000</v>
      </c>
      <c r="I260" s="52">
        <v>561600</v>
      </c>
      <c r="J260" s="52">
        <v>-93600</v>
      </c>
      <c r="K260" s="175">
        <v>0.83333333333333337</v>
      </c>
    </row>
    <row r="261" spans="1:11" ht="24.75" x14ac:dyDescent="0.25">
      <c r="A261" s="252" t="s">
        <v>347</v>
      </c>
      <c r="B261" s="253" t="s">
        <v>348</v>
      </c>
      <c r="C261" s="45">
        <v>6041804</v>
      </c>
      <c r="D261" s="45">
        <v>3609804</v>
      </c>
      <c r="E261" s="47">
        <v>173955.75</v>
      </c>
      <c r="F261" s="46">
        <v>-5867848.25</v>
      </c>
      <c r="G261" s="174">
        <v>34.73184416151809</v>
      </c>
      <c r="H261" s="193">
        <v>7890027.3300000001</v>
      </c>
      <c r="I261" s="193">
        <v>7000469.0000000009</v>
      </c>
      <c r="J261" s="46">
        <v>889558.32999999914</v>
      </c>
      <c r="K261" s="174">
        <v>1.1270712476549785</v>
      </c>
    </row>
    <row r="262" spans="1:11" x14ac:dyDescent="0.25">
      <c r="A262" s="225" t="s">
        <v>349</v>
      </c>
      <c r="B262" s="7" t="s">
        <v>350</v>
      </c>
      <c r="C262" s="9">
        <v>0</v>
      </c>
      <c r="D262" s="9">
        <v>0</v>
      </c>
      <c r="E262" s="52">
        <v>0</v>
      </c>
      <c r="F262" s="52">
        <v>0</v>
      </c>
      <c r="G262" s="175" t="s">
        <v>17</v>
      </c>
      <c r="H262" s="52">
        <v>0</v>
      </c>
      <c r="I262" s="52">
        <v>4790000</v>
      </c>
      <c r="J262" s="52">
        <v>-4790000</v>
      </c>
      <c r="K262" s="175">
        <v>0</v>
      </c>
    </row>
    <row r="263" spans="1:11" x14ac:dyDescent="0.25">
      <c r="A263" s="225" t="s">
        <v>351</v>
      </c>
      <c r="B263" s="7" t="s">
        <v>352</v>
      </c>
      <c r="C263" s="9">
        <v>271804</v>
      </c>
      <c r="D263" s="9">
        <v>271804</v>
      </c>
      <c r="E263" s="52">
        <v>173955.75</v>
      </c>
      <c r="F263" s="52">
        <v>-97848.25</v>
      </c>
      <c r="G263" s="175">
        <v>1.5624893112185139</v>
      </c>
      <c r="H263" s="52">
        <v>2120027.33</v>
      </c>
      <c r="I263" s="52">
        <v>2210469</v>
      </c>
      <c r="J263" s="52">
        <v>-90441.669999999925</v>
      </c>
      <c r="K263" s="175">
        <v>0.95908485031909518</v>
      </c>
    </row>
    <row r="264" spans="1:11" x14ac:dyDescent="0.25">
      <c r="A264" s="225" t="s">
        <v>706</v>
      </c>
      <c r="B264" s="7" t="s">
        <v>579</v>
      </c>
      <c r="C264" s="298">
        <v>5770000</v>
      </c>
      <c r="D264" s="298">
        <v>3338000</v>
      </c>
      <c r="E264" s="299">
        <v>0</v>
      </c>
      <c r="F264" s="299">
        <v>-5770000</v>
      </c>
      <c r="G264" s="175" t="s">
        <v>17</v>
      </c>
      <c r="H264" s="299">
        <v>5770000</v>
      </c>
      <c r="I264" s="299">
        <v>0</v>
      </c>
      <c r="J264" s="299">
        <v>5770000</v>
      </c>
      <c r="K264" s="175" t="s">
        <v>17</v>
      </c>
    </row>
    <row r="265" spans="1:11" ht="24.75" x14ac:dyDescent="0.25">
      <c r="A265" s="220" t="s">
        <v>353</v>
      </c>
      <c r="B265" s="3" t="s">
        <v>354</v>
      </c>
      <c r="C265" s="45">
        <v>0</v>
      </c>
      <c r="D265" s="45">
        <v>0</v>
      </c>
      <c r="E265" s="47">
        <v>207300</v>
      </c>
      <c r="F265" s="46">
        <v>207300</v>
      </c>
      <c r="G265" s="174">
        <v>0</v>
      </c>
      <c r="H265" s="47">
        <v>16800</v>
      </c>
      <c r="I265" s="47">
        <v>29581900</v>
      </c>
      <c r="J265" s="46">
        <v>-29565100</v>
      </c>
      <c r="K265" s="174">
        <v>5.6791483981759121E-4</v>
      </c>
    </row>
    <row r="266" spans="1:11" x14ac:dyDescent="0.25">
      <c r="A266" s="225" t="s">
        <v>622</v>
      </c>
      <c r="B266" s="7" t="s">
        <v>623</v>
      </c>
      <c r="C266" s="9">
        <v>0</v>
      </c>
      <c r="D266" s="9">
        <v>0</v>
      </c>
      <c r="E266" s="52">
        <v>0</v>
      </c>
      <c r="F266" s="52">
        <v>0</v>
      </c>
      <c r="G266" s="175" t="s">
        <v>17</v>
      </c>
      <c r="H266" s="52">
        <v>0</v>
      </c>
      <c r="I266" s="52">
        <v>6000000</v>
      </c>
      <c r="J266" s="52">
        <v>-6000000</v>
      </c>
      <c r="K266" s="175">
        <v>0</v>
      </c>
    </row>
    <row r="267" spans="1:11" ht="24.75" x14ac:dyDescent="0.25">
      <c r="A267" s="225" t="s">
        <v>355</v>
      </c>
      <c r="B267" s="7" t="s">
        <v>356</v>
      </c>
      <c r="C267" s="9">
        <v>0</v>
      </c>
      <c r="D267" s="9">
        <v>0</v>
      </c>
      <c r="E267" s="52">
        <v>0</v>
      </c>
      <c r="F267" s="52">
        <v>0</v>
      </c>
      <c r="G267" s="175" t="s">
        <v>17</v>
      </c>
      <c r="H267" s="52">
        <v>0</v>
      </c>
      <c r="I267" s="52">
        <v>8300000</v>
      </c>
      <c r="J267" s="52">
        <v>-8300000</v>
      </c>
      <c r="K267" s="175">
        <v>0</v>
      </c>
    </row>
    <row r="268" spans="1:11" ht="24.75" x14ac:dyDescent="0.25">
      <c r="A268" s="225" t="s">
        <v>666</v>
      </c>
      <c r="B268" s="7" t="s">
        <v>667</v>
      </c>
      <c r="C268" s="9">
        <v>0</v>
      </c>
      <c r="D268" s="9">
        <v>0</v>
      </c>
      <c r="E268" s="52">
        <v>109800</v>
      </c>
      <c r="F268" s="52">
        <v>109800</v>
      </c>
      <c r="G268" s="175">
        <v>0</v>
      </c>
      <c r="H268" s="52">
        <v>0</v>
      </c>
      <c r="I268" s="52">
        <v>329400</v>
      </c>
      <c r="J268" s="52">
        <v>-329400</v>
      </c>
      <c r="K268" s="175">
        <v>0</v>
      </c>
    </row>
    <row r="269" spans="1:11" ht="24.75" x14ac:dyDescent="0.25">
      <c r="A269" s="225" t="s">
        <v>624</v>
      </c>
      <c r="B269" s="7" t="s">
        <v>625</v>
      </c>
      <c r="C269" s="9">
        <v>0</v>
      </c>
      <c r="D269" s="9">
        <v>0</v>
      </c>
      <c r="E269" s="52">
        <v>0</v>
      </c>
      <c r="F269" s="52">
        <v>0</v>
      </c>
      <c r="G269" s="175" t="s">
        <v>17</v>
      </c>
      <c r="H269" s="52">
        <v>16800</v>
      </c>
      <c r="I269" s="52">
        <v>14660000</v>
      </c>
      <c r="J269" s="52">
        <v>-14643200</v>
      </c>
      <c r="K269" s="175">
        <v>1.1459754433833561E-3</v>
      </c>
    </row>
    <row r="270" spans="1:11" ht="24.75" x14ac:dyDescent="0.25">
      <c r="A270" s="225" t="s">
        <v>668</v>
      </c>
      <c r="B270" s="7" t="s">
        <v>669</v>
      </c>
      <c r="C270" s="9">
        <v>0</v>
      </c>
      <c r="D270" s="9">
        <v>0</v>
      </c>
      <c r="E270" s="52">
        <v>97500</v>
      </c>
      <c r="F270" s="52">
        <v>97500</v>
      </c>
      <c r="G270" s="175">
        <v>0</v>
      </c>
      <c r="H270" s="52">
        <v>0</v>
      </c>
      <c r="I270" s="52">
        <v>292500</v>
      </c>
      <c r="J270" s="52">
        <v>-292500</v>
      </c>
      <c r="K270" s="175">
        <v>0</v>
      </c>
    </row>
    <row r="271" spans="1:11" x14ac:dyDescent="0.25">
      <c r="A271" s="220" t="s">
        <v>357</v>
      </c>
      <c r="B271" s="3" t="s">
        <v>358</v>
      </c>
      <c r="C271" s="45">
        <v>0</v>
      </c>
      <c r="D271" s="45">
        <v>0</v>
      </c>
      <c r="E271" s="46">
        <v>0</v>
      </c>
      <c r="F271" s="46">
        <v>0</v>
      </c>
      <c r="G271" s="174" t="s">
        <v>17</v>
      </c>
      <c r="H271" s="46">
        <v>0</v>
      </c>
      <c r="I271" s="46">
        <v>3600000</v>
      </c>
      <c r="J271" s="46">
        <v>-3600000</v>
      </c>
      <c r="K271" s="174">
        <v>0</v>
      </c>
    </row>
    <row r="272" spans="1:11" ht="24.75" x14ac:dyDescent="0.25">
      <c r="A272" s="225" t="s">
        <v>359</v>
      </c>
      <c r="B272" s="7" t="s">
        <v>360</v>
      </c>
      <c r="C272" s="9">
        <v>0</v>
      </c>
      <c r="D272" s="9">
        <v>0</v>
      </c>
      <c r="E272" s="52">
        <v>0</v>
      </c>
      <c r="F272" s="52">
        <v>0</v>
      </c>
      <c r="G272" s="175" t="s">
        <v>17</v>
      </c>
      <c r="H272" s="52">
        <v>0</v>
      </c>
      <c r="I272" s="52">
        <v>3600000</v>
      </c>
      <c r="J272" s="52">
        <v>-3600000</v>
      </c>
      <c r="K272" s="175">
        <v>0</v>
      </c>
    </row>
    <row r="273" spans="1:11" ht="24.75" x14ac:dyDescent="0.25">
      <c r="A273" s="220" t="s">
        <v>361</v>
      </c>
      <c r="B273" s="3" t="s">
        <v>362</v>
      </c>
      <c r="C273" s="45">
        <v>3190520</v>
      </c>
      <c r="D273" s="45">
        <v>3190520</v>
      </c>
      <c r="E273" s="24">
        <v>5784936</v>
      </c>
      <c r="F273" s="46">
        <v>2594416</v>
      </c>
      <c r="G273" s="174">
        <v>0.55152209116920226</v>
      </c>
      <c r="H273" s="24">
        <v>19212288.420000002</v>
      </c>
      <c r="I273" s="24">
        <v>65417460.000000007</v>
      </c>
      <c r="J273" s="46">
        <v>-46205171.580000006</v>
      </c>
      <c r="K273" s="174">
        <v>0.29368747150989966</v>
      </c>
    </row>
    <row r="274" spans="1:11" ht="24.75" x14ac:dyDescent="0.25">
      <c r="A274" s="225" t="s">
        <v>363</v>
      </c>
      <c r="B274" s="7" t="s">
        <v>626</v>
      </c>
      <c r="C274" s="9">
        <v>13700</v>
      </c>
      <c r="D274" s="9">
        <v>13700</v>
      </c>
      <c r="E274" s="52">
        <v>450036</v>
      </c>
      <c r="F274" s="52">
        <v>436336</v>
      </c>
      <c r="G274" s="175">
        <v>3.0442009083717747E-2</v>
      </c>
      <c r="H274" s="52">
        <v>1426276.68</v>
      </c>
      <c r="I274" s="52">
        <v>4525360</v>
      </c>
      <c r="J274" s="52">
        <v>-3099083.3200000003</v>
      </c>
      <c r="K274" s="175">
        <v>0.31517419166651933</v>
      </c>
    </row>
    <row r="275" spans="1:11" x14ac:dyDescent="0.25">
      <c r="A275" s="225" t="s">
        <v>627</v>
      </c>
      <c r="B275" s="7" t="s">
        <v>628</v>
      </c>
      <c r="C275" s="9">
        <v>-12055661.800000001</v>
      </c>
      <c r="D275" s="9">
        <v>-12055661.800000001</v>
      </c>
      <c r="E275" s="52">
        <v>2700000.0000000005</v>
      </c>
      <c r="F275" s="52">
        <v>14755661.800000001</v>
      </c>
      <c r="G275" s="175">
        <v>-4.4650599259259254</v>
      </c>
      <c r="H275" s="52">
        <v>0</v>
      </c>
      <c r="I275" s="52">
        <v>25000000</v>
      </c>
      <c r="J275" s="52">
        <v>-25000000</v>
      </c>
      <c r="K275" s="175">
        <v>0</v>
      </c>
    </row>
    <row r="276" spans="1:11" x14ac:dyDescent="0.25">
      <c r="A276" s="225" t="s">
        <v>364</v>
      </c>
      <c r="B276" s="7" t="s">
        <v>365</v>
      </c>
      <c r="C276" s="9">
        <v>12171821.800000001</v>
      </c>
      <c r="D276" s="9">
        <v>12171821.800000001</v>
      </c>
      <c r="E276" s="52">
        <v>1800000</v>
      </c>
      <c r="F276" s="52">
        <v>-10371821.800000001</v>
      </c>
      <c r="G276" s="175">
        <v>6.7621232222222227</v>
      </c>
      <c r="H276" s="52">
        <v>12171821.800000001</v>
      </c>
      <c r="I276" s="52">
        <v>26200000</v>
      </c>
      <c r="J276" s="52">
        <v>-14028178.199999999</v>
      </c>
      <c r="K276" s="175">
        <v>0.46457335114503817</v>
      </c>
    </row>
    <row r="277" spans="1:11" ht="24.75" x14ac:dyDescent="0.25">
      <c r="A277" s="275" t="s">
        <v>366</v>
      </c>
      <c r="B277" s="247" t="s">
        <v>367</v>
      </c>
      <c r="C277" s="300">
        <v>3060660</v>
      </c>
      <c r="D277" s="300">
        <v>3060660</v>
      </c>
      <c r="E277" s="276">
        <v>834900</v>
      </c>
      <c r="F277" s="276">
        <v>-2225760</v>
      </c>
      <c r="G277" s="277">
        <v>3.665900107797341</v>
      </c>
      <c r="H277" s="276">
        <v>5614189.9399999995</v>
      </c>
      <c r="I277" s="276">
        <v>9692100</v>
      </c>
      <c r="J277" s="276">
        <v>-4077910.0600000005</v>
      </c>
      <c r="K277" s="277">
        <v>0.57925423179703051</v>
      </c>
    </row>
    <row r="278" spans="1:11" x14ac:dyDescent="0.25">
      <c r="A278" s="226" t="s">
        <v>670</v>
      </c>
      <c r="B278" s="80" t="s">
        <v>671</v>
      </c>
      <c r="C278" s="45">
        <v>0</v>
      </c>
      <c r="D278" s="45">
        <v>0</v>
      </c>
      <c r="E278" s="193">
        <v>512400</v>
      </c>
      <c r="F278" s="46">
        <v>512400</v>
      </c>
      <c r="G278" s="174">
        <v>0</v>
      </c>
      <c r="H278" s="193">
        <v>0</v>
      </c>
      <c r="I278" s="193">
        <v>1255800</v>
      </c>
      <c r="J278" s="46">
        <v>-1255800</v>
      </c>
      <c r="K278" s="174">
        <v>0</v>
      </c>
    </row>
    <row r="279" spans="1:11" x14ac:dyDescent="0.25">
      <c r="A279" s="225" t="s">
        <v>672</v>
      </c>
      <c r="B279" s="7" t="s">
        <v>673</v>
      </c>
      <c r="C279" s="9"/>
      <c r="D279" s="9"/>
      <c r="E279" s="52">
        <v>512400</v>
      </c>
      <c r="F279" s="52">
        <v>512400</v>
      </c>
      <c r="G279" s="175">
        <v>0</v>
      </c>
      <c r="H279" s="52">
        <v>0</v>
      </c>
      <c r="I279" s="52">
        <v>1255800</v>
      </c>
      <c r="J279" s="52">
        <v>-1255800</v>
      </c>
      <c r="K279" s="175">
        <v>0</v>
      </c>
    </row>
    <row r="280" spans="1:11" x14ac:dyDescent="0.25">
      <c r="A280" s="226" t="s">
        <v>368</v>
      </c>
      <c r="B280" s="80" t="s">
        <v>369</v>
      </c>
      <c r="C280" s="45">
        <v>-1066272.19</v>
      </c>
      <c r="D280" s="45">
        <v>-1066272.19</v>
      </c>
      <c r="E280" s="193">
        <v>172412.5</v>
      </c>
      <c r="F280" s="46">
        <v>1238684.69</v>
      </c>
      <c r="G280" s="174">
        <v>-6.1844250851881384</v>
      </c>
      <c r="H280" s="193">
        <v>2080024.44</v>
      </c>
      <c r="I280" s="193">
        <v>2068950</v>
      </c>
      <c r="J280" s="46">
        <v>11074.439999999944</v>
      </c>
      <c r="K280" s="174">
        <v>1.0053526861451461</v>
      </c>
    </row>
    <row r="281" spans="1:11" x14ac:dyDescent="0.25">
      <c r="A281" s="225" t="s">
        <v>368</v>
      </c>
      <c r="B281" s="7" t="s">
        <v>370</v>
      </c>
      <c r="C281" s="9">
        <v>-1066272.19</v>
      </c>
      <c r="D281" s="9">
        <v>-1066272.19</v>
      </c>
      <c r="E281" s="52">
        <v>172412.5</v>
      </c>
      <c r="F281" s="52">
        <v>1238684.69</v>
      </c>
      <c r="G281" s="175">
        <v>-6.1844250851881384</v>
      </c>
      <c r="H281" s="52">
        <v>2080024.44</v>
      </c>
      <c r="I281" s="52">
        <v>2068950</v>
      </c>
      <c r="J281" s="52">
        <v>11074.439999999944</v>
      </c>
      <c r="K281" s="175">
        <v>1.0053526861451461</v>
      </c>
    </row>
    <row r="282" spans="1:11" x14ac:dyDescent="0.25">
      <c r="A282" s="84"/>
      <c r="B282" s="80"/>
      <c r="C282" s="49"/>
      <c r="D282" s="49"/>
      <c r="E282" s="46"/>
      <c r="F282" s="260"/>
      <c r="G282" s="186"/>
      <c r="H282" s="46"/>
      <c r="I282" s="46"/>
      <c r="J282" s="260"/>
      <c r="K282" s="186"/>
    </row>
    <row r="283" spans="1:11" x14ac:dyDescent="0.25">
      <c r="A283" s="85"/>
      <c r="B283" s="85" t="s">
        <v>371</v>
      </c>
      <c r="C283" s="86">
        <v>1289170847.73</v>
      </c>
      <c r="D283" s="86">
        <v>1396563384.9400001</v>
      </c>
      <c r="E283" s="227">
        <v>271249135.57933146</v>
      </c>
      <c r="F283" s="87">
        <v>-1017921712.1506686</v>
      </c>
      <c r="G283" s="65">
        <v>4.7527187320859126</v>
      </c>
      <c r="H283" s="86">
        <v>2683627076.4100003</v>
      </c>
      <c r="I283" s="87">
        <v>3479417083.6082525</v>
      </c>
      <c r="J283" s="87">
        <v>-795790007.1982522</v>
      </c>
      <c r="K283" s="65">
        <v>0.77128639996990656</v>
      </c>
    </row>
    <row r="284" spans="1:11" x14ac:dyDescent="0.25">
      <c r="A284" s="1"/>
      <c r="B284" s="5"/>
      <c r="C284" s="48"/>
      <c r="D284" s="9"/>
      <c r="E284" s="67"/>
      <c r="F284" s="194"/>
      <c r="G284" s="261"/>
      <c r="H284" s="67"/>
      <c r="I284" s="67"/>
      <c r="J284" s="194"/>
      <c r="K284" s="331"/>
    </row>
    <row r="285" spans="1:11" x14ac:dyDescent="0.25">
      <c r="A285" s="1"/>
      <c r="B285" s="88" t="s">
        <v>372</v>
      </c>
      <c r="C285" s="269"/>
      <c r="D285" s="89"/>
      <c r="E285" s="67"/>
      <c r="F285" s="194"/>
      <c r="G285" s="261"/>
      <c r="H285" s="67"/>
      <c r="I285" s="67"/>
      <c r="J285" s="194"/>
      <c r="K285" s="331"/>
    </row>
    <row r="286" spans="1:11" x14ac:dyDescent="0.25">
      <c r="A286" s="1"/>
      <c r="B286" s="88" t="s">
        <v>595</v>
      </c>
      <c r="C286" s="269">
        <v>932370258.61999989</v>
      </c>
      <c r="D286" s="21"/>
      <c r="E286" s="67"/>
      <c r="F286" s="194"/>
      <c r="G286" s="261"/>
      <c r="H286" s="67"/>
      <c r="I286" s="67"/>
      <c r="J286" s="194"/>
      <c r="K286" s="331"/>
    </row>
    <row r="287" spans="1:11" ht="24.75" x14ac:dyDescent="0.25">
      <c r="A287" s="1"/>
      <c r="B287" s="88" t="s">
        <v>650</v>
      </c>
      <c r="C287" s="48"/>
      <c r="D287" s="9">
        <v>824977721.40999985</v>
      </c>
      <c r="E287" s="67"/>
      <c r="F287" s="194"/>
      <c r="G287" s="261"/>
      <c r="H287" s="67"/>
      <c r="I287" s="67"/>
      <c r="J287" s="194"/>
      <c r="K287" s="331"/>
    </row>
    <row r="288" spans="1:11" ht="24.75" x14ac:dyDescent="0.25">
      <c r="A288" s="1"/>
      <c r="B288" s="88" t="s">
        <v>651</v>
      </c>
      <c r="C288" s="48"/>
      <c r="D288" s="9"/>
      <c r="E288" s="67"/>
      <c r="F288" s="194"/>
      <c r="G288" s="261"/>
      <c r="H288" s="67"/>
      <c r="I288" s="67"/>
      <c r="J288" s="194"/>
      <c r="K288" s="331"/>
    </row>
    <row r="289" spans="1:11" x14ac:dyDescent="0.25">
      <c r="A289" s="1"/>
      <c r="B289" s="13"/>
      <c r="C289" s="48"/>
      <c r="D289" s="9"/>
      <c r="E289" s="67"/>
      <c r="F289" s="194"/>
      <c r="G289" s="261"/>
      <c r="H289" s="67"/>
      <c r="I289" s="67"/>
      <c r="J289" s="194"/>
      <c r="K289" s="331"/>
    </row>
    <row r="290" spans="1:11" x14ac:dyDescent="0.25">
      <c r="A290" s="85"/>
      <c r="B290" s="85" t="s">
        <v>373</v>
      </c>
      <c r="C290" s="86">
        <v>2221541106.3499999</v>
      </c>
      <c r="D290" s="86">
        <v>2221541106.3499999</v>
      </c>
      <c r="E290" s="87">
        <v>271249135.57933146</v>
      </c>
      <c r="F290" s="87">
        <v>-1950291970.7706685</v>
      </c>
      <c r="G290" s="65">
        <v>8.1900393953523665</v>
      </c>
      <c r="H290" s="86">
        <v>2683627076.4100003</v>
      </c>
      <c r="I290" s="87">
        <v>3479417083.6082525</v>
      </c>
      <c r="J290" s="87">
        <v>-795790007.1982522</v>
      </c>
      <c r="K290" s="332">
        <v>0.77128639996990656</v>
      </c>
    </row>
    <row r="291" spans="1:11" x14ac:dyDescent="0.25">
      <c r="A291" s="90"/>
      <c r="B291" s="29"/>
      <c r="C291" s="228"/>
      <c r="D291" s="229"/>
      <c r="E291" s="90"/>
      <c r="F291" s="90"/>
      <c r="G291" s="230"/>
      <c r="H291" s="90"/>
      <c r="I291" s="90"/>
      <c r="J291" s="90"/>
      <c r="K291" s="333"/>
    </row>
    <row r="292" spans="1:11" x14ac:dyDescent="0.25">
      <c r="A292" s="90"/>
      <c r="B292" s="334">
        <v>44949</v>
      </c>
      <c r="C292" s="228"/>
      <c r="D292" s="229"/>
      <c r="E292" s="90"/>
      <c r="F292" s="90"/>
      <c r="G292" s="230"/>
      <c r="H292" s="90"/>
      <c r="I292" s="90"/>
      <c r="J292" s="90"/>
      <c r="K292" s="333"/>
    </row>
  </sheetData>
  <mergeCells count="11">
    <mergeCell ref="K7:K8"/>
    <mergeCell ref="A1:J1"/>
    <mergeCell ref="A2:J2"/>
    <mergeCell ref="A3:J3"/>
    <mergeCell ref="A4:J4"/>
    <mergeCell ref="A5:J5"/>
    <mergeCell ref="A7:A8"/>
    <mergeCell ref="B7:B8"/>
    <mergeCell ref="F7:F8"/>
    <mergeCell ref="G7:G8"/>
    <mergeCell ref="J7:J8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D101"/>
  <sheetViews>
    <sheetView workbookViewId="0">
      <selection activeCell="B93" sqref="B93"/>
    </sheetView>
  </sheetViews>
  <sheetFormatPr baseColWidth="10" defaultRowHeight="15" x14ac:dyDescent="0.25"/>
  <cols>
    <col min="1" max="1" width="11.42578125" style="100"/>
    <col min="2" max="2" width="43.140625" style="108" customWidth="1"/>
    <col min="3" max="3" width="17" style="102" customWidth="1"/>
    <col min="4" max="4" width="18" style="102" customWidth="1"/>
  </cols>
  <sheetData>
    <row r="3" spans="1:4" x14ac:dyDescent="0.25">
      <c r="A3" s="92"/>
      <c r="B3" s="236" t="s">
        <v>612</v>
      </c>
      <c r="C3" s="352" t="s">
        <v>710</v>
      </c>
      <c r="D3" s="352"/>
    </row>
    <row r="4" spans="1:4" x14ac:dyDescent="0.25">
      <c r="A4" s="92"/>
      <c r="B4" s="93"/>
      <c r="C4" s="95"/>
      <c r="D4"/>
    </row>
    <row r="5" spans="1:4" x14ac:dyDescent="0.25">
      <c r="B5" s="236" t="s">
        <v>646</v>
      </c>
      <c r="C5" s="94"/>
      <c r="D5" s="95"/>
    </row>
    <row r="6" spans="1:4" x14ac:dyDescent="0.25">
      <c r="B6" s="262"/>
      <c r="C6" s="94"/>
      <c r="D6" s="95"/>
    </row>
    <row r="7" spans="1:4" x14ac:dyDescent="0.25">
      <c r="A7" s="96"/>
      <c r="B7" s="97" t="s">
        <v>378</v>
      </c>
      <c r="C7" s="99">
        <v>2129471512.1300001</v>
      </c>
      <c r="D7" s="97"/>
    </row>
    <row r="8" spans="1:4" x14ac:dyDescent="0.25">
      <c r="B8" s="101"/>
      <c r="D8"/>
    </row>
    <row r="9" spans="1:4" x14ac:dyDescent="0.25">
      <c r="B9" s="101" t="s">
        <v>379</v>
      </c>
      <c r="C9" s="103">
        <v>784509390.9000001</v>
      </c>
      <c r="D9"/>
    </row>
    <row r="10" spans="1:4" x14ac:dyDescent="0.25">
      <c r="B10" s="101"/>
      <c r="D10"/>
    </row>
    <row r="11" spans="1:4" x14ac:dyDescent="0.25">
      <c r="A11" s="104"/>
      <c r="B11" s="97" t="s">
        <v>380</v>
      </c>
      <c r="C11" s="105">
        <v>2913980903.0300002</v>
      </c>
      <c r="D11"/>
    </row>
    <row r="12" spans="1:4" x14ac:dyDescent="0.25">
      <c r="B12" s="101"/>
      <c r="D12"/>
    </row>
    <row r="13" spans="1:4" x14ac:dyDescent="0.25">
      <c r="B13" s="101" t="s">
        <v>381</v>
      </c>
      <c r="C13" s="103">
        <v>2221541106.3499999</v>
      </c>
      <c r="D13"/>
    </row>
    <row r="14" spans="1:4" x14ac:dyDescent="0.25">
      <c r="B14" s="101"/>
      <c r="D14"/>
    </row>
    <row r="15" spans="1:4" x14ac:dyDescent="0.25">
      <c r="A15" s="96"/>
      <c r="B15" s="97" t="s">
        <v>382</v>
      </c>
      <c r="C15" s="105">
        <v>692439796.68000031</v>
      </c>
      <c r="D15" s="105"/>
    </row>
    <row r="16" spans="1:4" x14ac:dyDescent="0.25">
      <c r="B16" s="101"/>
      <c r="D16" s="109"/>
    </row>
    <row r="17" spans="1:4" ht="15.75" thickBot="1" x14ac:dyDescent="0.3">
      <c r="B17" s="101" t="s">
        <v>383</v>
      </c>
      <c r="C17" s="106">
        <v>-1437031715.4499998</v>
      </c>
      <c r="D17" s="109"/>
    </row>
    <row r="18" spans="1:4" ht="15.75" thickTop="1" x14ac:dyDescent="0.25">
      <c r="A18" s="114" t="s">
        <v>384</v>
      </c>
      <c r="B18" s="101"/>
      <c r="C18" s="107">
        <v>-1437031715.45</v>
      </c>
      <c r="D18" s="109"/>
    </row>
    <row r="19" spans="1:4" x14ac:dyDescent="0.25">
      <c r="C19" s="109">
        <v>0</v>
      </c>
      <c r="D19" s="109">
        <v>0</v>
      </c>
    </row>
    <row r="20" spans="1:4" x14ac:dyDescent="0.25">
      <c r="D20" s="109"/>
    </row>
    <row r="21" spans="1:4" x14ac:dyDescent="0.25">
      <c r="B21" s="236" t="s">
        <v>647</v>
      </c>
      <c r="C21" s="94"/>
      <c r="D21" s="95"/>
    </row>
    <row r="22" spans="1:4" x14ac:dyDescent="0.25">
      <c r="B22" s="101"/>
      <c r="D22" s="109"/>
    </row>
    <row r="23" spans="1:4" x14ac:dyDescent="0.25">
      <c r="A23" s="96"/>
      <c r="B23" s="97" t="s">
        <v>385</v>
      </c>
      <c r="C23" s="110">
        <v>1808196123.1500006</v>
      </c>
      <c r="D23" s="98"/>
    </row>
    <row r="24" spans="1:4" x14ac:dyDescent="0.25">
      <c r="B24" s="101"/>
    </row>
    <row r="25" spans="1:4" x14ac:dyDescent="0.25">
      <c r="B25" s="101" t="s">
        <v>386</v>
      </c>
      <c r="C25" s="111">
        <v>-107392537.21000004</v>
      </c>
      <c r="D25" s="103"/>
    </row>
    <row r="26" spans="1:4" x14ac:dyDescent="0.25">
      <c r="B26" s="101"/>
      <c r="D26" s="301"/>
    </row>
    <row r="27" spans="1:4" x14ac:dyDescent="0.25">
      <c r="B27" s="101" t="s">
        <v>387</v>
      </c>
      <c r="C27" s="111">
        <v>824977721.40999985</v>
      </c>
    </row>
    <row r="28" spans="1:4" x14ac:dyDescent="0.25">
      <c r="B28" s="101"/>
    </row>
    <row r="29" spans="1:4" x14ac:dyDescent="0.25">
      <c r="A29" s="96"/>
      <c r="B29" s="97" t="s">
        <v>388</v>
      </c>
      <c r="C29" s="110">
        <v>875825864.53000069</v>
      </c>
      <c r="D29" s="98"/>
    </row>
    <row r="30" spans="1:4" x14ac:dyDescent="0.25">
      <c r="B30" s="101"/>
      <c r="C30" s="111"/>
    </row>
    <row r="31" spans="1:4" ht="15.75" thickBot="1" x14ac:dyDescent="0.3">
      <c r="B31" s="101" t="s">
        <v>389</v>
      </c>
      <c r="C31" s="106">
        <v>-932370258.61999989</v>
      </c>
    </row>
    <row r="32" spans="1:4" ht="15.75" thickTop="1" x14ac:dyDescent="0.25">
      <c r="B32" s="101"/>
      <c r="C32" s="109">
        <v>-932370258.61999989</v>
      </c>
    </row>
    <row r="33" spans="1:4" x14ac:dyDescent="0.25">
      <c r="C33" s="111">
        <v>0</v>
      </c>
    </row>
    <row r="34" spans="1:4" ht="15.75" thickBot="1" x14ac:dyDescent="0.3"/>
    <row r="35" spans="1:4" ht="15.75" thickBot="1" x14ac:dyDescent="0.3">
      <c r="B35" s="112"/>
      <c r="C35" s="353" t="s">
        <v>390</v>
      </c>
      <c r="D35" s="354"/>
    </row>
    <row r="36" spans="1:4" ht="15.75" thickBot="1" x14ac:dyDescent="0.3">
      <c r="A36" s="104"/>
      <c r="B36" s="113"/>
      <c r="C36" s="302" t="s">
        <v>391</v>
      </c>
      <c r="D36" s="303" t="s">
        <v>3</v>
      </c>
    </row>
    <row r="37" spans="1:4" x14ac:dyDescent="0.25">
      <c r="A37" s="114" t="s">
        <v>392</v>
      </c>
      <c r="B37" s="115" t="s">
        <v>393</v>
      </c>
      <c r="C37" s="304">
        <v>329326319.08999997</v>
      </c>
      <c r="D37" s="305">
        <v>329326319.08999997</v>
      </c>
    </row>
    <row r="38" spans="1:4" x14ac:dyDescent="0.25">
      <c r="A38" s="114" t="s">
        <v>394</v>
      </c>
      <c r="B38" s="116" t="s">
        <v>395</v>
      </c>
      <c r="C38" s="306"/>
      <c r="D38" s="307"/>
    </row>
    <row r="39" spans="1:4" x14ac:dyDescent="0.25">
      <c r="A39" s="100" t="s">
        <v>396</v>
      </c>
      <c r="B39" s="117" t="s">
        <v>397</v>
      </c>
      <c r="C39" s="306"/>
      <c r="D39" s="307"/>
    </row>
    <row r="40" spans="1:4" x14ac:dyDescent="0.25">
      <c r="A40" s="114" t="s">
        <v>398</v>
      </c>
      <c r="B40" s="117" t="s">
        <v>399</v>
      </c>
      <c r="C40" s="306"/>
      <c r="D40" s="307"/>
    </row>
    <row r="41" spans="1:4" x14ac:dyDescent="0.25">
      <c r="A41" s="114" t="s">
        <v>400</v>
      </c>
      <c r="B41" s="117" t="s">
        <v>401</v>
      </c>
      <c r="C41" s="306"/>
      <c r="D41" s="307"/>
    </row>
    <row r="42" spans="1:4" x14ac:dyDescent="0.25">
      <c r="A42" s="100" t="s">
        <v>402</v>
      </c>
      <c r="B42" s="117" t="s">
        <v>580</v>
      </c>
      <c r="C42" s="306">
        <v>53534642.899999999</v>
      </c>
      <c r="D42" s="307"/>
    </row>
    <row r="43" spans="1:4" x14ac:dyDescent="0.25">
      <c r="A43" s="100" t="s">
        <v>403</v>
      </c>
      <c r="B43" s="117" t="s">
        <v>404</v>
      </c>
      <c r="C43" s="306"/>
      <c r="D43" s="307"/>
    </row>
    <row r="44" spans="1:4" x14ac:dyDescent="0.25">
      <c r="A44" s="100" t="s">
        <v>405</v>
      </c>
      <c r="B44" s="117" t="s">
        <v>406</v>
      </c>
      <c r="C44" s="306"/>
      <c r="D44" s="307"/>
    </row>
    <row r="45" spans="1:4" x14ac:dyDescent="0.25">
      <c r="A45" s="114" t="s">
        <v>407</v>
      </c>
      <c r="B45" s="117" t="s">
        <v>408</v>
      </c>
      <c r="C45" s="306"/>
      <c r="D45" s="307"/>
    </row>
    <row r="46" spans="1:4" x14ac:dyDescent="0.25">
      <c r="A46" s="100" t="s">
        <v>409</v>
      </c>
      <c r="B46" s="117" t="s">
        <v>410</v>
      </c>
      <c r="C46" s="306"/>
      <c r="D46" s="307"/>
    </row>
    <row r="47" spans="1:4" x14ac:dyDescent="0.25">
      <c r="A47" s="118" t="s">
        <v>411</v>
      </c>
      <c r="B47" s="117" t="s">
        <v>412</v>
      </c>
      <c r="C47" s="306">
        <v>500000000</v>
      </c>
      <c r="D47" s="307">
        <v>500000000</v>
      </c>
    </row>
    <row r="48" spans="1:4" x14ac:dyDescent="0.25">
      <c r="A48" s="100" t="s">
        <v>413</v>
      </c>
      <c r="B48" s="117" t="s">
        <v>708</v>
      </c>
      <c r="C48" s="306">
        <v>2080364.3</v>
      </c>
      <c r="D48" s="307"/>
    </row>
    <row r="49" spans="1:4" x14ac:dyDescent="0.25">
      <c r="A49" s="119"/>
      <c r="B49" s="120"/>
      <c r="C49" s="306"/>
      <c r="D49" s="307"/>
    </row>
    <row r="50" spans="1:4" x14ac:dyDescent="0.25">
      <c r="B50" s="120"/>
      <c r="C50" s="306"/>
      <c r="D50" s="307"/>
    </row>
    <row r="51" spans="1:4" x14ac:dyDescent="0.25">
      <c r="A51" s="114" t="s">
        <v>414</v>
      </c>
      <c r="B51" s="116" t="s">
        <v>581</v>
      </c>
      <c r="C51" s="306"/>
      <c r="D51" s="307"/>
    </row>
    <row r="52" spans="1:4" x14ac:dyDescent="0.25">
      <c r="A52" s="114" t="s">
        <v>415</v>
      </c>
      <c r="B52" s="116" t="s">
        <v>582</v>
      </c>
      <c r="C52" s="306"/>
      <c r="D52" s="307"/>
    </row>
    <row r="53" spans="1:4" x14ac:dyDescent="0.25">
      <c r="A53" s="114" t="s">
        <v>416</v>
      </c>
      <c r="B53" s="116" t="s">
        <v>583</v>
      </c>
      <c r="C53" s="306">
        <v>56040425.840000004</v>
      </c>
      <c r="D53" s="307"/>
    </row>
    <row r="54" spans="1:4" x14ac:dyDescent="0.25">
      <c r="A54" s="114" t="s">
        <v>417</v>
      </c>
      <c r="B54" s="116" t="s">
        <v>584</v>
      </c>
      <c r="C54" s="306"/>
      <c r="D54" s="307"/>
    </row>
    <row r="55" spans="1:4" x14ac:dyDescent="0.25">
      <c r="A55" s="114" t="s">
        <v>418</v>
      </c>
      <c r="B55" s="116" t="s">
        <v>419</v>
      </c>
      <c r="C55" s="306">
        <v>17040494.780000001</v>
      </c>
      <c r="D55" s="307">
        <v>17040494.780000001</v>
      </c>
    </row>
    <row r="56" spans="1:4" x14ac:dyDescent="0.25">
      <c r="A56" s="100" t="s">
        <v>420</v>
      </c>
      <c r="B56" s="116" t="s">
        <v>421</v>
      </c>
      <c r="C56" s="308"/>
      <c r="D56" s="307"/>
    </row>
    <row r="57" spans="1:4" x14ac:dyDescent="0.25">
      <c r="A57" s="100" t="s">
        <v>422</v>
      </c>
      <c r="B57" s="121" t="s">
        <v>423</v>
      </c>
      <c r="C57" s="309">
        <v>30363576.66</v>
      </c>
      <c r="D57" s="310">
        <v>30363576.66</v>
      </c>
    </row>
    <row r="58" spans="1:4" x14ac:dyDescent="0.25">
      <c r="A58" s="119"/>
      <c r="B58" s="172" t="s">
        <v>709</v>
      </c>
      <c r="C58" s="311">
        <v>31359.99</v>
      </c>
      <c r="D58" s="312">
        <v>31359.99</v>
      </c>
    </row>
    <row r="59" spans="1:4" x14ac:dyDescent="0.25">
      <c r="B59" s="121"/>
      <c r="C59" s="306"/>
      <c r="D59" s="307"/>
    </row>
    <row r="60" spans="1:4" x14ac:dyDescent="0.25">
      <c r="B60" s="121"/>
      <c r="C60" s="313"/>
      <c r="D60" s="314"/>
    </row>
    <row r="61" spans="1:4" ht="15.75" thickBot="1" x14ac:dyDescent="0.3">
      <c r="B61" s="121"/>
      <c r="C61" s="315"/>
      <c r="D61" s="316"/>
    </row>
    <row r="62" spans="1:4" ht="15.75" thickBot="1" x14ac:dyDescent="0.3">
      <c r="A62" s="114"/>
      <c r="B62" s="231" t="s">
        <v>424</v>
      </c>
      <c r="C62" s="317">
        <v>988417183.55999994</v>
      </c>
      <c r="D62" s="317">
        <v>876761750.51999986</v>
      </c>
    </row>
    <row r="63" spans="1:4" x14ac:dyDescent="0.25">
      <c r="A63" s="114"/>
      <c r="B63" s="116"/>
      <c r="C63" s="318"/>
      <c r="D63" s="319"/>
    </row>
    <row r="64" spans="1:4" x14ac:dyDescent="0.25">
      <c r="A64" s="114" t="s">
        <v>414</v>
      </c>
      <c r="B64" s="116" t="s">
        <v>585</v>
      </c>
      <c r="C64" s="306">
        <v>9864434.1400000006</v>
      </c>
      <c r="D64" s="307">
        <v>9864434.1400000006</v>
      </c>
    </row>
    <row r="65" spans="1:4" x14ac:dyDescent="0.25">
      <c r="A65" s="114" t="s">
        <v>415</v>
      </c>
      <c r="B65" s="116" t="s">
        <v>586</v>
      </c>
      <c r="C65" s="306">
        <v>10792394.720000001</v>
      </c>
      <c r="D65" s="307">
        <v>10792394.720000001</v>
      </c>
    </row>
    <row r="66" spans="1:4" x14ac:dyDescent="0.25">
      <c r="A66" s="114" t="s">
        <v>416</v>
      </c>
      <c r="B66" s="116" t="s">
        <v>587</v>
      </c>
      <c r="C66" s="306"/>
      <c r="D66" s="307"/>
    </row>
    <row r="67" spans="1:4" x14ac:dyDescent="0.25">
      <c r="A67" s="114" t="s">
        <v>417</v>
      </c>
      <c r="B67" s="116" t="s">
        <v>588</v>
      </c>
      <c r="C67" s="306">
        <v>1625010.74</v>
      </c>
      <c r="D67" s="307"/>
    </row>
    <row r="68" spans="1:4" x14ac:dyDescent="0.25">
      <c r="A68" s="114" t="s">
        <v>418</v>
      </c>
      <c r="B68" s="116" t="s">
        <v>425</v>
      </c>
      <c r="C68" s="306"/>
      <c r="D68" s="307"/>
    </row>
    <row r="69" spans="1:4" x14ac:dyDescent="0.25">
      <c r="A69" s="100" t="s">
        <v>420</v>
      </c>
      <c r="B69" s="116" t="s">
        <v>426</v>
      </c>
      <c r="C69" s="306">
        <v>5405247.5999999996</v>
      </c>
      <c r="D69" s="307">
        <v>5405247.5999999996</v>
      </c>
    </row>
    <row r="70" spans="1:4" x14ac:dyDescent="0.25">
      <c r="A70" s="100" t="s">
        <v>422</v>
      </c>
      <c r="B70" s="116" t="s">
        <v>427</v>
      </c>
      <c r="C70" s="306"/>
      <c r="D70" s="307"/>
    </row>
    <row r="71" spans="1:4" x14ac:dyDescent="0.25">
      <c r="B71" s="121"/>
      <c r="C71" s="306"/>
      <c r="D71" s="307"/>
    </row>
    <row r="72" spans="1:4" x14ac:dyDescent="0.25">
      <c r="B72" s="172"/>
      <c r="C72" s="306"/>
      <c r="D72" s="307"/>
    </row>
    <row r="73" spans="1:4" x14ac:dyDescent="0.25">
      <c r="A73" s="114" t="s">
        <v>392</v>
      </c>
      <c r="B73" s="121" t="s">
        <v>428</v>
      </c>
      <c r="C73" s="306"/>
      <c r="D73" s="307"/>
    </row>
    <row r="74" spans="1:4" x14ac:dyDescent="0.25">
      <c r="A74" s="114" t="s">
        <v>394</v>
      </c>
      <c r="B74" s="121" t="s">
        <v>429</v>
      </c>
      <c r="C74" s="306">
        <v>26100</v>
      </c>
      <c r="D74" s="307">
        <v>26100</v>
      </c>
    </row>
    <row r="75" spans="1:4" x14ac:dyDescent="0.25">
      <c r="A75" s="114" t="s">
        <v>396</v>
      </c>
      <c r="B75" s="121" t="s">
        <v>430</v>
      </c>
      <c r="C75" s="306">
        <v>24832810.670000002</v>
      </c>
      <c r="D75" s="307">
        <v>24832810.670000002</v>
      </c>
    </row>
    <row r="76" spans="1:4" x14ac:dyDescent="0.25">
      <c r="A76" s="114" t="s">
        <v>398</v>
      </c>
      <c r="B76" s="121" t="s">
        <v>589</v>
      </c>
      <c r="C76" s="306">
        <v>301904.59000000003</v>
      </c>
      <c r="D76" s="307"/>
    </row>
    <row r="77" spans="1:4" x14ac:dyDescent="0.25">
      <c r="A77" s="114" t="s">
        <v>400</v>
      </c>
      <c r="B77" s="116" t="s">
        <v>590</v>
      </c>
      <c r="C77" s="306">
        <v>271785.45</v>
      </c>
      <c r="D77" s="307"/>
    </row>
    <row r="78" spans="1:4" x14ac:dyDescent="0.25">
      <c r="A78" s="100" t="s">
        <v>402</v>
      </c>
      <c r="B78" s="116" t="s">
        <v>591</v>
      </c>
      <c r="C78" s="306"/>
      <c r="D78" s="307"/>
    </row>
    <row r="79" spans="1:4" x14ac:dyDescent="0.25">
      <c r="A79" s="100" t="s">
        <v>403</v>
      </c>
      <c r="B79" s="116" t="s">
        <v>431</v>
      </c>
      <c r="C79" s="306">
        <v>1907765.99</v>
      </c>
      <c r="D79" s="307"/>
    </row>
    <row r="80" spans="1:4" x14ac:dyDescent="0.25">
      <c r="A80" s="100" t="s">
        <v>405</v>
      </c>
      <c r="B80" s="221" t="s">
        <v>592</v>
      </c>
      <c r="C80" s="306">
        <v>156429.06</v>
      </c>
      <c r="D80" s="307"/>
    </row>
    <row r="81" spans="1:4" x14ac:dyDescent="0.25">
      <c r="A81" s="114" t="s">
        <v>407</v>
      </c>
      <c r="B81" s="116" t="s">
        <v>432</v>
      </c>
      <c r="C81" s="306">
        <v>863041.98</v>
      </c>
      <c r="D81" s="307">
        <v>863041.98</v>
      </c>
    </row>
    <row r="82" spans="1:4" x14ac:dyDescent="0.25">
      <c r="A82" s="114" t="s">
        <v>409</v>
      </c>
      <c r="B82" s="116" t="s">
        <v>433</v>
      </c>
      <c r="C82" s="306"/>
      <c r="D82" s="307"/>
    </row>
    <row r="83" spans="1:4" x14ac:dyDescent="0.25">
      <c r="A83" s="114" t="s">
        <v>411</v>
      </c>
      <c r="B83" s="116" t="s">
        <v>434</v>
      </c>
      <c r="C83" s="306"/>
      <c r="D83" s="307"/>
    </row>
    <row r="84" spans="1:4" x14ac:dyDescent="0.25">
      <c r="A84" s="100" t="s">
        <v>413</v>
      </c>
      <c r="B84" s="116" t="s">
        <v>435</v>
      </c>
      <c r="C84" s="313"/>
      <c r="D84" s="314"/>
    </row>
    <row r="85" spans="1:4" x14ac:dyDescent="0.25">
      <c r="B85" s="120" t="s">
        <v>674</v>
      </c>
      <c r="C85" s="313"/>
      <c r="D85" s="314"/>
    </row>
    <row r="86" spans="1:4" ht="15.75" thickBot="1" x14ac:dyDescent="0.3">
      <c r="B86" s="116"/>
      <c r="C86" s="315"/>
      <c r="D86" s="316"/>
    </row>
    <row r="87" spans="1:4" ht="15.75" thickBot="1" x14ac:dyDescent="0.3">
      <c r="A87" s="122"/>
      <c r="B87" s="123" t="s">
        <v>424</v>
      </c>
      <c r="C87" s="320">
        <v>56046924.940000005</v>
      </c>
      <c r="D87" s="321">
        <v>51784029.109999999</v>
      </c>
    </row>
    <row r="88" spans="1:4" ht="15.75" thickBot="1" x14ac:dyDescent="0.3">
      <c r="A88" s="122"/>
      <c r="B88" s="124" t="s">
        <v>436</v>
      </c>
      <c r="C88" s="285">
        <v>-932370258.61999989</v>
      </c>
      <c r="D88" s="286">
        <v>824977721.40999985</v>
      </c>
    </row>
    <row r="89" spans="1:4" ht="16.5" thickTop="1" thickBot="1" x14ac:dyDescent="0.3">
      <c r="A89" s="122"/>
      <c r="B89" s="124" t="s">
        <v>437</v>
      </c>
      <c r="C89" s="125"/>
      <c r="D89" s="126">
        <v>-107392537.21000004</v>
      </c>
    </row>
    <row r="90" spans="1:4" x14ac:dyDescent="0.25">
      <c r="C90" s="103"/>
    </row>
    <row r="91" spans="1:4" x14ac:dyDescent="0.25">
      <c r="C91" s="270"/>
      <c r="D91" s="270"/>
    </row>
    <row r="92" spans="1:4" x14ac:dyDescent="0.25">
      <c r="B92" s="155">
        <v>44949</v>
      </c>
      <c r="C92" s="272"/>
      <c r="D92" s="272"/>
    </row>
    <row r="93" spans="1:4" x14ac:dyDescent="0.25">
      <c r="C93" s="271"/>
      <c r="D93" s="272"/>
    </row>
    <row r="94" spans="1:4" x14ac:dyDescent="0.25">
      <c r="C94" s="271"/>
      <c r="D94" s="272"/>
    </row>
    <row r="95" spans="1:4" x14ac:dyDescent="0.25">
      <c r="C95" s="271"/>
      <c r="D95" s="272"/>
    </row>
    <row r="96" spans="1:4" x14ac:dyDescent="0.25">
      <c r="C96" s="271"/>
      <c r="D96" s="272"/>
    </row>
    <row r="97" spans="4:4" x14ac:dyDescent="0.25">
      <c r="D97" s="278"/>
    </row>
    <row r="99" spans="4:4" x14ac:dyDescent="0.25">
      <c r="D99" s="103"/>
    </row>
    <row r="101" spans="4:4" x14ac:dyDescent="0.25">
      <c r="D101" s="103"/>
    </row>
  </sheetData>
  <mergeCells count="2">
    <mergeCell ref="C3:D3"/>
    <mergeCell ref="C35:D35"/>
  </mergeCells>
  <pageMargins left="0.7" right="0.7" top="0.75" bottom="0.75" header="0.3" footer="0.3"/>
  <pageSetup scale="5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workbookViewId="0">
      <selection activeCell="C32" sqref="C32"/>
    </sheetView>
  </sheetViews>
  <sheetFormatPr baseColWidth="10" defaultRowHeight="15" x14ac:dyDescent="0.25"/>
  <cols>
    <col min="1" max="1" width="66.28515625" style="195" customWidth="1"/>
    <col min="2" max="2" width="3.7109375" style="195" customWidth="1"/>
    <col min="3" max="3" width="22.7109375" customWidth="1"/>
  </cols>
  <sheetData>
    <row r="1" spans="1:3" x14ac:dyDescent="0.25">
      <c r="A1" s="289"/>
      <c r="B1" s="289"/>
    </row>
    <row r="2" spans="1:3" ht="18.75" x14ac:dyDescent="0.3">
      <c r="A2" s="337" t="s">
        <v>526</v>
      </c>
      <c r="B2" s="337"/>
      <c r="C2" s="337"/>
    </row>
    <row r="3" spans="1:3" ht="18.75" x14ac:dyDescent="0.3">
      <c r="A3" s="337" t="s">
        <v>527</v>
      </c>
      <c r="B3" s="337"/>
      <c r="C3" s="337"/>
    </row>
    <row r="4" spans="1:3" ht="18.75" x14ac:dyDescent="0.3">
      <c r="A4" s="337" t="s">
        <v>711</v>
      </c>
      <c r="B4" s="337"/>
      <c r="C4" s="337"/>
    </row>
    <row r="5" spans="1:3" ht="15.75" x14ac:dyDescent="0.25">
      <c r="A5" s="355" t="s">
        <v>518</v>
      </c>
      <c r="B5" s="355"/>
      <c r="C5" s="355"/>
    </row>
    <row r="6" spans="1:3" ht="15.75" x14ac:dyDescent="0.25">
      <c r="A6" s="273"/>
      <c r="B6" s="273"/>
    </row>
    <row r="7" spans="1:3" x14ac:dyDescent="0.25">
      <c r="A7" s="288"/>
      <c r="B7" s="288"/>
    </row>
    <row r="8" spans="1:3" x14ac:dyDescent="0.25">
      <c r="A8" s="196" t="s">
        <v>528</v>
      </c>
      <c r="B8" s="196"/>
      <c r="C8" s="195"/>
    </row>
    <row r="9" spans="1:3" x14ac:dyDescent="0.25">
      <c r="A9" s="197" t="s">
        <v>529</v>
      </c>
      <c r="B9" s="197"/>
      <c r="C9" s="195"/>
    </row>
    <row r="10" spans="1:3" x14ac:dyDescent="0.25">
      <c r="A10" s="198" t="s">
        <v>530</v>
      </c>
      <c r="B10" s="198"/>
      <c r="C10" s="237">
        <v>150631318.06999999</v>
      </c>
    </row>
    <row r="11" spans="1:3" x14ac:dyDescent="0.25">
      <c r="A11" s="198" t="s">
        <v>685</v>
      </c>
      <c r="B11" s="198"/>
      <c r="C11" s="237">
        <v>337876502.61000001</v>
      </c>
    </row>
    <row r="12" spans="1:3" x14ac:dyDescent="0.25">
      <c r="A12" s="198" t="s">
        <v>14</v>
      </c>
      <c r="B12" s="199"/>
      <c r="C12" s="237">
        <v>2658022.86</v>
      </c>
    </row>
    <row r="13" spans="1:3" x14ac:dyDescent="0.25">
      <c r="A13" s="198" t="s">
        <v>16</v>
      </c>
      <c r="B13" s="198"/>
      <c r="C13" s="237">
        <v>4737265.46</v>
      </c>
    </row>
    <row r="14" spans="1:3" x14ac:dyDescent="0.25">
      <c r="A14" s="199" t="s">
        <v>31</v>
      </c>
      <c r="B14" s="199"/>
      <c r="C14" s="238">
        <v>288606281.90000004</v>
      </c>
    </row>
    <row r="15" spans="1:3" x14ac:dyDescent="0.25">
      <c r="A15" s="197" t="s">
        <v>531</v>
      </c>
      <c r="B15" s="197"/>
      <c r="C15" s="200">
        <v>784509390.9000001</v>
      </c>
    </row>
    <row r="16" spans="1:3" x14ac:dyDescent="0.25">
      <c r="A16" s="197"/>
      <c r="B16" s="197"/>
      <c r="C16" s="195"/>
    </row>
    <row r="17" spans="1:3" x14ac:dyDescent="0.25">
      <c r="A17" s="197" t="s">
        <v>532</v>
      </c>
      <c r="B17" s="197"/>
      <c r="C17" s="201">
        <v>784509390.9000001</v>
      </c>
    </row>
    <row r="18" spans="1:3" x14ac:dyDescent="0.25">
      <c r="A18" s="197"/>
      <c r="B18" s="197"/>
      <c r="C18" s="195"/>
    </row>
    <row r="19" spans="1:3" x14ac:dyDescent="0.25">
      <c r="A19" s="196" t="s">
        <v>533</v>
      </c>
      <c r="B19" s="196"/>
      <c r="C19" s="195"/>
    </row>
    <row r="20" spans="1:3" x14ac:dyDescent="0.25">
      <c r="A20" s="197" t="s">
        <v>534</v>
      </c>
      <c r="B20" s="197"/>
      <c r="C20" s="195"/>
    </row>
    <row r="21" spans="1:3" x14ac:dyDescent="0.25">
      <c r="A21" s="199" t="s">
        <v>535</v>
      </c>
      <c r="B21" s="199"/>
      <c r="C21" s="237">
        <v>104236189.11999999</v>
      </c>
    </row>
    <row r="22" spans="1:3" x14ac:dyDescent="0.25">
      <c r="A22" s="199" t="s">
        <v>536</v>
      </c>
      <c r="B22" s="199"/>
      <c r="C22" s="237">
        <v>7546551.4800000004</v>
      </c>
    </row>
    <row r="23" spans="1:3" x14ac:dyDescent="0.25">
      <c r="A23" s="199" t="s">
        <v>537</v>
      </c>
      <c r="B23" s="199"/>
      <c r="C23" s="237">
        <v>53271502.75999999</v>
      </c>
    </row>
    <row r="24" spans="1:3" x14ac:dyDescent="0.25">
      <c r="A24" s="199" t="s">
        <v>538</v>
      </c>
      <c r="B24" s="199"/>
      <c r="C24" s="237">
        <v>-171370.12999999983</v>
      </c>
    </row>
    <row r="25" spans="1:3" x14ac:dyDescent="0.25">
      <c r="A25" s="199" t="s">
        <v>539</v>
      </c>
      <c r="B25" s="199"/>
      <c r="C25" s="237">
        <v>1115283712.5</v>
      </c>
    </row>
    <row r="26" spans="1:3" x14ac:dyDescent="0.25">
      <c r="A26" s="197" t="s">
        <v>540</v>
      </c>
      <c r="B26" s="197"/>
      <c r="C26" s="202">
        <f>SUM(C21:C25)</f>
        <v>1280166585.73</v>
      </c>
    </row>
    <row r="27" spans="1:3" x14ac:dyDescent="0.25">
      <c r="A27" s="197"/>
      <c r="B27" s="197"/>
      <c r="C27" s="195"/>
    </row>
    <row r="28" spans="1:3" x14ac:dyDescent="0.25">
      <c r="A28" s="197" t="s">
        <v>541</v>
      </c>
      <c r="B28" s="197"/>
      <c r="C28" s="195"/>
    </row>
    <row r="29" spans="1:3" x14ac:dyDescent="0.25">
      <c r="A29" s="199" t="s">
        <v>542</v>
      </c>
      <c r="B29" s="199"/>
      <c r="C29" s="237">
        <v>727610.19</v>
      </c>
    </row>
    <row r="30" spans="1:3" x14ac:dyDescent="0.25">
      <c r="A30" s="199" t="s">
        <v>543</v>
      </c>
      <c r="B30" s="199"/>
      <c r="C30" s="237">
        <v>8276651.8099999996</v>
      </c>
    </row>
    <row r="31" spans="1:3" x14ac:dyDescent="0.25">
      <c r="A31" s="197" t="s">
        <v>544</v>
      </c>
      <c r="B31" s="197"/>
      <c r="C31" s="201">
        <f>SUM(C29:C30)</f>
        <v>9004262</v>
      </c>
    </row>
    <row r="32" spans="1:3" x14ac:dyDescent="0.25">
      <c r="A32" s="197"/>
      <c r="B32" s="197"/>
      <c r="C32" s="195"/>
    </row>
    <row r="33" spans="1:3" x14ac:dyDescent="0.25">
      <c r="A33" s="197" t="s">
        <v>687</v>
      </c>
      <c r="B33" s="197"/>
      <c r="C33" s="195"/>
    </row>
    <row r="34" spans="1:3" x14ac:dyDescent="0.25">
      <c r="A34" s="199" t="s">
        <v>688</v>
      </c>
      <c r="B34" s="199"/>
      <c r="C34" s="322">
        <v>932370258.61999989</v>
      </c>
    </row>
    <row r="35" spans="1:3" x14ac:dyDescent="0.25">
      <c r="A35" s="197" t="s">
        <v>689</v>
      </c>
      <c r="B35" s="197"/>
      <c r="C35" s="201">
        <v>932370258.61999989</v>
      </c>
    </row>
    <row r="36" spans="1:3" x14ac:dyDescent="0.25">
      <c r="A36" s="197"/>
      <c r="B36" s="197"/>
      <c r="C36" s="195"/>
    </row>
    <row r="37" spans="1:3" x14ac:dyDescent="0.25">
      <c r="A37" s="197" t="s">
        <v>545</v>
      </c>
      <c r="B37" s="197"/>
      <c r="C37" s="201">
        <v>2221541106.3499999</v>
      </c>
    </row>
    <row r="38" spans="1:3" x14ac:dyDescent="0.25">
      <c r="A38" s="197"/>
      <c r="B38" s="197"/>
      <c r="C38" s="195"/>
    </row>
    <row r="39" spans="1:3" x14ac:dyDescent="0.25">
      <c r="A39" s="197" t="s">
        <v>546</v>
      </c>
      <c r="B39" s="197"/>
      <c r="C39" s="235">
        <v>-1437031715.4499998</v>
      </c>
    </row>
    <row r="40" spans="1:3" x14ac:dyDescent="0.25">
      <c r="A40" s="197" t="s">
        <v>547</v>
      </c>
      <c r="B40" s="197"/>
      <c r="C40" s="239">
        <v>2129471512.1330004</v>
      </c>
    </row>
    <row r="41" spans="1:3" ht="15.75" thickBot="1" x14ac:dyDescent="0.3">
      <c r="A41" s="197" t="s">
        <v>548</v>
      </c>
      <c r="B41" s="197"/>
      <c r="C41" s="203">
        <v>692439796.68300056</v>
      </c>
    </row>
    <row r="42" spans="1:3" ht="15.75" thickTop="1" x14ac:dyDescent="0.25">
      <c r="C42" s="289"/>
    </row>
    <row r="43" spans="1:3" x14ac:dyDescent="0.25">
      <c r="C43" s="195"/>
    </row>
    <row r="44" spans="1:3" x14ac:dyDescent="0.25">
      <c r="A44" s="323">
        <v>44949</v>
      </c>
      <c r="C44" s="195"/>
    </row>
  </sheetData>
  <mergeCells count="4">
    <mergeCell ref="A5:C5"/>
    <mergeCell ref="A2:C2"/>
    <mergeCell ref="A3:C3"/>
    <mergeCell ref="A4:C4"/>
  </mergeCells>
  <pageMargins left="0.7" right="0.7" top="0.75" bottom="0.75" header="0.3" footer="0.3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Transparencia</vt:lpstr>
      <vt:lpstr>Ejecucion</vt:lpstr>
      <vt:lpstr>Variacion</vt:lpstr>
      <vt:lpstr>Flujo</vt:lpstr>
      <vt:lpstr>Ejecucion!Área_de_impresión</vt:lpstr>
      <vt:lpstr>Flujo!Área_de_impresión</vt:lpstr>
      <vt:lpstr>Transparencia!Área_de_impresión</vt:lpstr>
      <vt:lpstr>Ejecucion!Títulos_a_imprimir</vt:lpstr>
      <vt:lpstr>Transparencia!Títulos_a_imprimir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2023-01-24T14:26:55Z</cp:lastPrinted>
  <dcterms:created xsi:type="dcterms:W3CDTF">2022-02-11T21:02:08Z</dcterms:created>
  <dcterms:modified xsi:type="dcterms:W3CDTF">2023-01-24T14:29:16Z</dcterms:modified>
</cp:coreProperties>
</file>