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4.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5.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6.xml" ContentType="application/vnd.openxmlformats-officedocument.drawing+xml"/>
  <Override PartName="/xl/tables/table2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cruz\Desktop\Estados\Estados y Reporte 2022\Ejecucion Presupuestaria\DICIEMBRE\metas fisicas fu¿inancieras\"/>
    </mc:Choice>
  </mc:AlternateContent>
  <bookViews>
    <workbookView xWindow="0" yWindow="0" windowWidth="20445" windowHeight="7635" tabRatio="766" firstSheet="5" activeTab="6"/>
  </bookViews>
  <sheets>
    <sheet name="Programacion Anual" sheetId="1" state="hidden" r:id="rId1"/>
    <sheet name="T1 Ene-Mar" sheetId="3" state="hidden" r:id="rId2"/>
    <sheet name="T2 Abr-Jun" sheetId="4" state="hidden" r:id="rId3"/>
    <sheet name="Informe Semestral" sheetId="7" state="hidden" r:id="rId4"/>
    <sheet name="T3 Jul-Sep" sheetId="5" state="hidden" r:id="rId5"/>
    <sheet name="T4 Oct-Dic" sheetId="6" r:id="rId6"/>
    <sheet name="Informe Anual" sheetId="2" r:id="rId7"/>
  </sheets>
  <definedNames>
    <definedName name="_xlnm.Print_Area" localSheetId="6">'Informe Anual'!$A$1:$J$187</definedName>
    <definedName name="_xlnm.Print_Area" localSheetId="0">'Programacion Anual'!$A$1:$R$88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 l="1"/>
  <c r="F26" i="6"/>
  <c r="C26" i="6" s="1"/>
  <c r="J95" i="6"/>
  <c r="I95" i="6"/>
  <c r="J82" i="6"/>
  <c r="I82" i="6"/>
  <c r="J69" i="6"/>
  <c r="I69" i="6"/>
  <c r="J56" i="6"/>
  <c r="I56" i="6"/>
  <c r="G56" i="6"/>
  <c r="J43" i="6"/>
  <c r="I43" i="6"/>
  <c r="J30" i="6"/>
  <c r="I30" i="6"/>
  <c r="I26" i="6" l="1"/>
  <c r="J33" i="2" l="1"/>
  <c r="G35" i="2"/>
  <c r="G34" i="2"/>
  <c r="G33" i="2"/>
  <c r="G32" i="2"/>
  <c r="G31" i="2"/>
  <c r="G30" i="2"/>
  <c r="J96" i="5"/>
  <c r="I96" i="5"/>
  <c r="J83" i="5"/>
  <c r="I83" i="5"/>
  <c r="J68" i="5"/>
  <c r="I68" i="5"/>
  <c r="J55" i="5"/>
  <c r="I55" i="5"/>
  <c r="J42" i="5"/>
  <c r="I42" i="5"/>
  <c r="J29" i="5"/>
  <c r="I29" i="5"/>
  <c r="G25" i="5"/>
  <c r="I25" i="5" s="1"/>
  <c r="C25" i="5"/>
  <c r="J97" i="4" l="1"/>
  <c r="I97" i="4"/>
  <c r="J83" i="4"/>
  <c r="I83" i="4"/>
  <c r="J69" i="4"/>
  <c r="I69" i="4"/>
  <c r="J55" i="4"/>
  <c r="I55" i="4"/>
  <c r="J42" i="4"/>
  <c r="I42" i="4"/>
  <c r="J29" i="4"/>
  <c r="I29" i="4"/>
  <c r="G25" i="4"/>
  <c r="C25" i="4" s="1"/>
  <c r="I25" i="4" l="1"/>
  <c r="J98" i="3" l="1"/>
  <c r="I98" i="3"/>
  <c r="J84" i="3"/>
  <c r="I84" i="3"/>
  <c r="J70" i="3"/>
  <c r="I70" i="3"/>
  <c r="J56" i="3"/>
  <c r="I56" i="3"/>
  <c r="G56" i="3"/>
  <c r="J43" i="3"/>
  <c r="I43" i="3"/>
  <c r="J29" i="3"/>
  <c r="I29" i="3"/>
  <c r="G25" i="3"/>
  <c r="C25" i="3" l="1"/>
  <c r="I25" i="3" s="1"/>
  <c r="J30" i="2" l="1"/>
  <c r="I30" i="2"/>
  <c r="J35" i="2" l="1"/>
  <c r="I35" i="2"/>
  <c r="J34" i="2"/>
  <c r="I34" i="2"/>
  <c r="I33" i="2"/>
  <c r="J32" i="2"/>
  <c r="I32" i="2"/>
  <c r="J31" i="2"/>
  <c r="I31" i="2"/>
  <c r="I26" i="2"/>
  <c r="E31" i="1" l="1"/>
  <c r="E32" i="1"/>
  <c r="E33" i="1"/>
  <c r="E34" i="1"/>
  <c r="E35" i="1"/>
  <c r="E30" i="1"/>
  <c r="Q30" i="1"/>
  <c r="Q32" i="1" l="1"/>
  <c r="Q33" i="1"/>
  <c r="R32" i="1"/>
  <c r="R33" i="1"/>
  <c r="Q31" i="1"/>
  <c r="Q34" i="1"/>
  <c r="Q35" i="1"/>
  <c r="R31" i="1"/>
  <c r="R34" i="1"/>
  <c r="R35" i="1"/>
  <c r="R30" i="1" l="1"/>
  <c r="Q26" i="1" l="1"/>
</calcChain>
</file>

<file path=xl/comments1.xml><?xml version="1.0" encoding="utf-8"?>
<comments xmlns="http://schemas.openxmlformats.org/spreadsheetml/2006/main">
  <authors>
    <author>tc={CB8058D9-ACD6-461F-9AC6-AFD3DB9C0FBA}</author>
  </authors>
  <commentList>
    <comment ref="B15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@sara  Sara Moreta ven a ver!!
Reply:
    @Luis Scheker este presupuesto incluye los montos del POA y Gastos Generales y Administrativos inherentes a la Dirección de Regulación</t>
        </r>
      </text>
    </comment>
  </commentList>
</comments>
</file>

<file path=xl/sharedStrings.xml><?xml version="1.0" encoding="utf-8"?>
<sst xmlns="http://schemas.openxmlformats.org/spreadsheetml/2006/main" count="1351" uniqueCount="201">
  <si>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</si>
  <si>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</si>
  <si>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</si>
  <si>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</si>
  <si>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</si>
  <si>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</si>
  <si>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</si>
  <si>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</si>
  <si>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</si>
  <si>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</si>
  <si>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</si>
  <si>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</si>
  <si>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</si>
  <si>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</si>
  <si>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</si>
  <si>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</si>
  <si>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</si>
  <si>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</si>
  <si>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</si>
  <si>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</si>
  <si>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</si>
  <si>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</si>
  <si>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</si>
  <si>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</si>
  <si>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</si>
  <si>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</si>
  <si>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</si>
  <si>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</si>
  <si>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</si>
  <si>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</si>
  <si>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</si>
  <si>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</si>
  <si>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</si>
  <si>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</si>
  <si>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</si>
  <si>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</si>
  <si>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</si>
  <si>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</si>
  <si>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Unidad Ejecutora</t>
  </si>
  <si>
    <t>Resultado Asociado:</t>
  </si>
  <si>
    <t>Ejecución Anual</t>
  </si>
  <si>
    <t>Lineamientos para la Ejecución Presupuestaria 2019 del Gobierno General Nacional</t>
  </si>
  <si>
    <t>Física
(A)</t>
  </si>
  <si>
    <t>Financiera
(B)</t>
  </si>
  <si>
    <t>[Escribir una narrativa, la cual considere los siguiente puntos;
1. Describir lo plasmado en el presupuesto físico (qué se propuso obtener en base a la meta y recursos a emplear).                  
2. Describir qué se alcanzó en base a lo planteado en el punto anterior, en términos de recursos financieros ejecutados y producción de bienes y/o servicios lograda; así como el porcentaje ejecutado con respecto a lo presupuestado.]</t>
  </si>
  <si>
    <t>[De haber un desvío de lo ejecutado sobre lo programado mayor a un 5%, explicar las causas que dieron origen.]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</si>
  <si>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</si>
  <si>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</si>
  <si>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</si>
  <si>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</si>
  <si>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</si>
  <si>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</si>
  <si>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</si>
  <si>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</si>
  <si>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Sub-capítulo</t>
  </si>
  <si>
    <t>5131 - Instituto Dominicano de las Telecomunicaciones</t>
  </si>
  <si>
    <t>01 - Instituto Dominicano de las Telecomunicaciones</t>
  </si>
  <si>
    <t>0001 - Instituto Dominicano de las Telecomunicaciones</t>
  </si>
  <si>
    <t xml:space="preserve">Garantizar la oferta y acceso universal a los servicios de telecomunicaciones y certificación digital. </t>
  </si>
  <si>
    <t xml:space="preserve">Ser un regulador eficaz, que garantiza la inclusión digital, la calidad de los servicios de telecomunicaciones y certificación digital, siendo modelo de innovación.  </t>
  </si>
  <si>
    <t>DESARROLLO PRODUCTIVO</t>
  </si>
  <si>
    <t xml:space="preserve">Competitividad e innovación en un ambiente favorable a la cooperación y la responsabilidad social </t>
  </si>
  <si>
    <t>3.3.5</t>
  </si>
  <si>
    <t>Lograr acceso universal y uso productivo de las tecnologías de la información y comunicación (TIC)</t>
  </si>
  <si>
    <t>REGULACION, SUPERVISION Y PROMOCIÓN DEL DESARROLLO DE LAS COMUNICACIONES</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</si>
  <si>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</si>
  <si>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t>Clientes, usuarios y prestadores de los servicios de telecomunicaciones.</t>
  </si>
  <si>
    <t>Numero Autorizaciones emitidas</t>
  </si>
  <si>
    <t>Numero Inspecciones realizadas</t>
  </si>
  <si>
    <t>Numero Reclamaciones atendidas</t>
  </si>
  <si>
    <t>Numero Resoluciones realizada</t>
  </si>
  <si>
    <t>Numero de servicios instalados</t>
  </si>
  <si>
    <r>
      <rPr>
        <b/>
        <sz val="10"/>
        <color rgb="FF000000"/>
        <rFont val="Calibri"/>
        <family val="2"/>
      </rPr>
      <t>6179</t>
    </r>
    <r>
      <rPr>
        <sz val="10"/>
        <color rgb="FF000000"/>
        <rFont val="Calibri"/>
        <family val="2"/>
        <scheme val="minor"/>
      </rPr>
      <t xml:space="preserve"> – Acceso universal a los servicios de telecomunicaciones</t>
    </r>
  </si>
  <si>
    <r>
      <rPr>
        <b/>
        <sz val="10"/>
        <color rgb="FF000000"/>
        <rFont val="Calibri"/>
        <family val="2"/>
      </rPr>
      <t>6180</t>
    </r>
    <r>
      <rPr>
        <sz val="10"/>
        <color rgb="FF000000"/>
        <rFont val="Calibri"/>
        <family val="2"/>
        <scheme val="minor"/>
      </rPr>
      <t xml:space="preserve"> - Empresas  reciben autorizaciones para dar servicios de telecomunicación</t>
    </r>
  </si>
  <si>
    <r>
      <rPr>
        <b/>
        <sz val="10"/>
        <color rgb="FF000000"/>
        <rFont val="Calibri"/>
        <family val="2"/>
      </rPr>
      <t>6182</t>
    </r>
    <r>
      <rPr>
        <sz val="10"/>
        <color rgb="FF000000"/>
        <rFont val="Calibri"/>
        <family val="2"/>
        <scheme val="minor"/>
      </rPr>
      <t xml:space="preserve"> - Prestadores de telecomunicaciones con fiscalización continua</t>
    </r>
  </si>
  <si>
    <r>
      <rPr>
        <b/>
        <sz val="10"/>
        <color rgb="FF000000"/>
        <rFont val="Calibri"/>
        <family val="2"/>
      </rPr>
      <t>6183</t>
    </r>
    <r>
      <rPr>
        <sz val="10"/>
        <color rgb="FF000000"/>
        <rFont val="Calibri"/>
        <family val="2"/>
        <scheme val="minor"/>
      </rPr>
      <t xml:space="preserve"> - Ciudadano reciben defensa a sus reclamaciones</t>
    </r>
  </si>
  <si>
    <r>
      <rPr>
        <b/>
        <sz val="10"/>
        <color rgb="FF000000"/>
        <rFont val="Calibri"/>
        <family val="2"/>
      </rPr>
      <t>6184</t>
    </r>
    <r>
      <rPr>
        <sz val="10"/>
        <color rgb="FF000000"/>
        <rFont val="Calibri"/>
        <family val="2"/>
        <scheme val="minor"/>
      </rPr>
      <t xml:space="preserve"> - Empresa de telecomunicación regulada para la prestación de servicio </t>
    </r>
  </si>
  <si>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</si>
  <si>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</si>
  <si>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Trimestre 1</t>
  </si>
  <si>
    <t>Trimestre 2</t>
  </si>
  <si>
    <t>Trimestre 3</t>
  </si>
  <si>
    <t>Trimestre 4</t>
  </si>
  <si>
    <t>Física (T1)</t>
  </si>
  <si>
    <t>Financiera (T1)</t>
  </si>
  <si>
    <t>Física (T2)</t>
  </si>
  <si>
    <t>Financiera (T2)</t>
  </si>
  <si>
    <t>Física (T3)</t>
  </si>
  <si>
    <t>Financiera (T3)</t>
  </si>
  <si>
    <t>Física (T4)</t>
  </si>
  <si>
    <t>Financiera (T4)</t>
  </si>
  <si>
    <t>6180 - Empresas  reciben autorizaciones para dar servicios de telecomunicación</t>
  </si>
  <si>
    <t>6179 – Acceso universal a los servicios de telecomunicaciones</t>
  </si>
  <si>
    <t>6182 - Prestadores de telecomunicaciones con fiscalización continua</t>
  </si>
  <si>
    <t>6183 - Ciudadano reciben defensa a sus reclamaciones</t>
  </si>
  <si>
    <t xml:space="preserve">6184 - Empresa de telecomunicación regulada para la prestación de servicio </t>
  </si>
  <si>
    <t xml:space="preserve"> 6185 - Entidades pública y privada reciben certificación  de otorgamiento para firma digital </t>
  </si>
  <si>
    <t>T1: Enero-Marzo 2022</t>
  </si>
  <si>
    <t>T2: Abril - Junio 2022</t>
  </si>
  <si>
    <t>T3: Julio - Septiembre 2022</t>
  </si>
  <si>
    <t>T4: Octubre - Diciembre 2022</t>
  </si>
  <si>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</si>
  <si>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Otorgamiento de autorizaciones a las prestadoras y empresas a fin de que puedan brindar servicios de telecomunicaciones.</t>
  </si>
  <si>
    <t>Supervisión, Inspección y monitoreo a las prestadoras de servicios de telecomunicaciones, en cumplimiento con las Normas.</t>
  </si>
  <si>
    <t xml:space="preserve">Se encarga de recibir las quejas de los usuarios y darle seguimiento ante sus prestadoras de servicios. </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</si>
  <si>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</si>
  <si>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</si>
  <si>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</si>
  <si>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 xml:space="preserve">Para el Componente Acceso e Infraestructura del Plan Bianual de Proyectos 2021-2022, se tenían programadas 7 comunidades con infraestructura de acceso instalada y con conectividad al internet. Sin embargo la licitación fue declarada desierta en fecha 5 de septiembre de 2022 mediante la Resolución No. 058-2022. 
En el marco del Componente de Apropiación y Desarrollo de Habilidades, subcomponente de Alfabetización Digital se tenían programadas 1,000 mujeres beneficiarias de la Canasta Digital Social capacitadas a través del Programa. Actualmente se lograron 874 mujeres debido a conflictos de horarios de las mujeres resultando en falta de quorum y el paso del huracán Fiona. Se continúan las conformaciones de grupos en las distintas comunidades hasta alcanzar la meta. 
</t>
  </si>
  <si>
    <t>Se evidencia el incremento en 57.64% en la cantidad de autorizaciones de entrada a la República Dominicana  a través de la Dirección General de Aduanas.</t>
  </si>
  <si>
    <t>Crecimiento siginificativo en las solicitudes de usuarios, a través de la Dirección General de Aduanas, para la autorización de entrada de equipos de telecomunicaciones a la República Dominicana.</t>
  </si>
  <si>
    <t>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</si>
  <si>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</si>
  <si>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</si>
  <si>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El Dpto de asistencia al usuario, ha trabajada para que los usuarios esten mas educados sobre los procesos de reclamacion, asi como con las prestadoras para que haya una mejor comunicacion.</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</si>
  <si>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</si>
  <si>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</si>
  <si>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</si>
  <si>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2 solicitudes de inscripcion en el registro de Proveedores de Firma ELectrónica (GSI INTERNATIONAL INC Y VIAFIRMA S.L.)</t>
  </si>
  <si>
    <t>Promovido el desarrollo de las comunicaciones, garantizando una efectiva prestación de servicios públicos de telecomunicaciones.</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</si>
  <si>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</si>
  <si>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 xml:space="preserve">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</si>
  <si>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</si>
  <si>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La reducción de 7.50% fue debido a la disminución de las autorizaciones de No Objeciones a la importación de equipos de telecomunicaciones.</t>
  </si>
  <si>
    <t>Logramos sobrepasar  la meta propuesta, además se realizaron   285 comprobaciones a los mecanismos de activación de líneas móviles en cumplimiento a la norma 70-19 ; 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</si>
  <si>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</si>
  <si>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Se pusieron en consulta pública *4* normativas: Modificación del PNAF, Reglamento de difusión TV por Suscripción, Condiciones banda 6GHz y Ampliación concesiones de TV por cable</t>
  </si>
  <si>
    <t>El proceso de elaboración de reglamentos fue alterado por la Ley 167-21</t>
  </si>
  <si>
    <t xml:space="preserve">La programación para el trimestre 1 del año 2022 contempla 250 mujeres jefas de hogar con una Canasta Digital Social subsidiada y 200 jóvenes capacitados de hogares de las provincias priorizadas por el Plan Bianual 2021-2022 para un total de 450.  ;Durante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</si>
  <si>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</si>
  <si>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Por iniciativa interna semi-automatización de proceso de emisión de certificado de homologación de equipos de telecomunicaciones en marzo 2022.</t>
  </si>
  <si>
    <t>El incremento de 13.30% fue debido al aumento de las autorizaciones de No Objeciones a la importación de equipos de telecomunicaciones.</t>
  </si>
  <si>
    <t>Logramos sobrepasar  la meta propuesta, además se realizaron   376 comprobaciones a los mecanismos de activación de líneas móviles en cumplimiento a la norma 70-19 ;  Por otra parte logramos iniciar el saneamiento de la banda de Radiocomunicaciones y hemos incrementado la respuesta a los casos.</t>
  </si>
  <si>
    <t>Se actualizó la norma para estar acorde con los cambios Consititucionales y las nuevas leyes de derecho administrativo.; Se simplifica el proceso y trámite para participar en la consulta pública requerida para el dictamen de un reglamento</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</si>
  <si>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</si>
  <si>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</si>
  <si>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N/A</t>
  </si>
  <si>
    <t>Informe de Evaluación Anual de las Metas Físicas-Financieras 2022</t>
  </si>
  <si>
    <t> </t>
  </si>
  <si>
    <t>28/03/2019</t>
  </si>
  <si>
    <t>Subcapítulo</t>
  </si>
  <si>
    <t>[Mencionar el resultado asociado establecido en el Presupuesto General del Estado y el valor alcanzado al final del periodo]</t>
  </si>
  <si>
    <t xml:space="preserve"> Presupuesto Anual</t>
  </si>
  <si>
    <t>Programación Enero-Marzo 2022</t>
  </si>
  <si>
    <t>Ejecución Trimestral</t>
  </si>
  <si>
    <r>
      <t>6179</t>
    </r>
    <r>
      <rPr>
        <sz val="10"/>
        <color rgb="FF000000"/>
        <rFont val="Calibri"/>
        <family val="2"/>
      </rPr>
      <t xml:space="preserve"> – Acceso universal a los servicios de telecomunicaciones</t>
    </r>
  </si>
  <si>
    <t xml:space="preserve">La programación para el trimestre 1 del año 2022 contempla 250 mujeres jefas de hogar con una Canasta Digital Social subsidiada y 200 jóvenes capacitados de hogares de las provincias priorizadas por el Plan Bianual 2021-2022 para un total de 450.             </t>
  </si>
  <si>
    <t xml:space="preserve">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</si>
  <si>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</si>
  <si>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r>
      <t xml:space="preserve">VI. </t>
    </r>
    <r>
      <rPr>
        <b/>
        <sz val="11"/>
        <color rgb="FFFFFFFF"/>
        <rFont val="Century Gothic"/>
        <family val="2"/>
      </rPr>
      <t>Oportunidades de Mejora</t>
    </r>
  </si>
  <si>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</si>
  <si>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Programación Trimestral</t>
  </si>
  <si>
    <r>
      <t>6180</t>
    </r>
    <r>
      <rPr>
        <b/>
        <sz val="10"/>
        <color rgb="FF000000"/>
        <rFont val="Calibri"/>
        <family val="2"/>
        <scheme val="minor"/>
      </rPr>
      <t xml:space="preserve"> - Empresas  reciben autorizaciones para dar servicios de telecomunicación</t>
    </r>
  </si>
  <si>
    <t>Personas físicas o jurídicas reciben autorizaciones para utlizar equipos de telecomunicaciones o prestar estos servicios.</t>
  </si>
  <si>
    <t xml:space="preserve">Por iniciativa interna semi-automatización de proceso de emisión de certificado de homologación de equipos de telecomunicaciones en marzo 2022.								</t>
  </si>
  <si>
    <r>
      <t>6182</t>
    </r>
    <r>
      <rPr>
        <b/>
        <sz val="10"/>
        <color rgb="FF000000"/>
        <rFont val="Calibri"/>
        <family val="2"/>
        <scheme val="minor"/>
      </rPr>
      <t xml:space="preserve"> - Prestadores de telecomunicaciones con fiscalización continua</t>
    </r>
  </si>
  <si>
    <t xml:space="preserve">Logramos sobrepasar  la meta propuesta, además se realizaron   376 comprobaciones a los mecanismos de activación de líneas móviles en cumplimiento a la norma 70-19 </t>
  </si>
  <si>
    <r>
      <t>6183</t>
    </r>
    <r>
      <rPr>
        <b/>
        <sz val="10"/>
        <color rgb="FF000000"/>
        <rFont val="Calibri"/>
        <family val="2"/>
        <scheme val="minor"/>
      </rPr>
      <t xml:space="preserve"> - Ciudadano reciben defensa a sus reclamaciones</t>
    </r>
  </si>
  <si>
    <t xml:space="preserve">1. Describir lo plasmado en el presupuesto físico (qué se propuso obtener en base a la meta y recursos a emplear).                 </t>
  </si>
  <si>
    <t>2. Describir qué se alcanzó en base a lo planteado en el punto anterior, en términos de recursos financieros ejecutados y producción de bienes y/o servicios lograda; así como el porcentaje ejecutado con respecto a lo presupuestado.]</t>
  </si>
  <si>
    <t>Reglamento de Celebración de Audiencias (resolución núm. 022-2022)</t>
  </si>
  <si>
    <t>Se actualizó la norma para estar acorde con los cambios Consititucionales y las nuevas leyes de derecho administrativo.</t>
  </si>
  <si>
    <t>Se simplifica el proceso y trámite para participar en la consulta pública requerida para el dictamen de un reglamento</t>
  </si>
  <si>
    <r>
      <t>Beneficiarios:</t>
    </r>
    <r>
      <rPr>
        <sz val="10"/>
        <color rgb="FF000000"/>
        <rFont val="Century Gothic"/>
        <family val="2"/>
      </rPr>
      <t xml:space="preserve"> </t>
    </r>
  </si>
  <si>
    <t>Programación Abril - Junio 2022</t>
  </si>
  <si>
    <t xml:space="preserve">No Conectados del Plan Bianual 2021-2022. 
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</si>
  <si>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t xml:space="preserve">Logramos sobrepasar  la meta propuesta, además se realizaron   285 comprobaciones a los mecanismos de activación de líneas móviles en cumplimiento a la norma 70-19 </t>
  </si>
  <si>
    <t>Informe de Evaluación Anual de las Metas Físicas-Financieras  (T2 Abril - Junio 2022)</t>
  </si>
  <si>
    <t>Informe de Evaluación Anual de las Metas Físicas-Financieras (T1 Enero - Marzo 2022)</t>
  </si>
  <si>
    <t>Programación Julio-Septiembre 2022</t>
  </si>
  <si>
    <t xml:space="preserve">Durante el TERCER trimestre del año se completó la conformación de grupos y se iniciaron las Capacitaciones del Programa de Alfabetización Digital con Enfoque de Género para las beneficiarias de la Canasta Digital Social, en las provincias priorizadas en el marco del plan bianual 2021-2022. Igualmente se capacitaron 221 jóvenes de hogares pobres en habilidades digitales en el Centro Extensión ITLA Tetelo Vargas con una beca del INDOTEL; ambas iniciativas en el marco del Componente de Apropiación y Desarrollo de Habilidades del Proyecto Conectar a los no Conectados del Plan Bianual 2021-2022. </t>
  </si>
  <si>
    <t>Eficientizar los recursos para poder cumplir cada una de las metas trazadas.</t>
  </si>
  <si>
    <t>Realizacion de Charlas presenciales, Deberes y derechos de los usuarios y Contratación, Activacion de Servicios de Telecomunicaciones y Sensibilizacion de los Usuarios.</t>
  </si>
  <si>
    <t>45. Fiscalizaciones Realizadas</t>
  </si>
  <si>
    <t>100% de los Recursos de Quejas (RDQ) resueltos en el tiempo establecido de 20 dias</t>
  </si>
  <si>
    <t>Informe de Evaluación Anual de las Metas Físicas-Financieras  (T3 Julio - Septiembre 2022)</t>
  </si>
  <si>
    <t>Metas Fisicas Financieras (T4) Octubre -Diciembre 2022</t>
  </si>
  <si>
    <t>I -Información Institucional</t>
  </si>
  <si>
    <t>Columna1</t>
  </si>
  <si>
    <t>DIRECCION FONDO DE DESARROLLO (FDT)</t>
  </si>
  <si>
    <t xml:space="preserve">No hay resultados que reportar. </t>
  </si>
  <si>
    <t>Para el Componente Acceso e Infraestructura del Proyecto Conectar a los no Conectados, se lanzaron dos licitaciones. En fecha 18 de febrero de 2022 a través de la Resolución No. 013-2022 se declaró DESIERTO el proceso de Licitación Pública Nacional INDOTEL-CCC-LPN-2022-0002 para la contratación de una (1) a dos (2) empresas para implementar el Componente de Acceso e infraestructura del Plan Bianual de Proyectos de Desarrollo 2021-2022 “Conectar a los no Conectados”, lote 1 y lote 2.” Posteriormente, en fecha 26 de abril se lanzó la Licitación Pública Nacional INDOTEL-CCC-LPN-2022-0002, igualmente declarada desierta en fecha 5 de septiembre de 2022 mediante la Resolución No. CCC-058-2022.</t>
  </si>
  <si>
    <t>A partir del análisis y evaluación de los dos procesos de licitación anteriores con la finalidad de identificar ajustes en la modalidad de licitación y presupuestarios que puedan aumentar la participación de oferentes en un próximo proceso a lanzar, se decidió lanzar un proyecto piloto a implementar en la comunidad Sabana Real de la provincia Independencia mediante el despliegue de una red de acceso comunitaria y servicio de internet satelital provisto por la prestadora Starlink a través de las obligaciones de hacer establecidas en el contrato de concesión suscrito entre la empresa SpaceX y el INDOTEL. Actualmente, se está en proceso de elaboración del pliego de condiciones específicas para la “Contratación de una (1) empresa para implementar el piloto en la provincia Independencia del componente de acceso e infraestructura del plan bianual de proyectos de desarrollo 2021-2022 “conectar a los no conectados”. Posteriormente, se estará realizando un proceso de licitación pública nacional para el despliegue de la infraestructura tecnológica a ser desplegada en otras comunidades a impactar con el proyecto bajo el mismo modelo del piloto.</t>
  </si>
  <si>
    <t>DIRECCION AUTORIZACIONES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</si>
  <si>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</si>
  <si>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</si>
  <si>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</si>
  <si>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Column1</t>
  </si>
  <si>
    <t>DIRECCION ESPECTRO Y DIRECCION FISCALIZACION</t>
  </si>
  <si>
    <t>Por otra parte continuamos el saneamiento de la banda de Radiocomunicaciones y hemos incrementado la respuesta a los casos.</t>
  </si>
  <si>
    <t>Tener siempre disponibilidad de viáticos. Eficientizar los recursos para poder cumplir cada una de las metas trazadas.</t>
  </si>
  <si>
    <t>DIRECCION PROTECCION AL USUARIO</t>
  </si>
  <si>
    <t>Atender el 100% de los casos registrados en el Depto. sin necesidad de aporderar a los cuerpos colegiados para lograr conciliar y tener una solucion a cada caso</t>
  </si>
  <si>
    <t>El trabajo de eduacacion que se viene trabajando con los usuarios donde estamos dejandole saber las formas correctas de hacer sus reclamos ante las prestadoras y el INDOTEL</t>
  </si>
  <si>
    <t>DIRECCION REGULACION Y DEFENSA</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</si>
  <si>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</si>
  <si>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El plazo para la consulta publica de la norma sobre Sandbox regulatorio fue extendido a solicitud de las prestadoras.</t>
  </si>
  <si>
    <t>DIRECCION CIBERSEGURIDAD</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</si>
  <si>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</si>
  <si>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Solicitud Thomas Signed Copel como Entidad de Certificación</t>
  </si>
  <si>
    <t>Un aspecto de mejora seria agilizacion en el proceso de recepcion de documentos para la autorizacion de Entidades de Certificacion, que sea totalmente digital, haciendolo mas agil.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</si>
</sst>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10409]0.00%"/>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i/>
      <sz val="11"/>
      <color rgb="FF000000"/>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i/>
      <sz val="10"/>
      <color rgb="FF000000"/>
      <name val="Calibri"/>
      <family val="2"/>
    </font>
    <font>
      <sz val="10"/>
      <color rgb="FF000000"/>
      <name val="Century Gothic"/>
      <family val="2"/>
    </font>
    <font>
      <b/>
      <i/>
      <sz val="10"/>
      <name val="Calibri"/>
      <family val="2"/>
      <scheme val="minor"/>
    </font>
    <font>
      <b/>
      <sz val="10"/>
      <color rgb="FFFF0000"/>
      <name val="Calibri"/>
      <family val="2"/>
      <scheme val="minor"/>
    </font>
    <font>
      <b/>
      <sz val="10"/>
      <color rgb="FFFF0000"/>
      <name val="Calibri"/>
      <family val="2"/>
    </font>
    <font>
      <b/>
      <sz val="9"/>
      <color rgb="FFFF0000"/>
      <name val="Calibri"/>
      <family val="2"/>
    </font>
  </fonts>
  <fills count="16">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s>
  <borders count="12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right style="medium">
        <color indexed="64"/>
      </right>
      <top style="medium">
        <color indexed="64"/>
      </top>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indexed="64"/>
      </top>
      <bottom/>
      <diagonal/>
    </border>
    <border>
      <left/>
      <right style="thin">
        <color theme="0" tint="-0.34998626667073579"/>
      </right>
      <top style="thin">
        <color indexed="64"/>
      </top>
      <bottom style="thin">
        <color theme="0" tint="-0.499984740745262"/>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499984740745262"/>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
      <left style="thin">
        <color theme="0" tint="-0.499984740745262"/>
      </left>
      <right style="thin">
        <color theme="0" tint="-0.34998626667073579"/>
      </right>
      <top style="thin">
        <color indexed="64"/>
      </top>
      <bottom style="thin">
        <color theme="0" tint="-0.499984740745262"/>
      </bottom>
      <diagonal/>
    </border>
    <border>
      <left style="thin">
        <color theme="0" tint="-0.499984740745262"/>
      </left>
      <right style="thin">
        <color theme="0" tint="-0.34998626667073579"/>
      </right>
      <top style="thin">
        <color theme="0" tint="-0.499984740745262"/>
      </top>
      <bottom style="thin">
        <color indexed="64"/>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0" fontId="0" fillId="0" borderId="0" xfId="0" applyProtection="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9" fillId="0" borderId="16" xfId="0" applyFont="1" applyBorder="1" applyAlignment="1">
      <alignment vertical="center"/>
    </xf>
    <xf numFmtId="0" fontId="0" fillId="0" borderId="16" xfId="0" applyBorder="1"/>
    <xf numFmtId="0" fontId="11" fillId="0" borderId="0" xfId="0" applyFont="1" applyProtection="1">
      <protection locked="0"/>
    </xf>
    <xf numFmtId="0" fontId="10" fillId="6" borderId="18" xfId="0" applyFont="1" applyFill="1" applyBorder="1" applyAlignment="1">
      <alignment horizontal="center" vertical="center"/>
    </xf>
    <xf numFmtId="0" fontId="9" fillId="0" borderId="16" xfId="0" applyFont="1" applyBorder="1" applyAlignment="1">
      <alignment vertical="center" wrapText="1"/>
    </xf>
    <xf numFmtId="0" fontId="15" fillId="8" borderId="2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9" fillId="0" borderId="16" xfId="0" applyFont="1" applyBorder="1" applyAlignment="1" applyProtection="1">
      <alignment vertical="center" wrapText="1"/>
      <protection locked="0"/>
    </xf>
    <xf numFmtId="0" fontId="2" fillId="0" borderId="16" xfId="0" applyFont="1" applyBorder="1"/>
    <xf numFmtId="0" fontId="10" fillId="6" borderId="18" xfId="0" applyFont="1" applyFill="1" applyBorder="1" applyAlignment="1">
      <alignment horizontal="center" vertical="center" wrapText="1"/>
    </xf>
    <xf numFmtId="0" fontId="19" fillId="0" borderId="0" xfId="0" applyFont="1" applyBorder="1" applyAlignment="1" applyProtection="1">
      <alignment horizontal="left" vertical="center" wrapText="1"/>
      <protection locked="0"/>
    </xf>
    <xf numFmtId="0" fontId="11" fillId="0" borderId="0" xfId="0" applyFont="1" applyFill="1" applyProtection="1">
      <protection locked="0"/>
    </xf>
    <xf numFmtId="0" fontId="13" fillId="6" borderId="33" xfId="0" applyFont="1" applyFill="1" applyBorder="1" applyAlignment="1">
      <alignment horizontal="center" vertical="center" wrapText="1" readingOrder="1"/>
    </xf>
    <xf numFmtId="39" fontId="11" fillId="0" borderId="21" xfId="1" applyNumberFormat="1" applyFont="1" applyFill="1" applyBorder="1" applyAlignment="1" applyProtection="1">
      <alignment horizontal="center" vertical="center" wrapText="1" readingOrder="1"/>
      <protection locked="0"/>
    </xf>
    <xf numFmtId="0" fontId="10" fillId="6" borderId="18" xfId="0" applyFont="1" applyFill="1" applyBorder="1" applyAlignment="1" applyProtection="1">
      <alignment horizontal="center" vertical="center" wrapText="1"/>
      <protection locked="0"/>
    </xf>
    <xf numFmtId="10" fontId="21" fillId="8" borderId="29" xfId="2" applyNumberFormat="1" applyFont="1" applyFill="1" applyBorder="1" applyAlignment="1">
      <alignment horizontal="center" vertical="center" wrapText="1" readingOrder="1"/>
    </xf>
    <xf numFmtId="0" fontId="3" fillId="9" borderId="34" xfId="0" applyFont="1" applyFill="1" applyBorder="1" applyAlignment="1">
      <alignment vertical="top" wrapText="1"/>
    </xf>
    <xf numFmtId="0" fontId="0" fillId="0" borderId="35" xfId="0" applyBorder="1"/>
    <xf numFmtId="0" fontId="3" fillId="9" borderId="36" xfId="0" applyFont="1" applyFill="1" applyBorder="1" applyAlignment="1">
      <alignment vertical="top" wrapText="1"/>
    </xf>
    <xf numFmtId="49" fontId="15" fillId="8" borderId="39" xfId="0" applyNumberFormat="1" applyFont="1" applyFill="1" applyBorder="1" applyAlignment="1">
      <alignment horizontal="center" vertical="center" wrapText="1" readingOrder="1"/>
    </xf>
    <xf numFmtId="0" fontId="15" fillId="8" borderId="40" xfId="0" applyFont="1" applyFill="1" applyBorder="1" applyAlignment="1">
      <alignment horizontal="center" vertical="center" wrapText="1" readingOrder="1"/>
    </xf>
    <xf numFmtId="10" fontId="21" fillId="8" borderId="27" xfId="2" applyNumberFormat="1" applyFont="1" applyFill="1" applyBorder="1" applyAlignment="1">
      <alignment horizontal="center" vertical="center" wrapText="1" readingOrder="1"/>
    </xf>
    <xf numFmtId="0" fontId="21" fillId="0" borderId="27" xfId="0" applyFont="1" applyFill="1" applyBorder="1" applyAlignment="1">
      <alignment horizontal="center" vertical="center" wrapText="1" readingOrder="1"/>
    </xf>
    <xf numFmtId="0" fontId="21" fillId="0" borderId="28" xfId="0" applyFont="1" applyFill="1" applyBorder="1" applyAlignment="1">
      <alignment horizontal="center" vertical="center" wrapText="1" readingOrder="1"/>
    </xf>
    <xf numFmtId="3" fontId="21" fillId="0" borderId="28" xfId="0" applyNumberFormat="1" applyFont="1" applyFill="1" applyBorder="1" applyAlignment="1">
      <alignment horizontal="center" vertical="center" wrapText="1" readingOrder="1"/>
    </xf>
    <xf numFmtId="4" fontId="21" fillId="0" borderId="28" xfId="0" applyNumberFormat="1" applyFont="1" applyFill="1" applyBorder="1" applyAlignment="1">
      <alignment horizontal="center" vertical="center" wrapText="1" readingOrder="1"/>
    </xf>
    <xf numFmtId="0" fontId="15" fillId="0" borderId="28" xfId="0" applyFont="1" applyFill="1" applyBorder="1" applyAlignment="1">
      <alignment horizontal="center" vertical="center" wrapText="1" readingOrder="1"/>
    </xf>
    <xf numFmtId="0" fontId="15" fillId="0" borderId="29" xfId="0" applyFont="1" applyFill="1" applyBorder="1" applyAlignment="1">
      <alignment horizontal="center" vertical="center" wrapText="1" readingOrder="1"/>
    </xf>
    <xf numFmtId="3" fontId="21" fillId="0" borderId="39" xfId="0" applyNumberFormat="1" applyFont="1" applyFill="1" applyBorder="1" applyAlignment="1">
      <alignment horizontal="center" vertical="center" wrapText="1" readingOrder="1"/>
    </xf>
    <xf numFmtId="4" fontId="21" fillId="0" borderId="38" xfId="0" applyNumberFormat="1" applyFont="1" applyFill="1" applyBorder="1" applyAlignment="1">
      <alignment horizontal="center" vertical="center" wrapText="1" readingOrder="1"/>
    </xf>
    <xf numFmtId="0" fontId="25" fillId="0" borderId="0" xfId="0" applyNumberFormat="1" applyFont="1" applyFill="1" applyBorder="1" applyAlignment="1">
      <alignment vertical="center" wrapText="1" readingOrder="1"/>
    </xf>
    <xf numFmtId="0" fontId="25" fillId="0" borderId="0" xfId="0" applyNumberFormat="1" applyFont="1" applyFill="1" applyBorder="1" applyAlignment="1">
      <alignment vertical="center" readingOrder="1"/>
    </xf>
    <xf numFmtId="164" fontId="6" fillId="0" borderId="12" xfId="0" applyNumberFormat="1" applyFont="1" applyBorder="1" applyAlignment="1">
      <alignment horizontal="center" vertical="center" wrapText="1"/>
    </xf>
    <xf numFmtId="4" fontId="21" fillId="0" borderId="28" xfId="0" applyNumberFormat="1" applyFont="1" applyFill="1" applyBorder="1" applyAlignment="1">
      <alignment horizontal="right" vertical="center" wrapText="1" readingOrder="1"/>
    </xf>
    <xf numFmtId="0" fontId="31" fillId="10" borderId="1" xfId="0" applyFont="1" applyFill="1" applyBorder="1" applyAlignment="1">
      <alignment wrapText="1"/>
    </xf>
    <xf numFmtId="0" fontId="31" fillId="10" borderId="5" xfId="0" applyFont="1" applyFill="1" applyBorder="1" applyAlignment="1">
      <alignment wrapText="1"/>
    </xf>
    <xf numFmtId="0" fontId="33" fillId="11" borderId="6" xfId="0" applyFont="1" applyFill="1" applyBorder="1" applyAlignment="1">
      <alignment horizontal="center" wrapText="1"/>
    </xf>
    <xf numFmtId="0" fontId="31" fillId="10" borderId="8" xfId="0" applyFont="1" applyFill="1" applyBorder="1" applyAlignment="1">
      <alignment wrapText="1"/>
    </xf>
    <xf numFmtId="0" fontId="34" fillId="0" borderId="10" xfId="0" applyFont="1" applyFill="1" applyBorder="1" applyAlignment="1">
      <alignment horizontal="center" wrapText="1"/>
    </xf>
    <xf numFmtId="0" fontId="14" fillId="0" borderId="55" xfId="0" applyFont="1" applyFill="1" applyBorder="1" applyAlignment="1"/>
    <xf numFmtId="0" fontId="35" fillId="0" borderId="0" xfId="0" applyFont="1" applyBorder="1"/>
    <xf numFmtId="0" fontId="35" fillId="0" borderId="42" xfId="0" applyFont="1" applyBorder="1"/>
    <xf numFmtId="0" fontId="15" fillId="15" borderId="18" xfId="0" applyFont="1" applyFill="1" applyBorder="1" applyAlignment="1">
      <alignment horizontal="center" vertical="center" wrapText="1"/>
    </xf>
    <xf numFmtId="0" fontId="15" fillId="15" borderId="30" xfId="0" applyFont="1" applyFill="1" applyBorder="1" applyAlignment="1">
      <alignment horizontal="center" vertical="center"/>
    </xf>
    <xf numFmtId="0" fontId="15" fillId="15" borderId="30" xfId="0" applyFont="1" applyFill="1" applyBorder="1" applyAlignment="1">
      <alignment horizontal="center" vertical="center" wrapText="1"/>
    </xf>
    <xf numFmtId="0" fontId="14" fillId="0" borderId="55" xfId="0" applyFont="1" applyFill="1" applyBorder="1" applyAlignment="1">
      <alignment wrapText="1"/>
    </xf>
    <xf numFmtId="43" fontId="11" fillId="0" borderId="68" xfId="0" applyNumberFormat="1" applyFont="1" applyFill="1" applyBorder="1" applyAlignment="1">
      <alignment wrapText="1" readingOrder="1"/>
    </xf>
    <xf numFmtId="43" fontId="38" fillId="0" borderId="68" xfId="0" applyNumberFormat="1" applyFont="1" applyFill="1" applyBorder="1" applyAlignment="1">
      <alignment wrapText="1" readingOrder="1"/>
    </xf>
    <xf numFmtId="43" fontId="11" fillId="0" borderId="67" xfId="0" applyNumberFormat="1" applyFont="1" applyFill="1" applyBorder="1" applyAlignment="1">
      <alignment wrapText="1" readingOrder="1"/>
    </xf>
    <xf numFmtId="0" fontId="0" fillId="0" borderId="55" xfId="0" applyBorder="1"/>
    <xf numFmtId="0" fontId="0" fillId="0" borderId="0" xfId="0" applyBorder="1"/>
    <xf numFmtId="0" fontId="15" fillId="0" borderId="70" xfId="0" applyFont="1" applyFill="1" applyBorder="1" applyAlignment="1">
      <alignment vertical="center" wrapText="1" readingOrder="1"/>
    </xf>
    <xf numFmtId="0" fontId="21" fillId="0" borderId="70" xfId="0" applyFont="1" applyFill="1" applyBorder="1" applyAlignment="1">
      <alignment horizontal="center" vertical="center" wrapText="1" readingOrder="1"/>
    </xf>
    <xf numFmtId="3" fontId="21" fillId="0" borderId="70" xfId="0" applyNumberFormat="1" applyFont="1" applyFill="1" applyBorder="1" applyAlignment="1">
      <alignment horizontal="center" vertical="center" wrapText="1" readingOrder="1"/>
    </xf>
    <xf numFmtId="4" fontId="21" fillId="0" borderId="70" xfId="0" applyNumberFormat="1" applyFont="1" applyFill="1" applyBorder="1" applyAlignment="1">
      <alignment vertical="center" wrapText="1" readingOrder="1"/>
    </xf>
    <xf numFmtId="0" fontId="23" fillId="9" borderId="71" xfId="0" applyFont="1" applyFill="1" applyBorder="1" applyAlignment="1">
      <alignment horizontal="center" vertical="center"/>
    </xf>
    <xf numFmtId="4" fontId="21" fillId="0" borderId="72" xfId="0" applyNumberFormat="1" applyFont="1" applyBorder="1" applyAlignment="1">
      <alignment horizontal="center" vertical="center" wrapText="1" readingOrder="1"/>
    </xf>
    <xf numFmtId="10" fontId="38" fillId="7" borderId="73" xfId="2" applyNumberFormat="1" applyFont="1" applyFill="1" applyBorder="1" applyAlignment="1" applyProtection="1">
      <alignment horizontal="center" vertical="center" wrapText="1" readingOrder="1"/>
      <protection locked="0"/>
    </xf>
    <xf numFmtId="165" fontId="38" fillId="7" borderId="74" xfId="0" applyNumberFormat="1" applyFont="1" applyFill="1" applyBorder="1" applyAlignment="1" applyProtection="1">
      <alignment horizontal="center" vertical="center" wrapText="1" readingOrder="1"/>
      <protection locked="0"/>
    </xf>
    <xf numFmtId="0" fontId="14" fillId="0" borderId="55" xfId="0" applyFont="1" applyFill="1" applyBorder="1" applyAlignment="1">
      <alignment vertical="center" wrapText="1"/>
    </xf>
    <xf numFmtId="0" fontId="0" fillId="0" borderId="0" xfId="0" applyAlignment="1">
      <alignment vertical="center"/>
    </xf>
    <xf numFmtId="0" fontId="9" fillId="0" borderId="55" xfId="0" applyFont="1" applyBorder="1" applyAlignment="1" applyProtection="1">
      <alignment vertical="center" wrapText="1"/>
      <protection locked="0"/>
    </xf>
    <xf numFmtId="0" fontId="22" fillId="0" borderId="55"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55" xfId="0" applyFont="1" applyFill="1" applyBorder="1" applyAlignment="1">
      <alignment horizontal="left" vertical="center" wrapText="1"/>
    </xf>
    <xf numFmtId="0" fontId="15" fillId="0" borderId="55" xfId="0" applyFont="1" applyFill="1" applyBorder="1" applyAlignment="1"/>
    <xf numFmtId="0" fontId="21" fillId="0" borderId="0" xfId="0" applyFont="1" applyBorder="1"/>
    <xf numFmtId="0" fontId="21" fillId="0" borderId="42" xfId="0" applyFont="1" applyBorder="1"/>
    <xf numFmtId="0" fontId="15" fillId="0" borderId="55" xfId="0" applyFont="1" applyFill="1" applyBorder="1" applyAlignment="1">
      <alignment vertical="center"/>
    </xf>
    <xf numFmtId="0" fontId="15" fillId="0" borderId="55" xfId="0" applyFont="1" applyFill="1" applyBorder="1" applyAlignment="1">
      <alignment wrapText="1"/>
    </xf>
    <xf numFmtId="0" fontId="15" fillId="0" borderId="55" xfId="0" applyFont="1" applyFill="1" applyBorder="1" applyAlignment="1">
      <alignment vertical="center" wrapText="1"/>
    </xf>
    <xf numFmtId="0" fontId="9" fillId="0" borderId="25" xfId="0" applyFont="1" applyBorder="1" applyAlignment="1" applyProtection="1">
      <alignment vertical="center" wrapText="1"/>
      <protection locked="0"/>
    </xf>
    <xf numFmtId="0" fontId="15" fillId="8" borderId="25" xfId="0" applyFont="1" applyFill="1" applyBorder="1" applyAlignment="1">
      <alignment horizontal="center" vertical="center" wrapText="1" readingOrder="1"/>
    </xf>
    <xf numFmtId="0" fontId="45" fillId="0" borderId="0" xfId="0" applyFont="1"/>
    <xf numFmtId="0" fontId="34" fillId="0" borderId="10" xfId="0" applyFont="1" applyBorder="1" applyAlignment="1">
      <alignment horizontal="center" wrapText="1"/>
    </xf>
    <xf numFmtId="0" fontId="15" fillId="0" borderId="25" xfId="0" applyFont="1" applyBorder="1"/>
    <xf numFmtId="0" fontId="15" fillId="0" borderId="25" xfId="0" applyFont="1" applyBorder="1" applyAlignment="1">
      <alignment vertical="center"/>
    </xf>
    <xf numFmtId="0" fontId="15" fillId="15" borderId="25" xfId="0" applyFont="1" applyFill="1" applyBorder="1" applyAlignment="1">
      <alignment horizontal="center" vertical="center" wrapText="1"/>
    </xf>
    <xf numFmtId="0" fontId="15" fillId="15" borderId="25" xfId="0" applyFont="1" applyFill="1" applyBorder="1" applyAlignment="1">
      <alignment horizontal="center" vertical="center"/>
    </xf>
    <xf numFmtId="0" fontId="15" fillId="0" borderId="25" xfId="0" applyFont="1" applyBorder="1" applyAlignment="1">
      <alignment vertical="top" wrapText="1"/>
    </xf>
    <xf numFmtId="0" fontId="15" fillId="0" borderId="25" xfId="0" applyFont="1" applyBorder="1" applyAlignment="1">
      <alignment wrapText="1"/>
    </xf>
    <xf numFmtId="0" fontId="46" fillId="0" borderId="0" xfId="0" applyFont="1" applyProtection="1">
      <protection locked="0"/>
    </xf>
    <xf numFmtId="0" fontId="45" fillId="0" borderId="0" xfId="0" applyFont="1" applyProtection="1">
      <protection locked="0"/>
    </xf>
    <xf numFmtId="0" fontId="0" fillId="0" borderId="25" xfId="0" applyBorder="1"/>
    <xf numFmtId="0" fontId="15" fillId="0" borderId="25" xfId="0" applyFont="1" applyBorder="1" applyAlignment="1">
      <alignment vertical="center" wrapText="1" readingOrder="1"/>
    </xf>
    <xf numFmtId="0" fontId="21" fillId="0" borderId="25" xfId="0" applyFont="1" applyBorder="1" applyAlignment="1">
      <alignment horizontal="center" vertical="center" wrapText="1" readingOrder="1"/>
    </xf>
    <xf numFmtId="3" fontId="21" fillId="0" borderId="25" xfId="0" applyNumberFormat="1" applyFont="1" applyBorder="1" applyAlignment="1">
      <alignment horizontal="center" vertical="center" wrapText="1" readingOrder="1"/>
    </xf>
    <xf numFmtId="4" fontId="21" fillId="0" borderId="25" xfId="0" applyNumberFormat="1" applyFont="1" applyBorder="1" applyAlignment="1">
      <alignment vertical="center" wrapText="1" readingOrder="1"/>
    </xf>
    <xf numFmtId="0" fontId="23" fillId="9" borderId="25" xfId="0" applyFont="1" applyFill="1" applyBorder="1" applyAlignment="1">
      <alignment horizontal="center" vertical="center"/>
    </xf>
    <xf numFmtId="4" fontId="21" fillId="0" borderId="25" xfId="0" applyNumberFormat="1" applyFont="1" applyBorder="1" applyAlignment="1">
      <alignment horizontal="center" vertical="center" wrapText="1" readingOrder="1"/>
    </xf>
    <xf numFmtId="10" fontId="38" fillId="7" borderId="25" xfId="2" applyNumberFormat="1" applyFont="1" applyFill="1" applyBorder="1" applyAlignment="1" applyProtection="1">
      <alignment horizontal="center" vertical="center" wrapText="1" readingOrder="1"/>
      <protection locked="0"/>
    </xf>
    <xf numFmtId="165" fontId="38" fillId="7" borderId="25" xfId="0" applyNumberFormat="1" applyFont="1" applyFill="1" applyBorder="1" applyAlignment="1" applyProtection="1">
      <alignment horizontal="center" vertical="center" wrapText="1" readingOrder="1"/>
      <protection locked="0"/>
    </xf>
    <xf numFmtId="0" fontId="46" fillId="0" borderId="0" xfId="0" applyFont="1" applyAlignment="1" applyProtection="1">
      <alignment horizontal="center" vertical="center" wrapText="1" readingOrder="1"/>
      <protection locked="0"/>
    </xf>
    <xf numFmtId="0" fontId="22" fillId="0" borderId="25" xfId="0" applyFont="1" applyBorder="1" applyAlignment="1" applyProtection="1">
      <alignment vertical="center" wrapText="1"/>
      <protection locked="0"/>
    </xf>
    <xf numFmtId="0" fontId="15" fillId="8" borderId="27" xfId="0" applyFont="1" applyFill="1" applyBorder="1" applyAlignment="1" applyProtection="1">
      <alignment horizontal="center" vertical="center" wrapText="1" readingOrder="1"/>
      <protection locked="0"/>
    </xf>
    <xf numFmtId="0" fontId="15" fillId="0" borderId="25" xfId="0" applyFont="1" applyBorder="1" applyAlignment="1">
      <alignment vertical="center" wrapText="1"/>
    </xf>
    <xf numFmtId="0" fontId="45" fillId="0" borderId="0" xfId="0" applyFont="1" applyAlignment="1">
      <alignment vertical="center"/>
    </xf>
    <xf numFmtId="0" fontId="46" fillId="8" borderId="27" xfId="0" applyFont="1" applyFill="1" applyBorder="1" applyAlignment="1" applyProtection="1">
      <alignment horizontal="center" vertical="center" wrapText="1" readingOrder="1"/>
      <protection locked="0"/>
    </xf>
    <xf numFmtId="0" fontId="47" fillId="0" borderId="0" xfId="0" applyFont="1" applyAlignment="1" applyProtection="1">
      <alignment horizontal="center" vertical="center" wrapText="1"/>
      <protection locked="0"/>
    </xf>
    <xf numFmtId="0" fontId="15" fillId="0" borderId="25" xfId="0" applyFont="1" applyBorder="1" applyAlignment="1">
      <alignment horizontal="left" vertical="center" wrapText="1"/>
    </xf>
    <xf numFmtId="0" fontId="46" fillId="0" borderId="0" xfId="0" applyFont="1" applyAlignment="1" applyProtection="1">
      <alignment horizontal="center" wrapText="1"/>
      <protection locked="0"/>
    </xf>
    <xf numFmtId="0" fontId="46" fillId="0" borderId="0" xfId="0" applyFont="1" applyAlignment="1" applyProtection="1">
      <alignment horizontal="center" vertical="center" wrapText="1"/>
      <protection locked="0"/>
    </xf>
    <xf numFmtId="0" fontId="21" fillId="0" borderId="25" xfId="0" applyFont="1" applyFill="1" applyBorder="1" applyAlignment="1">
      <alignment horizontal="left" vertical="center" wrapText="1" readingOrder="1"/>
    </xf>
    <xf numFmtId="0" fontId="21" fillId="0" borderId="25" xfId="0" applyFont="1" applyFill="1" applyBorder="1" applyAlignment="1">
      <alignment horizontal="center" vertical="center" wrapText="1" readingOrder="1"/>
    </xf>
    <xf numFmtId="3" fontId="21" fillId="0" borderId="25" xfId="0" applyNumberFormat="1" applyFont="1" applyFill="1" applyBorder="1" applyAlignment="1">
      <alignment horizontal="center" vertical="center" wrapText="1" readingOrder="1"/>
    </xf>
    <xf numFmtId="4" fontId="21" fillId="0" borderId="25" xfId="0" applyNumberFormat="1" applyFont="1" applyFill="1" applyBorder="1" applyAlignment="1">
      <alignment horizontal="right" vertical="center" wrapText="1" readingOrder="1"/>
    </xf>
    <xf numFmtId="10" fontId="21" fillId="8" borderId="21" xfId="2" applyNumberFormat="1" applyFont="1" applyFill="1" applyBorder="1" applyAlignment="1">
      <alignment horizontal="center" vertical="center" wrapText="1" readingOrder="1"/>
    </xf>
    <xf numFmtId="10" fontId="21" fillId="8" borderId="25" xfId="2" applyNumberFormat="1" applyFont="1" applyFill="1" applyBorder="1" applyAlignment="1">
      <alignment horizontal="center" vertical="center" wrapText="1" readingOrder="1"/>
    </xf>
    <xf numFmtId="0" fontId="21" fillId="0" borderId="28" xfId="0" applyFont="1" applyFill="1" applyBorder="1" applyAlignment="1">
      <alignment horizontal="left" vertical="center" wrapText="1" readingOrder="1"/>
    </xf>
    <xf numFmtId="10" fontId="21" fillId="8" borderId="28" xfId="2" applyNumberFormat="1" applyFont="1" applyFill="1" applyBorder="1" applyAlignment="1">
      <alignment horizontal="center" vertical="center" wrapText="1" readingOrder="1"/>
    </xf>
    <xf numFmtId="0" fontId="28" fillId="0" borderId="102" xfId="0" applyFont="1" applyBorder="1" applyAlignment="1" applyProtection="1">
      <alignment vertical="center" wrapText="1"/>
      <protection locked="0"/>
    </xf>
    <xf numFmtId="0" fontId="9" fillId="0" borderId="104" xfId="0" applyFont="1" applyBorder="1" applyAlignment="1" applyProtection="1">
      <alignment vertical="center" wrapText="1"/>
      <protection locked="0"/>
    </xf>
    <xf numFmtId="0" fontId="9" fillId="0" borderId="106" xfId="0" applyFont="1" applyBorder="1" applyAlignment="1" applyProtection="1">
      <alignment vertical="center" wrapText="1"/>
      <protection locked="0"/>
    </xf>
    <xf numFmtId="0" fontId="9" fillId="0" borderId="115" xfId="0" applyFont="1" applyBorder="1" applyAlignment="1" applyProtection="1">
      <alignment vertical="center" wrapText="1"/>
      <protection locked="0"/>
    </xf>
    <xf numFmtId="0" fontId="9" fillId="0" borderId="102" xfId="0" applyFont="1" applyBorder="1" applyAlignment="1" applyProtection="1">
      <alignment vertical="center" wrapText="1"/>
      <protection locked="0"/>
    </xf>
    <xf numFmtId="0" fontId="28" fillId="0" borderId="122" xfId="0" applyFont="1" applyBorder="1" applyAlignment="1" applyProtection="1">
      <alignment vertical="center" wrapText="1"/>
      <protection locked="0"/>
    </xf>
    <xf numFmtId="0" fontId="7" fillId="4" borderId="16" xfId="0" applyFont="1" applyFill="1" applyBorder="1" applyAlignment="1">
      <alignment horizontal="left" vertical="center"/>
    </xf>
    <xf numFmtId="0" fontId="7" fillId="4" borderId="0" xfId="0" applyFont="1" applyFill="1" applyAlignment="1">
      <alignment horizontal="left" vertical="center"/>
    </xf>
    <xf numFmtId="0" fontId="7" fillId="4" borderId="17" xfId="0" applyFont="1" applyFill="1" applyBorder="1" applyAlignment="1">
      <alignment horizontal="left" vertical="center"/>
    </xf>
    <xf numFmtId="0" fontId="8" fillId="5" borderId="1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7" xfId="0" applyFont="1" applyFill="1" applyBorder="1" applyAlignment="1">
      <alignment horizontal="left" vertical="center" wrapText="1"/>
    </xf>
    <xf numFmtId="0" fontId="19" fillId="0" borderId="30" xfId="0" applyFont="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0" fillId="0" borderId="0" xfId="0" applyFont="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19" fillId="0" borderId="0" xfId="0" applyFont="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8" fillId="5" borderId="16" xfId="0" applyFont="1" applyFill="1" applyBorder="1" applyAlignment="1">
      <alignment horizontal="left" vertical="center"/>
    </xf>
    <xf numFmtId="0" fontId="8" fillId="5" borderId="0" xfId="0" applyFont="1" applyFill="1" applyAlignment="1">
      <alignment horizontal="left" vertical="center"/>
    </xf>
    <xf numFmtId="0" fontId="8" fillId="5" borderId="17" xfId="0" applyFont="1" applyFill="1" applyBorder="1" applyAlignment="1">
      <alignment horizontal="left" vertical="center"/>
    </xf>
    <xf numFmtId="0" fontId="24" fillId="0" borderId="0" xfId="0" applyFont="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39" fontId="11" fillId="0" borderId="24"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10" fontId="11" fillId="7" borderId="25" xfId="2" applyNumberFormat="1" applyFont="1" applyFill="1" applyBorder="1" applyAlignment="1" applyProtection="1">
      <alignment horizontal="center" vertical="center" wrapText="1" readingOrder="1"/>
    </xf>
    <xf numFmtId="10" fontId="11" fillId="7" borderId="26" xfId="2" applyNumberFormat="1" applyFont="1" applyFill="1" applyBorder="1" applyAlignment="1" applyProtection="1">
      <alignment horizontal="center" vertical="center" wrapText="1" readingOrder="1"/>
    </xf>
    <xf numFmtId="0" fontId="14" fillId="8" borderId="25" xfId="0" applyFont="1" applyFill="1" applyBorder="1" applyAlignment="1">
      <alignment horizontal="center" vertical="center" wrapText="1" readingOrder="1"/>
    </xf>
    <xf numFmtId="0" fontId="11" fillId="6" borderId="25" xfId="0" applyFont="1" applyFill="1" applyBorder="1" applyAlignment="1">
      <alignment vertical="top" wrapText="1"/>
    </xf>
    <xf numFmtId="0" fontId="14" fillId="8" borderId="22" xfId="0" applyFont="1" applyFill="1" applyBorder="1" applyAlignment="1">
      <alignment horizontal="center" vertical="center" wrapText="1" readingOrder="1"/>
    </xf>
    <xf numFmtId="0" fontId="14" fillId="8" borderId="21" xfId="0" applyFont="1" applyFill="1" applyBorder="1" applyAlignment="1">
      <alignment horizontal="center" vertical="center" wrapText="1" readingOrder="1"/>
    </xf>
    <xf numFmtId="0" fontId="11" fillId="6" borderId="26" xfId="0" applyFont="1" applyFill="1" applyBorder="1" applyAlignment="1">
      <alignment vertical="top" wrapText="1"/>
    </xf>
    <xf numFmtId="39" fontId="11" fillId="0" borderId="22" xfId="1" applyNumberFormat="1" applyFont="1" applyFill="1" applyBorder="1" applyAlignment="1" applyProtection="1">
      <alignment horizontal="center" vertical="center" wrapText="1" readingOrder="1"/>
      <protection locked="0"/>
    </xf>
    <xf numFmtId="39" fontId="11" fillId="0" borderId="33" xfId="1" applyNumberFormat="1" applyFont="1" applyFill="1" applyBorder="1" applyAlignment="1" applyProtection="1">
      <alignment horizontal="center" vertical="center" wrapText="1" readingOrder="1"/>
      <protection locked="0"/>
    </xf>
    <xf numFmtId="39" fontId="11" fillId="0" borderId="21" xfId="1" applyNumberFormat="1" applyFont="1" applyFill="1" applyBorder="1" applyAlignment="1" applyProtection="1">
      <alignment horizontal="center" vertical="center" wrapText="1" readingOrder="1"/>
      <protection locked="0"/>
    </xf>
    <xf numFmtId="0" fontId="14" fillId="8" borderId="37" xfId="0" applyFont="1" applyFill="1" applyBorder="1" applyAlignment="1">
      <alignment horizontal="center" vertical="center" wrapText="1" readingOrder="1"/>
    </xf>
    <xf numFmtId="0" fontId="14" fillId="8" borderId="38" xfId="0" applyFont="1" applyFill="1" applyBorder="1" applyAlignment="1">
      <alignment horizontal="center" vertical="center" wrapText="1" readingOrder="1"/>
    </xf>
    <xf numFmtId="0" fontId="13" fillId="6" borderId="2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33" xfId="0" applyFont="1" applyFill="1" applyBorder="1" applyAlignment="1">
      <alignment horizontal="center" vertical="center" wrapText="1" readingOrder="1"/>
    </xf>
    <xf numFmtId="0" fontId="10" fillId="9" borderId="19"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0" borderId="10" xfId="0" applyFont="1" applyBorder="1" applyAlignment="1">
      <alignment horizontal="center" vertical="center" wrapText="1"/>
    </xf>
    <xf numFmtId="0" fontId="0" fillId="3" borderId="16" xfId="0" applyFill="1" applyBorder="1" applyAlignment="1">
      <alignment horizontal="center"/>
    </xf>
    <xf numFmtId="0" fontId="0" fillId="3" borderId="0" xfId="0" applyFill="1" applyAlignment="1">
      <alignment horizontal="center"/>
    </xf>
    <xf numFmtId="0" fontId="0" fillId="3" borderId="17" xfId="0" applyFill="1" applyBorder="1" applyAlignment="1">
      <alignment horizontal="center"/>
    </xf>
    <xf numFmtId="0" fontId="36" fillId="13" borderId="55" xfId="0" applyFont="1" applyFill="1" applyBorder="1" applyAlignment="1"/>
    <xf numFmtId="0" fontId="36" fillId="13" borderId="0" xfId="0" applyFont="1" applyFill="1" applyBorder="1" applyAlignment="1"/>
    <xf numFmtId="0" fontId="36" fillId="13" borderId="42" xfId="0" applyFont="1" applyFill="1" applyBorder="1" applyAlignment="1"/>
    <xf numFmtId="0" fontId="32" fillId="14" borderId="55" xfId="0" applyFont="1" applyFill="1" applyBorder="1" applyAlignment="1">
      <alignment wrapText="1"/>
    </xf>
    <xf numFmtId="0" fontId="32" fillId="14" borderId="0" xfId="0" applyFont="1" applyFill="1" applyBorder="1" applyAlignment="1">
      <alignment wrapText="1"/>
    </xf>
    <xf numFmtId="0" fontId="32" fillId="14" borderId="42" xfId="0" applyFont="1" applyFill="1" applyBorder="1" applyAlignment="1">
      <alignment wrapText="1"/>
    </xf>
    <xf numFmtId="0" fontId="26" fillId="0" borderId="44" xfId="0" applyFont="1" applyBorder="1" applyAlignment="1">
      <alignment horizontal="left" vertical="center" wrapText="1"/>
    </xf>
    <xf numFmtId="0" fontId="26" fillId="0" borderId="45" xfId="0" applyFont="1" applyBorder="1" applyAlignment="1">
      <alignment horizontal="left" vertical="center" wrapText="1"/>
    </xf>
    <xf numFmtId="0" fontId="26" fillId="0" borderId="46" xfId="0" applyFont="1" applyBorder="1" applyAlignment="1">
      <alignment horizontal="left" vertical="center" wrapText="1"/>
    </xf>
    <xf numFmtId="0" fontId="32" fillId="14" borderId="55" xfId="0" applyFont="1" applyFill="1" applyBorder="1" applyAlignment="1"/>
    <xf numFmtId="0" fontId="32" fillId="14" borderId="0" xfId="0" applyFont="1" applyFill="1" applyBorder="1" applyAlignment="1"/>
    <xf numFmtId="0" fontId="32" fillId="14" borderId="42" xfId="0" applyFont="1" applyFill="1" applyBorder="1" applyAlignment="1"/>
    <xf numFmtId="0" fontId="41" fillId="0" borderId="0" xfId="0" applyFont="1" applyBorder="1" applyAlignment="1">
      <alignment horizontal="left" vertical="center" wrapText="1"/>
    </xf>
    <xf numFmtId="0" fontId="41" fillId="0" borderId="42" xfId="0" applyFont="1" applyBorder="1" applyAlignment="1">
      <alignment horizontal="left" vertical="center" wrapText="1"/>
    </xf>
    <xf numFmtId="0" fontId="26" fillId="0" borderId="0" xfId="0" applyFont="1" applyBorder="1" applyAlignment="1">
      <alignment horizontal="left" vertical="center" wrapText="1"/>
    </xf>
    <xf numFmtId="0" fontId="26" fillId="0" borderId="42" xfId="0" applyFont="1" applyBorder="1" applyAlignment="1">
      <alignment horizontal="left" vertical="center" wrapText="1"/>
    </xf>
    <xf numFmtId="0" fontId="29" fillId="0" borderId="0" xfId="0" applyFont="1" applyBorder="1" applyAlignment="1">
      <alignment horizontal="left" vertical="center" wrapText="1"/>
    </xf>
    <xf numFmtId="0" fontId="29" fillId="0" borderId="42" xfId="0" applyFont="1" applyBorder="1" applyAlignment="1">
      <alignment horizontal="left" vertical="center" wrapText="1"/>
    </xf>
    <xf numFmtId="0" fontId="29" fillId="0" borderId="44" xfId="0" applyFont="1" applyBorder="1" applyAlignment="1">
      <alignment horizontal="left" vertical="center" wrapText="1"/>
    </xf>
    <xf numFmtId="0" fontId="29" fillId="0" borderId="45" xfId="0" applyFont="1" applyBorder="1" applyAlignment="1">
      <alignment horizontal="left" vertical="center" wrapText="1"/>
    </xf>
    <xf numFmtId="0" fontId="29" fillId="0" borderId="46" xfId="0" applyFont="1" applyBorder="1" applyAlignment="1">
      <alignment horizontal="left" vertical="center" wrapText="1"/>
    </xf>
    <xf numFmtId="0" fontId="8" fillId="5" borderId="55" xfId="0" applyFont="1" applyFill="1" applyBorder="1" applyAlignment="1">
      <alignment horizontal="left" vertical="center"/>
    </xf>
    <xf numFmtId="0" fontId="8" fillId="5" borderId="0" xfId="0" applyFont="1" applyFill="1" applyBorder="1" applyAlignment="1">
      <alignment horizontal="left" vertical="center"/>
    </xf>
    <xf numFmtId="0" fontId="8" fillId="5" borderId="42" xfId="0" applyFont="1" applyFill="1" applyBorder="1" applyAlignment="1">
      <alignment horizontal="left" vertical="center"/>
    </xf>
    <xf numFmtId="0" fontId="11" fillId="6" borderId="69" xfId="0" applyFont="1" applyFill="1" applyBorder="1" applyAlignment="1">
      <alignment vertical="top" wrapText="1"/>
    </xf>
    <xf numFmtId="0" fontId="15" fillId="0" borderId="55" xfId="0" applyFont="1" applyFill="1" applyBorder="1" applyAlignment="1">
      <alignment horizontal="left" vertical="center" wrapText="1"/>
    </xf>
    <xf numFmtId="0" fontId="39" fillId="0" borderId="0" xfId="0" applyFont="1" applyBorder="1" applyAlignment="1">
      <alignment horizontal="left" vertical="center" wrapText="1"/>
    </xf>
    <xf numFmtId="0" fontId="39" fillId="0" borderId="42" xfId="0" applyFont="1" applyBorder="1" applyAlignment="1">
      <alignment horizontal="left" vertical="center" wrapText="1"/>
    </xf>
    <xf numFmtId="0" fontId="14" fillId="0" borderId="55" xfId="0" applyFont="1" applyFill="1" applyBorder="1" applyAlignment="1">
      <alignment horizontal="left" vertical="center" wrapText="1"/>
    </xf>
    <xf numFmtId="43" fontId="17" fillId="0" borderId="66" xfId="0" applyNumberFormat="1" applyFont="1" applyFill="1" applyBorder="1" applyAlignment="1">
      <alignment wrapText="1" readingOrder="1"/>
    </xf>
    <xf numFmtId="43" fontId="17" fillId="0" borderId="67" xfId="0" applyNumberFormat="1" applyFont="1" applyFill="1" applyBorder="1" applyAlignment="1">
      <alignment wrapText="1" readingOrder="1"/>
    </xf>
    <xf numFmtId="43" fontId="17" fillId="0" borderId="68" xfId="0" applyNumberFormat="1" applyFont="1" applyFill="1" applyBorder="1" applyAlignment="1">
      <alignment wrapText="1" readingOrder="1"/>
    </xf>
    <xf numFmtId="0" fontId="17" fillId="0" borderId="68" xfId="0" applyFont="1" applyFill="1" applyBorder="1" applyAlignment="1">
      <alignment wrapText="1" readingOrder="1"/>
    </xf>
    <xf numFmtId="0" fontId="17" fillId="0" borderId="67" xfId="0" applyFont="1" applyFill="1" applyBorder="1" applyAlignment="1">
      <alignment wrapText="1" readingOrder="1"/>
    </xf>
    <xf numFmtId="10" fontId="11" fillId="7" borderId="69" xfId="2" applyNumberFormat="1" applyFont="1" applyFill="1" applyBorder="1" applyAlignment="1" applyProtection="1">
      <alignment horizontal="center" vertical="center" wrapText="1" readingOrder="1"/>
    </xf>
    <xf numFmtId="0" fontId="15" fillId="8" borderId="25" xfId="0" applyFont="1" applyFill="1" applyBorder="1" applyAlignment="1">
      <alignment horizontal="center" vertical="center" wrapText="1" readingOrder="1"/>
    </xf>
    <xf numFmtId="0" fontId="17" fillId="6" borderId="25" xfId="0" applyFont="1" applyFill="1" applyBorder="1" applyAlignment="1">
      <alignment vertical="top" wrapText="1"/>
    </xf>
    <xf numFmtId="0" fontId="7" fillId="4" borderId="55" xfId="0" applyFont="1" applyFill="1" applyBorder="1" applyAlignment="1">
      <alignment horizontal="left" vertical="center"/>
    </xf>
    <xf numFmtId="0" fontId="7" fillId="4" borderId="0" xfId="0" applyFont="1" applyFill="1" applyBorder="1" applyAlignment="1">
      <alignment horizontal="left" vertical="center"/>
    </xf>
    <xf numFmtId="0" fontId="7" fillId="4" borderId="42" xfId="0" applyFont="1" applyFill="1" applyBorder="1" applyAlignment="1">
      <alignment horizontal="left" vertical="center"/>
    </xf>
    <xf numFmtId="0" fontId="13" fillId="6" borderId="64" xfId="0" applyFont="1" applyFill="1" applyBorder="1" applyAlignment="1">
      <alignment horizontal="center" vertical="center" wrapText="1" readingOrder="1"/>
    </xf>
    <xf numFmtId="0" fontId="13" fillId="6" borderId="65" xfId="0" applyFont="1" applyFill="1" applyBorder="1" applyAlignment="1">
      <alignment horizontal="center" vertical="center" wrapText="1" readingOrder="1"/>
    </xf>
    <xf numFmtId="0" fontId="21" fillId="10" borderId="59" xfId="0" applyFont="1" applyFill="1" applyBorder="1" applyAlignment="1">
      <alignment horizontal="left" vertical="center" wrapText="1"/>
    </xf>
    <xf numFmtId="0" fontId="21" fillId="10" borderId="43" xfId="0" applyFont="1" applyFill="1" applyBorder="1" applyAlignment="1">
      <alignment horizontal="left" vertical="center" wrapText="1"/>
    </xf>
    <xf numFmtId="0" fontId="21" fillId="10" borderId="60" xfId="0" applyFont="1" applyFill="1" applyBorder="1" applyAlignment="1">
      <alignment horizontal="left" vertical="center" wrapText="1"/>
    </xf>
    <xf numFmtId="0" fontId="21" fillId="10" borderId="61" xfId="0" applyFont="1" applyFill="1" applyBorder="1" applyAlignment="1">
      <alignment horizontal="left" vertical="center" wrapText="1"/>
    </xf>
    <xf numFmtId="0" fontId="21" fillId="10" borderId="62" xfId="0" applyFont="1" applyFill="1" applyBorder="1" applyAlignment="1">
      <alignment horizontal="left" vertical="center" wrapText="1"/>
    </xf>
    <xf numFmtId="0" fontId="21" fillId="10" borderId="63" xfId="0" applyFont="1" applyFill="1" applyBorder="1" applyAlignment="1">
      <alignment horizontal="left" vertical="center" wrapText="1"/>
    </xf>
    <xf numFmtId="0" fontId="37" fillId="0" borderId="0" xfId="0" applyFont="1" applyBorder="1" applyAlignment="1">
      <alignment horizontal="left" wrapText="1"/>
    </xf>
    <xf numFmtId="0" fontId="37" fillId="0" borderId="42" xfId="0" applyFont="1" applyBorder="1" applyAlignment="1">
      <alignment horizontal="left" wrapText="1"/>
    </xf>
    <xf numFmtId="0" fontId="35" fillId="12" borderId="55" xfId="0" applyFont="1" applyFill="1" applyBorder="1" applyAlignment="1"/>
    <xf numFmtId="0" fontId="35" fillId="12" borderId="0" xfId="0" applyFont="1" applyFill="1" applyBorder="1" applyAlignment="1"/>
    <xf numFmtId="0" fontId="35" fillId="12" borderId="42" xfId="0" applyFont="1" applyFill="1" applyBorder="1" applyAlignment="1"/>
    <xf numFmtId="0" fontId="35" fillId="0" borderId="0" xfId="0" applyFont="1" applyBorder="1" applyAlignment="1">
      <alignment horizontal="left" wrapText="1"/>
    </xf>
    <xf numFmtId="0" fontId="35" fillId="0" borderId="42" xfId="0" applyFont="1" applyBorder="1" applyAlignment="1">
      <alignment horizontal="left" wrapText="1"/>
    </xf>
    <xf numFmtId="0" fontId="21" fillId="10" borderId="56" xfId="0" applyFont="1" applyFill="1" applyBorder="1" applyAlignment="1">
      <alignment horizontal="left" vertical="center" wrapText="1"/>
    </xf>
    <xf numFmtId="0" fontId="21" fillId="10" borderId="57" xfId="0" applyFont="1" applyFill="1" applyBorder="1" applyAlignment="1">
      <alignment horizontal="left" vertical="center" wrapText="1"/>
    </xf>
    <xf numFmtId="0" fontId="21" fillId="10" borderId="58" xfId="0" applyFont="1" applyFill="1" applyBorder="1" applyAlignment="1">
      <alignment horizontal="left" vertical="center" wrapText="1"/>
    </xf>
    <xf numFmtId="0" fontId="32" fillId="0" borderId="2" xfId="0" applyFont="1" applyFill="1" applyBorder="1" applyAlignment="1">
      <alignment horizontal="center" wrapText="1"/>
    </xf>
    <xf numFmtId="0" fontId="32" fillId="0" borderId="3" xfId="0" applyFont="1" applyFill="1" applyBorder="1" applyAlignment="1">
      <alignment horizontal="center" wrapText="1"/>
    </xf>
    <xf numFmtId="0" fontId="32" fillId="0" borderId="50" xfId="0" applyFont="1" applyFill="1" applyBorder="1" applyAlignment="1">
      <alignment horizontal="center" wrapText="1"/>
    </xf>
    <xf numFmtId="0" fontId="33" fillId="11" borderId="5" xfId="0" applyFont="1" applyFill="1" applyBorder="1" applyAlignment="1">
      <alignment horizontal="center" wrapText="1"/>
    </xf>
    <xf numFmtId="0" fontId="33" fillId="11" borderId="0" xfId="0" applyFont="1" applyFill="1" applyBorder="1" applyAlignment="1">
      <alignment horizontal="center" wrapText="1"/>
    </xf>
    <xf numFmtId="0" fontId="33" fillId="11" borderId="51" xfId="0" applyFont="1" applyFill="1" applyBorder="1" applyAlignment="1">
      <alignment horizontal="center" wrapText="1"/>
    </xf>
    <xf numFmtId="0" fontId="34" fillId="0" borderId="8" xfId="0" applyFont="1" applyFill="1" applyBorder="1" applyAlignment="1">
      <alignment horizontal="center" wrapText="1"/>
    </xf>
    <xf numFmtId="0" fontId="34" fillId="0" borderId="9" xfId="0" applyFont="1" applyFill="1" applyBorder="1" applyAlignment="1">
      <alignment horizontal="center" wrapText="1"/>
    </xf>
    <xf numFmtId="0" fontId="34" fillId="0" borderId="52" xfId="0" applyFont="1" applyFill="1" applyBorder="1" applyAlignment="1">
      <alignment horizontal="center" wrapText="1"/>
    </xf>
    <xf numFmtId="0" fontId="35" fillId="0" borderId="53" xfId="0" applyFont="1" applyFill="1" applyBorder="1" applyAlignment="1"/>
    <xf numFmtId="0" fontId="35" fillId="0" borderId="14" xfId="0" applyFont="1" applyFill="1" applyBorder="1" applyAlignment="1"/>
    <xf numFmtId="0" fontId="35" fillId="0" borderId="54" xfId="0" applyFont="1" applyFill="1" applyBorder="1" applyAlignment="1"/>
    <xf numFmtId="0" fontId="44" fillId="0" borderId="0" xfId="0" applyFont="1" applyBorder="1" applyAlignment="1">
      <alignment horizontal="left" vertical="center" wrapText="1"/>
    </xf>
    <xf numFmtId="0" fontId="44" fillId="0" borderId="42" xfId="0" applyFont="1" applyBorder="1" applyAlignment="1">
      <alignment horizontal="left" vertical="center" wrapText="1"/>
    </xf>
    <xf numFmtId="0" fontId="42" fillId="0" borderId="0" xfId="0" applyFont="1" applyFill="1" applyBorder="1" applyAlignment="1">
      <alignment wrapText="1"/>
    </xf>
    <xf numFmtId="0" fontId="42" fillId="0" borderId="42" xfId="0" applyFont="1" applyFill="1" applyBorder="1" applyAlignment="1">
      <alignment wrapText="1"/>
    </xf>
    <xf numFmtId="0" fontId="42" fillId="0" borderId="0" xfId="0" applyFont="1" applyBorder="1" applyAlignment="1">
      <alignment horizontal="left" wrapText="1"/>
    </xf>
    <xf numFmtId="0" fontId="42" fillId="0" borderId="42" xfId="0" applyFont="1" applyBorder="1" applyAlignment="1">
      <alignment horizontal="left" wrapText="1"/>
    </xf>
    <xf numFmtId="0" fontId="21" fillId="0" borderId="0" xfId="0" applyFont="1" applyBorder="1" applyAlignment="1">
      <alignment horizontal="left" wrapText="1"/>
    </xf>
    <xf numFmtId="0" fontId="21" fillId="0" borderId="42" xfId="0" applyFont="1" applyBorder="1" applyAlignment="1">
      <alignment horizontal="left" wrapText="1"/>
    </xf>
    <xf numFmtId="0" fontId="26" fillId="0" borderId="18" xfId="0" applyFont="1" applyBorder="1" applyAlignment="1">
      <alignment horizontal="justify" vertical="center" wrapText="1"/>
    </xf>
    <xf numFmtId="0" fontId="26" fillId="0" borderId="43" xfId="0" applyFont="1" applyBorder="1" applyAlignment="1">
      <alignment horizontal="justify" vertical="center" wrapText="1"/>
    </xf>
    <xf numFmtId="0" fontId="36" fillId="13" borderId="25" xfId="0" applyFont="1" applyFill="1" applyBorder="1" applyAlignment="1"/>
    <xf numFmtId="0" fontId="32" fillId="14" borderId="25" xfId="0" applyFont="1" applyFill="1" applyBorder="1" applyAlignment="1">
      <alignment wrapText="1"/>
    </xf>
    <xf numFmtId="0" fontId="30" fillId="9" borderId="25" xfId="0" applyFont="1" applyFill="1" applyBorder="1" applyAlignment="1">
      <alignment horizontal="left" vertical="center" wrapText="1"/>
    </xf>
    <xf numFmtId="43" fontId="38" fillId="0" borderId="22" xfId="0" applyNumberFormat="1" applyFont="1" applyBorder="1" applyAlignment="1">
      <alignment horizontal="center" wrapText="1" readingOrder="1"/>
    </xf>
    <xf numFmtId="43" fontId="38" fillId="0" borderId="33" xfId="0" applyNumberFormat="1" applyFont="1" applyBorder="1" applyAlignment="1">
      <alignment horizontal="center" wrapText="1" readingOrder="1"/>
    </xf>
    <xf numFmtId="43" fontId="38" fillId="0" borderId="21" xfId="0" applyNumberFormat="1" applyFont="1" applyBorder="1" applyAlignment="1">
      <alignment horizontal="center" wrapText="1" readingOrder="1"/>
    </xf>
    <xf numFmtId="0" fontId="32" fillId="14" borderId="25" xfId="0" applyFont="1" applyFill="1" applyBorder="1" applyAlignment="1"/>
    <xf numFmtId="0" fontId="41" fillId="0" borderId="25" xfId="0" applyFont="1" applyBorder="1" applyAlignment="1">
      <alignment horizontal="left" vertical="center" wrapText="1"/>
    </xf>
    <xf numFmtId="0" fontId="26" fillId="0" borderId="25" xfId="0" applyFont="1" applyBorder="1" applyAlignment="1">
      <alignment horizontal="left" vertical="center" wrapText="1"/>
    </xf>
    <xf numFmtId="0" fontId="26" fillId="9" borderId="25" xfId="0" applyFont="1" applyFill="1" applyBorder="1" applyAlignment="1">
      <alignment horizontal="left" vertical="center" wrapText="1"/>
    </xf>
    <xf numFmtId="0" fontId="30" fillId="9" borderId="0" xfId="0" applyFont="1" applyFill="1" applyAlignment="1">
      <alignment horizontal="left" vertical="center" wrapText="1"/>
    </xf>
    <xf numFmtId="0" fontId="30" fillId="9" borderId="42" xfId="0" applyFont="1" applyFill="1" applyBorder="1" applyAlignment="1">
      <alignment horizontal="left" vertical="center" wrapText="1"/>
    </xf>
    <xf numFmtId="0" fontId="8" fillId="5" borderId="25" xfId="0" applyFont="1" applyFill="1" applyBorder="1" applyAlignment="1">
      <alignment horizontal="left" vertical="center"/>
    </xf>
    <xf numFmtId="0" fontId="44" fillId="0" borderId="25" xfId="0" applyFont="1" applyBorder="1" applyAlignment="1">
      <alignment horizontal="left" vertical="center" wrapText="1"/>
    </xf>
    <xf numFmtId="43" fontId="17" fillId="0" borderId="25" xfId="0" applyNumberFormat="1" applyFont="1" applyBorder="1" applyAlignment="1">
      <alignment horizontal="center" wrapText="1" readingOrder="1"/>
    </xf>
    <xf numFmtId="43" fontId="17" fillId="0" borderId="25" xfId="0" applyNumberFormat="1" applyFont="1" applyBorder="1" applyAlignment="1">
      <alignment wrapText="1" readingOrder="1"/>
    </xf>
    <xf numFmtId="0" fontId="17" fillId="0" borderId="25" xfId="0" applyFont="1" applyBorder="1" applyAlignment="1">
      <alignment wrapText="1" readingOrder="1"/>
    </xf>
    <xf numFmtId="0" fontId="7" fillId="4" borderId="25" xfId="0" applyFont="1" applyFill="1" applyBorder="1" applyAlignment="1">
      <alignment horizontal="left" vertical="center"/>
    </xf>
    <xf numFmtId="0" fontId="13" fillId="6" borderId="25" xfId="0" applyFont="1" applyFill="1" applyBorder="1" applyAlignment="1">
      <alignment horizontal="center" vertical="center" wrapText="1" readingOrder="1"/>
    </xf>
    <xf numFmtId="0" fontId="21" fillId="10" borderId="25" xfId="0" applyFont="1" applyFill="1" applyBorder="1" applyAlignment="1">
      <alignment horizontal="left" vertical="center" wrapText="1"/>
    </xf>
    <xf numFmtId="0" fontId="21" fillId="0" borderId="25" xfId="0" applyFont="1" applyBorder="1" applyAlignment="1">
      <alignment horizontal="left" wrapText="1"/>
    </xf>
    <xf numFmtId="0" fontId="10" fillId="0" borderId="25" xfId="0" applyFont="1" applyBorder="1" applyAlignment="1" applyProtection="1">
      <alignment horizontal="left" vertical="center" wrapText="1"/>
      <protection locked="0"/>
    </xf>
    <xf numFmtId="0" fontId="21" fillId="0" borderId="22" xfId="0" applyFont="1" applyBorder="1" applyAlignment="1">
      <alignment horizontal="left"/>
    </xf>
    <xf numFmtId="0" fontId="21" fillId="0" borderId="33" xfId="0" applyFont="1" applyBorder="1" applyAlignment="1">
      <alignment horizontal="left"/>
    </xf>
    <xf numFmtId="0" fontId="21" fillId="0" borderId="21" xfId="0" applyFont="1" applyBorder="1" applyAlignment="1">
      <alignment horizontal="left"/>
    </xf>
    <xf numFmtId="0" fontId="35" fillId="0" borderId="53" xfId="0" applyFont="1" applyBorder="1" applyAlignment="1"/>
    <xf numFmtId="0" fontId="35" fillId="0" borderId="14" xfId="0" applyFont="1" applyBorder="1" applyAlignment="1"/>
    <xf numFmtId="0" fontId="35" fillId="0" borderId="54" xfId="0" applyFont="1" applyBorder="1" applyAlignment="1"/>
    <xf numFmtId="0" fontId="35" fillId="12" borderId="25" xfId="0" applyFont="1" applyFill="1" applyBorder="1" applyAlignment="1"/>
    <xf numFmtId="0" fontId="36" fillId="13" borderId="2" xfId="0" applyFont="1" applyFill="1" applyBorder="1" applyAlignment="1">
      <alignment horizontal="center" vertical="center"/>
    </xf>
    <xf numFmtId="0" fontId="36" fillId="13" borderId="3" xfId="0" applyFont="1" applyFill="1" applyBorder="1" applyAlignment="1">
      <alignment horizontal="center" vertical="center"/>
    </xf>
    <xf numFmtId="0" fontId="36" fillId="13" borderId="4" xfId="0" applyFont="1" applyFill="1" applyBorder="1" applyAlignment="1">
      <alignment horizontal="center" vertical="center"/>
    </xf>
    <xf numFmtId="0" fontId="32" fillId="0" borderId="2" xfId="0" applyFont="1" applyBorder="1" applyAlignment="1">
      <alignment horizontal="center" wrapText="1"/>
    </xf>
    <xf numFmtId="0" fontId="32" fillId="0" borderId="3" xfId="0" applyFont="1" applyBorder="1" applyAlignment="1">
      <alignment horizontal="center" wrapText="1"/>
    </xf>
    <xf numFmtId="0" fontId="32" fillId="0" borderId="50" xfId="0" applyFont="1" applyBorder="1" applyAlignment="1">
      <alignment horizontal="center" wrapText="1"/>
    </xf>
    <xf numFmtId="0" fontId="33" fillId="11" borderId="0" xfId="0" applyFont="1" applyFill="1" applyAlignment="1">
      <alignment horizontal="center" wrapText="1"/>
    </xf>
    <xf numFmtId="0" fontId="34" fillId="0" borderId="8" xfId="0" applyFont="1" applyBorder="1" applyAlignment="1">
      <alignment horizontal="center" wrapText="1"/>
    </xf>
    <xf numFmtId="0" fontId="34" fillId="0" borderId="9" xfId="0" applyFont="1" applyBorder="1" applyAlignment="1">
      <alignment horizontal="center" wrapText="1"/>
    </xf>
    <xf numFmtId="0" fontId="34" fillId="0" borderId="52" xfId="0" applyFont="1" applyBorder="1" applyAlignment="1">
      <alignment horizontal="center" wrapText="1"/>
    </xf>
    <xf numFmtId="0" fontId="9" fillId="0" borderId="110" xfId="0" applyFont="1" applyBorder="1" applyAlignment="1" applyProtection="1">
      <alignment horizontal="left" vertical="top" wrapText="1"/>
      <protection locked="0"/>
    </xf>
    <xf numFmtId="0" fontId="9" fillId="0" borderId="113" xfId="0" applyFont="1" applyBorder="1" applyAlignment="1" applyProtection="1">
      <alignment horizontal="left" vertical="top" wrapText="1"/>
      <protection locked="0"/>
    </xf>
    <xf numFmtId="0" fontId="9" fillId="0" borderId="112" xfId="0" applyFont="1" applyBorder="1" applyAlignment="1" applyProtection="1">
      <alignment horizontal="left" vertical="top" wrapText="1"/>
      <protection locked="0"/>
    </xf>
    <xf numFmtId="0" fontId="19" fillId="0" borderId="75"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75" xfId="0" applyFont="1" applyBorder="1" applyAlignment="1" applyProtection="1">
      <alignment horizontal="left" vertical="center" wrapText="1"/>
      <protection locked="0"/>
    </xf>
    <xf numFmtId="0" fontId="19" fillId="0" borderId="103" xfId="0" applyFont="1" applyBorder="1" applyAlignment="1" applyProtection="1">
      <alignment horizontal="left" vertical="center" wrapText="1"/>
      <protection locked="0"/>
    </xf>
    <xf numFmtId="0" fontId="28" fillId="0" borderId="75" xfId="0" applyFont="1" applyBorder="1" applyAlignment="1" applyProtection="1">
      <alignment horizontal="left" vertical="center" wrapText="1"/>
      <protection locked="0"/>
    </xf>
    <xf numFmtId="0" fontId="28" fillId="0" borderId="103" xfId="0" applyFont="1" applyBorder="1" applyAlignment="1" applyProtection="1">
      <alignment horizontal="left" vertical="center" wrapText="1"/>
      <protection locked="0"/>
    </xf>
    <xf numFmtId="0" fontId="8" fillId="5" borderId="102" xfId="0" applyFont="1" applyFill="1" applyBorder="1" applyAlignment="1">
      <alignment horizontal="left" vertical="center"/>
    </xf>
    <xf numFmtId="0" fontId="8" fillId="5" borderId="75" xfId="0" applyFont="1" applyFill="1" applyBorder="1" applyAlignment="1">
      <alignment horizontal="left" vertical="center"/>
    </xf>
    <xf numFmtId="0" fontId="8" fillId="5" borderId="103" xfId="0" applyFont="1" applyFill="1" applyBorder="1" applyAlignment="1">
      <alignment horizontal="left" vertical="center"/>
    </xf>
    <xf numFmtId="0" fontId="26" fillId="0" borderId="75" xfId="0" applyFont="1" applyBorder="1" applyAlignment="1">
      <alignment horizontal="left" vertical="center" wrapText="1"/>
    </xf>
    <xf numFmtId="0" fontId="26" fillId="0" borderId="103" xfId="0" applyFont="1" applyBorder="1" applyAlignment="1">
      <alignment horizontal="left" vertical="center" wrapText="1"/>
    </xf>
    <xf numFmtId="0" fontId="24" fillId="0" borderId="75" xfId="0" applyFont="1" applyBorder="1" applyAlignment="1" applyProtection="1">
      <alignment horizontal="left" vertical="center" wrapText="1"/>
      <protection locked="0"/>
    </xf>
    <xf numFmtId="0" fontId="24" fillId="0" borderId="103" xfId="0" applyFont="1" applyBorder="1" applyAlignment="1" applyProtection="1">
      <alignment horizontal="left" vertical="center" wrapText="1"/>
      <protection locked="0"/>
    </xf>
    <xf numFmtId="0" fontId="24" fillId="0" borderId="82" xfId="0" applyFont="1" applyBorder="1" applyAlignment="1" applyProtection="1">
      <alignment horizontal="left" vertical="center" wrapText="1"/>
      <protection locked="0"/>
    </xf>
    <xf numFmtId="0" fontId="24" fillId="0" borderId="83" xfId="0" applyFont="1" applyBorder="1" applyAlignment="1" applyProtection="1">
      <alignment horizontal="left" vertical="center" wrapText="1"/>
      <protection locked="0"/>
    </xf>
    <xf numFmtId="0" fontId="24" fillId="0" borderId="120" xfId="0" applyFont="1" applyBorder="1" applyAlignment="1" applyProtection="1">
      <alignment horizontal="left" vertical="center" wrapText="1"/>
      <protection locked="0"/>
    </xf>
    <xf numFmtId="0" fontId="28" fillId="0" borderId="84" xfId="0" applyFont="1" applyBorder="1" applyAlignment="1" applyProtection="1">
      <alignment horizontal="left" vertical="center" wrapText="1"/>
      <protection locked="0"/>
    </xf>
    <xf numFmtId="0" fontId="9" fillId="0" borderId="106" xfId="0" applyFont="1" applyBorder="1" applyAlignment="1" applyProtection="1">
      <alignment horizontal="left" vertical="top" wrapText="1"/>
      <protection locked="0"/>
    </xf>
    <xf numFmtId="0" fontId="9" fillId="0" borderId="102"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97"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89" xfId="0" applyFont="1" applyBorder="1" applyAlignment="1" applyProtection="1">
      <alignment horizontal="left" vertical="top" wrapText="1"/>
      <protection locked="0"/>
    </xf>
    <xf numFmtId="0" fontId="30" fillId="9" borderId="0" xfId="0" applyFont="1" applyFill="1" applyBorder="1" applyAlignment="1">
      <alignment horizontal="left" vertical="center" wrapText="1"/>
    </xf>
    <xf numFmtId="0" fontId="30" fillId="9" borderId="101" xfId="0" applyFont="1" applyFill="1" applyBorder="1" applyAlignment="1">
      <alignment horizontal="left" vertical="center" wrapText="1"/>
    </xf>
    <xf numFmtId="0" fontId="2" fillId="0" borderId="108" xfId="0" applyFont="1" applyBorder="1" applyAlignment="1">
      <alignment horizontal="left" vertical="top"/>
    </xf>
    <xf numFmtId="0" fontId="2" fillId="0" borderId="100" xfId="0" applyFont="1" applyBorder="1" applyAlignment="1">
      <alignment horizontal="left" vertical="top"/>
    </xf>
    <xf numFmtId="0" fontId="9" fillId="0" borderId="119" xfId="0" applyFont="1" applyBorder="1" applyAlignment="1" applyProtection="1">
      <alignment horizontal="left" vertical="top" wrapText="1"/>
      <protection locked="0"/>
    </xf>
    <xf numFmtId="0" fontId="9" fillId="0" borderId="100" xfId="0" applyFont="1" applyBorder="1" applyAlignment="1" applyProtection="1">
      <alignment horizontal="left" vertical="top" wrapText="1"/>
      <protection locked="0"/>
    </xf>
    <xf numFmtId="0" fontId="24" fillId="0" borderId="77" xfId="0" applyFont="1" applyBorder="1" applyAlignment="1" applyProtection="1">
      <alignment horizontal="left" vertical="center" wrapText="1"/>
      <protection locked="0"/>
    </xf>
    <xf numFmtId="0" fontId="24" fillId="0" borderId="107" xfId="0" applyFont="1" applyBorder="1" applyAlignment="1" applyProtection="1">
      <alignment horizontal="left" vertical="center" wrapText="1"/>
      <protection locked="0"/>
    </xf>
    <xf numFmtId="0" fontId="26" fillId="10" borderId="75" xfId="0" applyFont="1" applyFill="1" applyBorder="1" applyAlignment="1">
      <alignment horizontal="left" vertical="center" wrapText="1"/>
    </xf>
    <xf numFmtId="0" fontId="26" fillId="10" borderId="103" xfId="0" applyFont="1" applyFill="1" applyBorder="1" applyAlignment="1">
      <alignment horizontal="left" vertical="center" wrapText="1"/>
    </xf>
    <xf numFmtId="0" fontId="24" fillId="0" borderId="47"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0" fontId="24" fillId="0" borderId="117" xfId="0" applyFont="1" applyBorder="1" applyAlignment="1" applyProtection="1">
      <alignment horizontal="left" vertical="center" wrapText="1"/>
      <protection locked="0"/>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30" fillId="0" borderId="118"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118" xfId="0" applyFont="1" applyBorder="1" applyAlignment="1">
      <alignment horizontal="left" vertical="center" wrapText="1"/>
    </xf>
    <xf numFmtId="0" fontId="7" fillId="4" borderId="100" xfId="0" applyFont="1" applyFill="1" applyBorder="1" applyAlignment="1">
      <alignment horizontal="left" vertical="center"/>
    </xf>
    <xf numFmtId="0" fontId="7" fillId="4" borderId="101" xfId="0" applyFont="1" applyFill="1" applyBorder="1" applyAlignment="1">
      <alignment horizontal="left" vertical="center"/>
    </xf>
    <xf numFmtId="0" fontId="8" fillId="5" borderId="10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01" xfId="0" applyFont="1" applyFill="1" applyBorder="1" applyAlignment="1">
      <alignment horizontal="left" vertical="center" wrapText="1"/>
    </xf>
    <xf numFmtId="0" fontId="8" fillId="5" borderId="100" xfId="0" applyFont="1" applyFill="1" applyBorder="1" applyAlignment="1">
      <alignment horizontal="left" vertical="center"/>
    </xf>
    <xf numFmtId="0" fontId="8" fillId="5" borderId="101" xfId="0" applyFont="1" applyFill="1" applyBorder="1" applyAlignment="1">
      <alignment horizontal="left" vertical="center"/>
    </xf>
    <xf numFmtId="0" fontId="29" fillId="0" borderId="75" xfId="0" applyFont="1" applyBorder="1" applyAlignment="1">
      <alignment horizontal="left" vertical="center" wrapText="1"/>
    </xf>
    <xf numFmtId="0" fontId="29" fillId="0" borderId="103" xfId="0" applyFont="1" applyBorder="1" applyAlignment="1">
      <alignment horizontal="left" vertical="center" wrapText="1"/>
    </xf>
    <xf numFmtId="0" fontId="26" fillId="0" borderId="92" xfId="0" applyFont="1" applyBorder="1" applyAlignment="1">
      <alignment horizontal="left" vertical="center" wrapText="1"/>
    </xf>
    <xf numFmtId="0" fontId="26" fillId="0" borderId="79" xfId="0" applyFont="1" applyBorder="1" applyAlignment="1">
      <alignment horizontal="left" vertical="center" wrapText="1"/>
    </xf>
    <xf numFmtId="0" fontId="26" fillId="0" borderId="109" xfId="0" applyFont="1" applyBorder="1" applyAlignment="1">
      <alignment horizontal="left" vertical="center" wrapText="1"/>
    </xf>
    <xf numFmtId="0" fontId="24" fillId="0" borderId="92" xfId="0" applyFont="1" applyBorder="1" applyAlignment="1" applyProtection="1">
      <alignment horizontal="left" vertical="center" wrapText="1"/>
      <protection locked="0"/>
    </xf>
    <xf numFmtId="0" fontId="24" fillId="0" borderId="79" xfId="0" applyFont="1" applyBorder="1" applyAlignment="1" applyProtection="1">
      <alignment horizontal="left" vertical="center" wrapText="1"/>
      <protection locked="0"/>
    </xf>
    <xf numFmtId="0" fontId="24" fillId="0" borderId="109" xfId="0" applyFont="1" applyBorder="1" applyAlignment="1" applyProtection="1">
      <alignment horizontal="left" vertical="center" wrapText="1"/>
      <protection locked="0"/>
    </xf>
    <xf numFmtId="0" fontId="26" fillId="0" borderId="93" xfId="0" applyFont="1" applyBorder="1" applyAlignment="1">
      <alignment horizontal="left" vertical="center" wrapText="1"/>
    </xf>
    <xf numFmtId="0" fontId="26" fillId="0" borderId="94" xfId="0" applyFont="1" applyBorder="1" applyAlignment="1">
      <alignment horizontal="left" vertical="center" wrapText="1"/>
    </xf>
    <xf numFmtId="0" fontId="26" fillId="0" borderId="114" xfId="0" applyFont="1" applyBorder="1" applyAlignment="1">
      <alignment horizontal="left" vertical="center" wrapText="1"/>
    </xf>
    <xf numFmtId="0" fontId="24" fillId="0" borderId="90" xfId="0" applyFont="1" applyBorder="1" applyAlignment="1" applyProtection="1">
      <alignment horizontal="left" vertical="center" wrapText="1"/>
      <protection locked="0"/>
    </xf>
    <xf numFmtId="0" fontId="24" fillId="0" borderId="91" xfId="0" applyFont="1" applyBorder="1" applyAlignment="1" applyProtection="1">
      <alignment horizontal="left" vertical="center" wrapText="1"/>
      <protection locked="0"/>
    </xf>
    <xf numFmtId="0" fontId="24" fillId="0" borderId="111" xfId="0" applyFont="1" applyBorder="1" applyAlignment="1" applyProtection="1">
      <alignment horizontal="left" vertical="center" wrapText="1"/>
      <protection locked="0"/>
    </xf>
    <xf numFmtId="0" fontId="30" fillId="9" borderId="87" xfId="0" applyFont="1" applyFill="1" applyBorder="1" applyAlignment="1">
      <alignment horizontal="left" vertical="center" wrapText="1"/>
    </xf>
    <xf numFmtId="0" fontId="30" fillId="9" borderId="88" xfId="0" applyFont="1" applyFill="1" applyBorder="1" applyAlignment="1">
      <alignment horizontal="left" vertical="center" wrapText="1"/>
    </xf>
    <xf numFmtId="0" fontId="24" fillId="0" borderId="19" xfId="0" applyFont="1" applyBorder="1" applyAlignment="1" applyProtection="1">
      <alignment horizontal="left" vertical="center" wrapText="1"/>
      <protection locked="0"/>
    </xf>
    <xf numFmtId="0" fontId="24" fillId="0" borderId="116" xfId="0" applyFont="1" applyBorder="1" applyAlignment="1" applyProtection="1">
      <alignment horizontal="left" vertical="center" wrapText="1"/>
      <protection locked="0"/>
    </xf>
    <xf numFmtId="0" fontId="26" fillId="0" borderId="19" xfId="0" applyFont="1" applyBorder="1" applyAlignment="1">
      <alignment horizontal="left" vertical="center" wrapText="1"/>
    </xf>
    <xf numFmtId="0" fontId="26" fillId="0" borderId="116" xfId="0" applyFont="1" applyBorder="1" applyAlignment="1">
      <alignment horizontal="left" vertical="center" wrapText="1"/>
    </xf>
    <xf numFmtId="0" fontId="27" fillId="0" borderId="25" xfId="0" applyFont="1" applyBorder="1" applyAlignment="1">
      <alignment horizontal="left" vertical="center" wrapText="1"/>
    </xf>
    <xf numFmtId="0" fontId="24" fillId="0" borderId="78" xfId="0" applyFont="1" applyBorder="1" applyAlignment="1" applyProtection="1">
      <alignment horizontal="left" vertical="center" wrapText="1"/>
      <protection locked="0"/>
    </xf>
    <xf numFmtId="0" fontId="30" fillId="9" borderId="73" xfId="0" applyFont="1" applyFill="1" applyBorder="1" applyAlignment="1">
      <alignment horizontal="left" vertical="center" wrapText="1"/>
    </xf>
    <xf numFmtId="0" fontId="27" fillId="0" borderId="92" xfId="0" applyFont="1" applyBorder="1" applyAlignment="1">
      <alignment horizontal="left" vertical="center" wrapText="1"/>
    </xf>
    <xf numFmtId="0" fontId="27" fillId="0" borderId="79" xfId="0" applyFont="1" applyBorder="1" applyAlignment="1">
      <alignment horizontal="left" vertical="center" wrapText="1"/>
    </xf>
    <xf numFmtId="0" fontId="27" fillId="0" borderId="109" xfId="0" applyFont="1" applyBorder="1" applyAlignment="1">
      <alignment horizontal="left" vertical="center" wrapText="1"/>
    </xf>
    <xf numFmtId="0" fontId="26" fillId="0" borderId="24" xfId="0" applyFont="1" applyBorder="1" applyAlignment="1">
      <alignment horizontal="justify" vertical="center" wrapText="1"/>
    </xf>
    <xf numFmtId="0" fontId="26" fillId="0" borderId="25" xfId="0" applyFont="1" applyBorder="1" applyAlignment="1">
      <alignment horizontal="justify" vertical="center" wrapText="1"/>
    </xf>
    <xf numFmtId="0" fontId="24" fillId="0" borderId="24"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6" fillId="9" borderId="87" xfId="0" applyFont="1" applyFill="1" applyBorder="1" applyAlignment="1">
      <alignment horizontal="left" vertical="center" wrapText="1"/>
    </xf>
    <xf numFmtId="0" fontId="26" fillId="9" borderId="88" xfId="0" applyFont="1" applyFill="1" applyBorder="1" applyAlignment="1">
      <alignment horizontal="left" vertical="center" wrapText="1"/>
    </xf>
    <xf numFmtId="0" fontId="27" fillId="0" borderId="78" xfId="0" applyFont="1" applyBorder="1" applyAlignment="1">
      <alignment horizontal="left" vertical="center" wrapText="1"/>
    </xf>
    <xf numFmtId="0" fontId="0" fillId="0" borderId="0" xfId="0" applyFont="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39" fontId="11" fillId="0" borderId="49" xfId="1" applyNumberFormat="1" applyFont="1" applyFill="1" applyBorder="1" applyAlignment="1" applyProtection="1">
      <alignment horizontal="center" vertical="center" wrapText="1" readingOrder="1"/>
      <protection locked="0"/>
    </xf>
    <xf numFmtId="10" fontId="11" fillId="7" borderId="49" xfId="2" applyNumberFormat="1" applyFont="1" applyFill="1" applyBorder="1" applyAlignment="1" applyProtection="1">
      <alignment horizontal="center" vertical="center" wrapText="1" readingOrder="1"/>
    </xf>
    <xf numFmtId="0" fontId="7" fillId="4" borderId="74" xfId="0" applyFont="1" applyFill="1" applyBorder="1" applyAlignment="1">
      <alignment horizontal="left" vertical="center"/>
    </xf>
    <xf numFmtId="0" fontId="7" fillId="4" borderId="80" xfId="0" applyFont="1" applyFill="1" applyBorder="1" applyAlignment="1">
      <alignment horizontal="left" vertical="center"/>
    </xf>
    <xf numFmtId="0" fontId="7" fillId="4" borderId="81" xfId="0" applyFont="1" applyFill="1" applyBorder="1" applyAlignment="1">
      <alignment horizontal="left" vertical="center"/>
    </xf>
    <xf numFmtId="0" fontId="26" fillId="9" borderId="73" xfId="0" applyFont="1" applyFill="1" applyBorder="1" applyAlignment="1">
      <alignment horizontal="left" vertical="center" wrapText="1"/>
    </xf>
    <xf numFmtId="0" fontId="24" fillId="0" borderId="76" xfId="0" applyFont="1" applyBorder="1" applyAlignment="1" applyProtection="1">
      <alignment horizontal="left" vertical="center" wrapText="1"/>
      <protection locked="0"/>
    </xf>
    <xf numFmtId="0" fontId="24" fillId="0" borderId="105" xfId="0" applyFont="1" applyBorder="1" applyAlignment="1" applyProtection="1">
      <alignment horizontal="left" vertical="center" wrapText="1"/>
      <protection locked="0"/>
    </xf>
    <xf numFmtId="0" fontId="29" fillId="0" borderId="77" xfId="0" applyFont="1" applyBorder="1" applyAlignment="1">
      <alignment horizontal="left" vertical="center" wrapText="1"/>
    </xf>
    <xf numFmtId="0" fontId="29" fillId="0" borderId="107" xfId="0" applyFont="1" applyBorder="1" applyAlignment="1">
      <alignment horizontal="left" vertical="center" wrapText="1"/>
    </xf>
    <xf numFmtId="0" fontId="26" fillId="0" borderId="78" xfId="0" applyFont="1" applyBorder="1" applyAlignment="1">
      <alignment horizontal="left" vertical="center" wrapText="1"/>
    </xf>
    <xf numFmtId="0" fontId="24" fillId="0" borderId="98" xfId="0" applyFont="1" applyBorder="1" applyAlignment="1" applyProtection="1">
      <alignment horizontal="left" vertical="center" wrapText="1"/>
      <protection locked="0"/>
    </xf>
    <xf numFmtId="0" fontId="24" fillId="0" borderId="96" xfId="0" applyFont="1" applyBorder="1" applyAlignment="1" applyProtection="1">
      <alignment horizontal="left" vertical="center" wrapText="1"/>
      <protection locked="0"/>
    </xf>
    <xf numFmtId="0" fontId="26" fillId="0" borderId="21" xfId="0" applyFont="1" applyBorder="1" applyAlignment="1">
      <alignment horizontal="left" vertical="center" wrapText="1"/>
    </xf>
    <xf numFmtId="0" fontId="24" fillId="0" borderId="21" xfId="0" applyFont="1" applyBorder="1" applyAlignment="1" applyProtection="1">
      <alignment horizontal="left" vertical="center" wrapText="1"/>
      <protection locked="0"/>
    </xf>
    <xf numFmtId="0" fontId="26" fillId="0" borderId="99" xfId="0" applyFont="1" applyBorder="1" applyAlignment="1">
      <alignment horizontal="justify" vertical="center" wrapText="1"/>
    </xf>
    <xf numFmtId="0" fontId="26" fillId="0" borderId="88" xfId="0" applyFont="1" applyBorder="1" applyAlignment="1">
      <alignment horizontal="justify" vertical="center" wrapText="1"/>
    </xf>
    <xf numFmtId="0" fontId="24" fillId="0" borderId="95" xfId="0" applyFont="1" applyBorder="1" applyAlignment="1" applyProtection="1">
      <alignment horizontal="left" vertical="center" wrapText="1"/>
      <protection locked="0"/>
    </xf>
    <xf numFmtId="0" fontId="26" fillId="0" borderId="76" xfId="0" applyFont="1" applyBorder="1" applyAlignment="1">
      <alignment horizontal="left" vertical="center" wrapText="1"/>
    </xf>
    <xf numFmtId="0" fontId="26" fillId="0" borderId="105" xfId="0" applyFont="1" applyBorder="1" applyAlignment="1">
      <alignment horizontal="left" vertical="center" wrapText="1"/>
    </xf>
    <xf numFmtId="0" fontId="7" fillId="4" borderId="102" xfId="0" applyFont="1" applyFill="1" applyBorder="1" applyAlignment="1">
      <alignment horizontal="left" vertical="center"/>
    </xf>
    <xf numFmtId="0" fontId="7" fillId="4" borderId="75" xfId="0" applyFont="1" applyFill="1" applyBorder="1" applyAlignment="1">
      <alignment horizontal="left" vertical="center"/>
    </xf>
    <xf numFmtId="0" fontId="7" fillId="4" borderId="103" xfId="0" applyFont="1" applyFill="1" applyBorder="1" applyAlignment="1">
      <alignment horizontal="left" vertical="center"/>
    </xf>
    <xf numFmtId="0" fontId="8" fillId="5" borderId="102" xfId="0" applyFont="1" applyFill="1" applyBorder="1" applyAlignment="1">
      <alignment horizontal="left" vertical="center" wrapText="1"/>
    </xf>
    <xf numFmtId="0" fontId="8" fillId="5" borderId="75" xfId="0" applyFont="1" applyFill="1" applyBorder="1" applyAlignment="1">
      <alignment horizontal="left" vertical="center" wrapText="1"/>
    </xf>
    <xf numFmtId="0" fontId="8" fillId="5" borderId="103" xfId="0" applyFont="1" applyFill="1" applyBorder="1" applyAlignment="1">
      <alignment horizontal="left" vertical="center" wrapText="1"/>
    </xf>
    <xf numFmtId="0" fontId="24" fillId="0" borderId="84" xfId="0" applyFont="1" applyBorder="1" applyAlignment="1" applyProtection="1">
      <alignment horizontal="left" vertical="center" wrapText="1"/>
      <protection locked="0"/>
    </xf>
    <xf numFmtId="0" fontId="26" fillId="0" borderId="85" xfId="0" applyFont="1" applyBorder="1" applyAlignment="1">
      <alignment horizontal="left" vertical="center" wrapText="1"/>
    </xf>
    <xf numFmtId="0" fontId="26" fillId="0" borderId="86" xfId="0" applyFont="1" applyBorder="1" applyAlignment="1">
      <alignment horizontal="left" vertical="center" wrapText="1"/>
    </xf>
    <xf numFmtId="0" fontId="26" fillId="0" borderId="121" xfId="0" applyFont="1" applyBorder="1" applyAlignment="1">
      <alignment horizontal="left" vertical="center" wrapText="1"/>
    </xf>
    <xf numFmtId="0" fontId="26" fillId="0" borderId="84" xfId="0" applyFont="1" applyBorder="1" applyAlignment="1">
      <alignment horizontal="left" vertical="center" wrapText="1"/>
    </xf>
    <xf numFmtId="0" fontId="28" fillId="0" borderId="123" xfId="0" applyFont="1" applyBorder="1" applyAlignment="1" applyProtection="1">
      <alignment horizontal="left" vertical="center" wrapText="1"/>
      <protection locked="0"/>
    </xf>
    <xf numFmtId="0" fontId="28" fillId="0" borderId="124"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85">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theme="0" tint="-0.34998626667073579"/>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9"/>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sz val="9"/>
        <color rgb="FF000000"/>
      </font>
      <alignment horizontal="center" vertical="center" wrapText="1"/>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4" name="Imagen 2" descr="LOGO INDOT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47625</xdr:rowOff>
    </xdr:to>
    <xdr:pic>
      <xdr:nvPicPr>
        <xdr:cNvPr id="2" name="image1.png"/>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76199</xdr:rowOff>
    </xdr:from>
    <xdr:to>
      <xdr:col>0</xdr:col>
      <xdr:colOff>1352550</xdr:colOff>
      <xdr:row>3</xdr:row>
      <xdr:rowOff>171450</xdr:rowOff>
    </xdr:to>
    <xdr:pic>
      <xdr:nvPicPr>
        <xdr:cNvPr id="2" name="image1.pn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twoCellAnchor editAs="oneCell">
    <xdr:from>
      <xdr:col>0</xdr:col>
      <xdr:colOff>133350</xdr:colOff>
      <xdr:row>1</xdr:row>
      <xdr:rowOff>76199</xdr:rowOff>
    </xdr:from>
    <xdr:to>
      <xdr:col>0</xdr:col>
      <xdr:colOff>1352550</xdr:colOff>
      <xdr:row>3</xdr:row>
      <xdr:rowOff>171450</xdr:rowOff>
    </xdr:to>
    <xdr:pic>
      <xdr:nvPicPr>
        <xdr:cNvPr id="3" name="image1.pn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29:R35" totalsRowShown="0" headerRowDxfId="384" dataDxfId="382" headerRowBorderDxfId="383" tableBorderDxfId="381" totalsRowBorderDxfId="380">
  <tableColumns count="18">
    <tableColumn id="1" name="Producto" dataDxfId="379"/>
    <tableColumn id="2" name="Indicador" dataDxfId="378"/>
    <tableColumn id="3" name="Física_x000a_(A)" dataDxfId="377"/>
    <tableColumn id="4" name="Financiera_x000a_(B)" dataDxfId="376"/>
    <tableColumn id="9" name="Física_x000a_(C)" dataDxfId="375">
      <calculatedColumnFormula>+Tabla1[[#This Row],[Física (T1)]]+Tabla1[[#This Row],[Física (T2)]]+Tabla1[[#This Row],[Física (T3)]]+Tabla1[[#This Row],[Física (T4)]]</calculatedColumnFormula>
    </tableColumn>
    <tableColumn id="10" name="Financiera_x000a_(D)" dataDxfId="374"/>
    <tableColumn id="5" name="Física _x000a_(E)" dataDxfId="373"/>
    <tableColumn id="6" name="Financiera _x000a_ (F)" dataDxfId="372"/>
    <tableColumn id="11" name="Física (T1)" dataDxfId="371"/>
    <tableColumn id="12" name="Financiera (T1)" dataDxfId="370"/>
    <tableColumn id="17" name="Física (T2)" dataDxfId="369"/>
    <tableColumn id="18" name="Financiera (T2)" dataDxfId="368"/>
    <tableColumn id="13" name="Física (T3)" dataDxfId="367"/>
    <tableColumn id="14" name="Financiera (T3)" dataDxfId="366"/>
    <tableColumn id="15" name="Física (T4)" dataDxfId="365"/>
    <tableColumn id="16" name="Financiera (T4)" dataDxfId="364"/>
    <tableColumn id="7" name="Física _x000a_(%)_x000a_ G=E/C" dataDxfId="363">
      <calculatedColumnFormula>IF(G30&gt;0,G30/C30,0)</calculatedColumnFormula>
    </tableColumn>
    <tableColumn id="8" name="Financiero _x000a_(%) _x000a_H=F/D" dataDxfId="362">
      <calculatedColumnFormula>IF(H30&gt;0,H30/D30,0)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11" name="Tabla134512" displayName="Tabla134512" ref="A54:J55" totalsRowShown="0" headerRowDxfId="247" headerRowBorderDxfId="246" tableBorderDxfId="245" totalsRowBorderDxfId="244">
  <tableColumns count="10">
    <tableColumn id="1" name="Producto" dataDxfId="243"/>
    <tableColumn id="2" name="Indicador" dataDxfId="242"/>
    <tableColumn id="3" name="Física_x000a_(A)" dataDxfId="241"/>
    <tableColumn id="4" name="Financiera_x000a_(B)" dataDxfId="240"/>
    <tableColumn id="9" name="Física_x000a_(C)" dataDxfId="239"/>
    <tableColumn id="10" name="Financiera_x000a_(D)" dataDxfId="238"/>
    <tableColumn id="5" name="Física _x000a_(E)" dataDxfId="237"/>
    <tableColumn id="6" name="Financiera _x000a_ (F)" dataDxfId="236"/>
    <tableColumn id="7" name="Física _x000a_(%)_x000a_ G=E/C" dataDxfId="235" dataCellStyle="Porcentaje">
      <calculatedColumnFormula>IF(G55&gt;0,G55/C55,0)</calculatedColumnFormula>
    </tableColumn>
    <tableColumn id="8" name="Financiero _x000a_(%) _x000a_H=F/D" dataDxfId="234">
      <calculatedColumnFormula>IF(H55&gt;0,H55/D55,0)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12" name="Tabla1345613" displayName="Tabla1345613" ref="A68:J69" totalsRowShown="0" headerRowDxfId="233" headerRowBorderDxfId="232" tableBorderDxfId="231" totalsRowBorderDxfId="230">
  <tableColumns count="10">
    <tableColumn id="1" name="Producto" dataDxfId="229"/>
    <tableColumn id="2" name="Indicador" dataDxfId="228"/>
    <tableColumn id="3" name="Física_x000a_(A)" dataDxfId="227"/>
    <tableColumn id="4" name="Financiera_x000a_(B)" dataDxfId="226"/>
    <tableColumn id="9" name="Física_x000a_(C)" dataDxfId="225"/>
    <tableColumn id="10" name="Financiera_x000a_(D)" dataDxfId="224"/>
    <tableColumn id="5" name="Física _x000a_(E)" dataDxfId="223"/>
    <tableColumn id="6" name="Financiera _x000a_ (F)" dataDxfId="222"/>
    <tableColumn id="7" name="Física _x000a_(%)_x000a_ G=E/C" dataDxfId="221" dataCellStyle="Porcentaje">
      <calculatedColumnFormula>IF(G69&gt;0,G69/C69,0)</calculatedColumnFormula>
    </tableColumn>
    <tableColumn id="8" name="Financiero _x000a_(%) _x000a_H=F/D" dataDxfId="220">
      <calculatedColumnFormula>IF(H69&gt;0,H69/D69,0)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13" name="Tabla13456714" displayName="Tabla13456714" ref="A82:J83" totalsRowShown="0" headerRowDxfId="219" headerRowBorderDxfId="218" tableBorderDxfId="217" totalsRowBorderDxfId="216">
  <tableColumns count="10">
    <tableColumn id="1" name="Producto" dataDxfId="215"/>
    <tableColumn id="2" name="Indicador" dataDxfId="214"/>
    <tableColumn id="3" name="Física_x000a_(A)" dataDxfId="213"/>
    <tableColumn id="4" name="Financiera_x000a_(B)" dataDxfId="212"/>
    <tableColumn id="9" name="Física_x000a_(C)" dataDxfId="211"/>
    <tableColumn id="10" name="Financiera_x000a_(D)" dataDxfId="210"/>
    <tableColumn id="5" name="Física _x000a_(E)" dataDxfId="209"/>
    <tableColumn id="6" name="Financiera _x000a_ (F)" dataDxfId="208"/>
    <tableColumn id="7" name="Física _x000a_(%)_x000a_ G=E/C" dataDxfId="207" dataCellStyle="Porcentaje">
      <calculatedColumnFormula>IF(G83&gt;0,G83/C83,0)</calculatedColumnFormula>
    </tableColumn>
    <tableColumn id="8" name="Financiero _x000a_(%) _x000a_H=F/D" dataDxfId="206">
      <calculatedColumnFormula>IF(H83&gt;0,H83/D83,0)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14" name="Tabla134567815" displayName="Tabla134567815" ref="A96:J97" totalsRowShown="0" headerRowDxfId="205" headerRowBorderDxfId="204" tableBorderDxfId="203" totalsRowBorderDxfId="202">
  <tableColumns count="10">
    <tableColumn id="1" name="Producto" dataDxfId="201"/>
    <tableColumn id="2" name="Indicador" dataDxfId="200"/>
    <tableColumn id="3" name="Física_x000a_(A)" dataDxfId="199"/>
    <tableColumn id="4" name="Financiera_x000a_(B)" dataDxfId="198"/>
    <tableColumn id="9" name="Física_x000a_(C)" dataDxfId="197"/>
    <tableColumn id="10" name="Financiera_x000a_(D)" dataDxfId="196"/>
    <tableColumn id="5" name="Física _x000a_(E)" dataDxfId="195"/>
    <tableColumn id="6" name="Financiera _x000a_ (F)" dataDxfId="194"/>
    <tableColumn id="7" name="Física _x000a_(%)_x000a_ G=E/C" dataDxfId="193" dataCellStyle="Porcentaje">
      <calculatedColumnFormula>IF(G97&gt;0,G97/C97,0)</calculatedColumnFormula>
    </tableColumn>
    <tableColumn id="8" name="Financiero _x000a_(%) _x000a_H=F/D" dataDxfId="192">
      <calculatedColumnFormula>IF(H97&gt;0,H97/D97,0)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15" name="Tabla1316" displayName="Tabla1316" ref="A28:J29" totalsRowShown="0" headerRowDxfId="191" dataDxfId="189" headerRowBorderDxfId="190" tableBorderDxfId="188" totalsRowBorderDxfId="187">
  <tableColumns count="10">
    <tableColumn id="1" name="Producto" dataDxfId="186"/>
    <tableColumn id="2" name="Indicador" dataDxfId="185"/>
    <tableColumn id="3" name="Física_x000a_(A)" dataDxfId="184"/>
    <tableColumn id="4" name="Financiera_x000a_(B)" dataDxfId="183"/>
    <tableColumn id="9" name="Física_x000a_(C)" dataDxfId="182"/>
    <tableColumn id="10" name="Financiera_x000a_(D)" dataDxfId="181"/>
    <tableColumn id="5" name="Física _x000a_(E)" dataDxfId="180"/>
    <tableColumn id="6" name="Financiera _x000a_ (F)" dataDxfId="179"/>
    <tableColumn id="7" name="Física _x000a_(%)_x000a_ G=E/C" dataDxfId="178" dataCellStyle="Porcentaje">
      <calculatedColumnFormula>IF(G29&gt;0,G29/C29,0)</calculatedColumnFormula>
    </tableColumn>
    <tableColumn id="8" name="Financiero _x000a_(%) _x000a_H=F/D" dataDxfId="177">
      <calculatedColumnFormula>IF(H29&gt;0,H29/D29,0)</calculatedColumnFormula>
    </tableColumn>
  </tableColumns>
  <tableStyleInfo name="Estilo de tabla 1" showFirstColumn="0" showLastColumn="0" showRowStripes="1" showColumnStripes="0"/>
</table>
</file>

<file path=xl/tables/table15.xml><?xml version="1.0" encoding="utf-8"?>
<table xmlns="http://schemas.openxmlformats.org/spreadsheetml/2006/main" id="16" name="Tabla13417" displayName="Tabla13417" ref="A41:J42" totalsRowShown="0" headerRowDxfId="176" headerRowBorderDxfId="175" tableBorderDxfId="174" totalsRowBorderDxfId="173">
  <tableColumns count="10">
    <tableColumn id="1" name="Producto" dataDxfId="172"/>
    <tableColumn id="2" name="Indicador" dataDxfId="171"/>
    <tableColumn id="3" name="Física_x000a_(A)" dataDxfId="170"/>
    <tableColumn id="4" name="Financiera_x000a_(B)" dataDxfId="169"/>
    <tableColumn id="9" name="Física_x000a_(C)" dataDxfId="168"/>
    <tableColumn id="10" name="Financiera_x000a_(D)" dataDxfId="167"/>
    <tableColumn id="5" name="Física _x000a_(E)" dataDxfId="166"/>
    <tableColumn id="6" name="Financiera _x000a_ (F)" dataDxfId="165"/>
    <tableColumn id="7" name="Física _x000a_(%)_x000a_ G=E/C" dataDxfId="164" dataCellStyle="Porcentaje">
      <calculatedColumnFormula>IF(G42&gt;0,G42/C42,0)</calculatedColumnFormula>
    </tableColumn>
    <tableColumn id="8" name="Financiero _x000a_(%) _x000a_H=F/D" dataDxfId="163">
      <calculatedColumnFormula>IF(H42&gt;0,H42/D42,0)</calculatedColumnFormula>
    </tableColumn>
  </tableColumns>
  <tableStyleInfo name="Estilo de tabla 1" showFirstColumn="0" showLastColumn="0" showRowStripes="1" showColumnStripes="0"/>
</table>
</file>

<file path=xl/tables/table16.xml><?xml version="1.0" encoding="utf-8"?>
<table xmlns="http://schemas.openxmlformats.org/spreadsheetml/2006/main" id="17" name="Tabla134518" displayName="Tabla134518" ref="A54:J55" totalsRowShown="0" headerRowDxfId="162" headerRowBorderDxfId="161" tableBorderDxfId="160" totalsRowBorderDxfId="159">
  <tableColumns count="10">
    <tableColumn id="1" name="Producto" dataDxfId="158"/>
    <tableColumn id="2" name="Indicador" dataDxfId="157"/>
    <tableColumn id="3" name="Física_x000a_(A)" dataDxfId="156"/>
    <tableColumn id="4" name="Financiera_x000a_(B)" dataDxfId="155"/>
    <tableColumn id="9" name="Física_x000a_(C)" dataDxfId="154"/>
    <tableColumn id="10" name="Financiera_x000a_(D)" dataDxfId="153"/>
    <tableColumn id="5" name="Física _x000a_(E)" dataDxfId="152"/>
    <tableColumn id="6" name="Financiera _x000a_ (F)" dataDxfId="151"/>
    <tableColumn id="7" name="Física _x000a_(%)_x000a_ G=E/C" dataDxfId="150" dataCellStyle="Porcentaje">
      <calculatedColumnFormula>IF(G55&gt;0,G55/C55,0)</calculatedColumnFormula>
    </tableColumn>
    <tableColumn id="8" name="Financiero _x000a_(%) _x000a_H=F/D" dataDxfId="149">
      <calculatedColumnFormula>IF(H55&gt;0,H55/D55,0)</calculatedColumnFormula>
    </tableColumn>
  </tableColumns>
  <tableStyleInfo name="Estilo de tabla 1" showFirstColumn="0" showLastColumn="0" showRowStripes="1" showColumnStripes="0"/>
</table>
</file>

<file path=xl/tables/table17.xml><?xml version="1.0" encoding="utf-8"?>
<table xmlns="http://schemas.openxmlformats.org/spreadsheetml/2006/main" id="18" name="Tabla1345619" displayName="Tabla1345619" ref="A67:J68" totalsRowShown="0" headerRowDxfId="148" headerRowBorderDxfId="147" tableBorderDxfId="146" totalsRowBorderDxfId="145">
  <tableColumns count="10">
    <tableColumn id="1" name="Producto" dataDxfId="144"/>
    <tableColumn id="2" name="Indicador" dataDxfId="143"/>
    <tableColumn id="3" name="Física_x000a_(A)" dataDxfId="142"/>
    <tableColumn id="4" name="Financiera_x000a_(B)" dataDxfId="141"/>
    <tableColumn id="9" name="Física_x000a_(C)" dataDxfId="140"/>
    <tableColumn id="10" name="Financiera_x000a_(D)" dataDxfId="139"/>
    <tableColumn id="5" name="Física _x000a_(E)" dataDxfId="138"/>
    <tableColumn id="6" name="Financiera _x000a_ (F)" dataDxfId="137"/>
    <tableColumn id="7" name="Física _x000a_(%)_x000a_ G=E/C" dataDxfId="136" dataCellStyle="Porcentaje">
      <calculatedColumnFormula>IF(G68&gt;0,G68/C68,0)</calculatedColumnFormula>
    </tableColumn>
    <tableColumn id="8" name="Financiero _x000a_(%) _x000a_H=F/D" dataDxfId="135">
      <calculatedColumnFormula>IF(H68&gt;0,H68/D68,0)</calculatedColumnFormula>
    </tableColumn>
  </tableColumns>
  <tableStyleInfo name="Estilo de tabla 1" showFirstColumn="0" showLastColumn="0" showRowStripes="1" showColumnStripes="0"/>
</table>
</file>

<file path=xl/tables/table18.xml><?xml version="1.0" encoding="utf-8"?>
<table xmlns="http://schemas.openxmlformats.org/spreadsheetml/2006/main" id="19" name="Tabla13456720" displayName="Tabla13456720" ref="A82:J83" totalsRowShown="0" headerRowDxfId="134" headerRowBorderDxfId="133" tableBorderDxfId="132" totalsRowBorderDxfId="131">
  <tableColumns count="10">
    <tableColumn id="1" name="Producto" dataDxfId="130"/>
    <tableColumn id="2" name="Indicador" dataDxfId="129"/>
    <tableColumn id="3" name="Física_x000a_(A)" dataDxfId="128"/>
    <tableColumn id="4" name="Financiera_x000a_(B)" dataDxfId="127"/>
    <tableColumn id="9" name="Física_x000a_(C)" dataDxfId="126"/>
    <tableColumn id="10" name="Financiera_x000a_(D)" dataDxfId="125"/>
    <tableColumn id="5" name="Física _x000a_(E)" dataDxfId="124"/>
    <tableColumn id="6" name="Financiera _x000a_ (F)" dataDxfId="123"/>
    <tableColumn id="7" name="Física _x000a_(%)_x000a_ G=E/C" dataDxfId="122" dataCellStyle="Porcentaje">
      <calculatedColumnFormula>IF(G83&gt;0,G83/C83,0)</calculatedColumnFormula>
    </tableColumn>
    <tableColumn id="8" name="Financiero _x000a_(%) _x000a_H=F/D" dataDxfId="121">
      <calculatedColumnFormula>IF(H83&gt;0,H83/D83,0)</calculatedColumnFormula>
    </tableColumn>
  </tableColumns>
  <tableStyleInfo name="Estilo de tabla 1" showFirstColumn="0" showLastColumn="0" showRowStripes="1" showColumnStripes="0"/>
</table>
</file>

<file path=xl/tables/table19.xml><?xml version="1.0" encoding="utf-8"?>
<table xmlns="http://schemas.openxmlformats.org/spreadsheetml/2006/main" id="20" name="Tabla134567821" displayName="Tabla134567821" ref="A95:J96" totalsRowShown="0" headerRowDxfId="120" headerRowBorderDxfId="119" tableBorderDxfId="118" totalsRowBorderDxfId="117">
  <tableColumns count="10">
    <tableColumn id="1" name="Producto" dataDxfId="116"/>
    <tableColumn id="2" name="Indicador" dataDxfId="115"/>
    <tableColumn id="3" name="Física_x000a_(A)" dataDxfId="114"/>
    <tableColumn id="4" name="Financiera_x000a_(B)" dataDxfId="113"/>
    <tableColumn id="9" name="Física_x000a_(C)" dataDxfId="112"/>
    <tableColumn id="10" name="Financiera_x000a_(D)" dataDxfId="111"/>
    <tableColumn id="5" name="Física _x000a_(E)" dataDxfId="110"/>
    <tableColumn id="6" name="Financiera _x000a_ (F)" dataDxfId="109"/>
    <tableColumn id="7" name="Física _x000a_(%)_x000a_ G=E/C" dataDxfId="108" dataCellStyle="Porcentaje">
      <calculatedColumnFormula>IF(G96&gt;0,G96/C96,0)</calculatedColumnFormula>
    </tableColumn>
    <tableColumn id="8" name="Financiero _x000a_(%) _x000a_H=F/D" dataDxfId="107">
      <calculatedColumnFormula>IF(H96&gt;0,H96/D96,0)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3" name="Tabla134" displayName="Tabla134" ref="A28:J29" totalsRowShown="0" headerRowDxfId="361" dataDxfId="359" headerRowBorderDxfId="360" tableBorderDxfId="358" totalsRowBorderDxfId="357">
  <tableColumns count="10">
    <tableColumn id="1" name="Producto" dataDxfId="356"/>
    <tableColumn id="2" name="Indicador" dataDxfId="355"/>
    <tableColumn id="3" name="Física_x000a_(A)" dataDxfId="354"/>
    <tableColumn id="4" name="Financiera_x000a_(B)" dataDxfId="353"/>
    <tableColumn id="9" name="Física_x000a_(C)" dataDxfId="352"/>
    <tableColumn id="10" name="Financiera_x000a_(D)" dataDxfId="351"/>
    <tableColumn id="5" name="Física _x000a_(E)" dataDxfId="350"/>
    <tableColumn id="6" name="Financiera _x000a_ (F)" dataDxfId="349"/>
    <tableColumn id="7" name="Física _x000a_(%)_x000a_ G=E/C" dataDxfId="348" dataCellStyle="Porcentaje">
      <calculatedColumnFormula>IF(G29&gt;0,G29/C29,0)</calculatedColumnFormula>
    </tableColumn>
    <tableColumn id="8" name="Financiero _x000a_(%) _x000a_H=F/D" dataDxfId="347">
      <calculatedColumnFormula>IF(H29&gt;0,H29/D29,0)</calculatedColumnFormula>
    </tableColumn>
  </tableColumns>
  <tableStyleInfo name="Estilo de tabla 1" showFirstColumn="0" showLastColumn="0" showRowStripes="1" showColumnStripes="0"/>
</table>
</file>

<file path=xl/tables/table20.xml><?xml version="1.0" encoding="utf-8"?>
<table xmlns="http://schemas.openxmlformats.org/spreadsheetml/2006/main" id="27" name="Tabla1328" displayName="Tabla1328" ref="A29:K30" totalsRowShown="0" headerRowDxfId="106" dataDxfId="104" headerRowBorderDxfId="105" tableBorderDxfId="103" totalsRowBorderDxfId="102">
  <tableColumns count="11">
    <tableColumn id="1" name="Producto" dataDxfId="101"/>
    <tableColumn id="2" name="Indicador" dataDxfId="100"/>
    <tableColumn id="3" name="Física_x000a_(A)" dataDxfId="99"/>
    <tableColumn id="4" name="Financiera_x000a_(B)" dataDxfId="98"/>
    <tableColumn id="9" name="Física_x000a_(C)" dataDxfId="97"/>
    <tableColumn id="10" name="Financiera_x000a_(D)" dataDxfId="96"/>
    <tableColumn id="5" name="Física _x000a_(E)" dataDxfId="95"/>
    <tableColumn id="6" name="Financiera _x000a_ (F)" dataDxfId="94"/>
    <tableColumn id="7" name="Física _x000a_(%)_x000a_ G=E/C" dataDxfId="93">
      <calculatedColumnFormula>IF(G30&gt;0,G30/C30,0)</calculatedColumnFormula>
    </tableColumn>
    <tableColumn id="8" name="Financiero _x000a_(%) _x000a_H=F/D" dataDxfId="92">
      <calculatedColumnFormula>IF(H30&gt;0,H30/D30,0)</calculatedColumnFormula>
    </tableColumn>
    <tableColumn id="11" name="Columna1" dataDxfId="91"/>
  </tableColumns>
  <tableStyleInfo name="Estilo de tabla 1" showFirstColumn="0" showLastColumn="0" showRowStripes="1" showColumnStripes="0"/>
</table>
</file>

<file path=xl/tables/table21.xml><?xml version="1.0" encoding="utf-8"?>
<table xmlns="http://schemas.openxmlformats.org/spreadsheetml/2006/main" id="28" name="Tabla13429" displayName="Tabla13429" ref="A42:K43" totalsRowShown="0" headerRowDxfId="90" headerRowBorderDxfId="89" tableBorderDxfId="88" totalsRowBorderDxfId="87">
  <tableColumns count="11">
    <tableColumn id="1" name="Producto" dataDxfId="86"/>
    <tableColumn id="2" name="Indicador" dataDxfId="85"/>
    <tableColumn id="3" name="Física_x000a_(A)" dataDxfId="84"/>
    <tableColumn id="4" name="Financiera_x000a_(B)" dataDxfId="83"/>
    <tableColumn id="9" name="Física_x000a_(C)" dataDxfId="82"/>
    <tableColumn id="10" name="Financiera_x000a_(D)" dataDxfId="81"/>
    <tableColumn id="5" name="Física _x000a_(E)" dataDxfId="80"/>
    <tableColumn id="6" name="Financiera _x000a_ (F)" dataDxfId="79"/>
    <tableColumn id="7" name="Física _x000a_(%)_x000a_ G=E/C" dataDxfId="78">
      <calculatedColumnFormula>IF(G43&gt;0,G43/C43,0)</calculatedColumnFormula>
    </tableColumn>
    <tableColumn id="8" name="Financiero _x000a_(%) _x000a_H=F/D" dataDxfId="77">
      <calculatedColumnFormula>IF(H43&gt;0,H43/D43,0)</calculatedColumnFormula>
    </tableColumn>
    <tableColumn id="11" name="Columna1" dataDxfId="76"/>
  </tableColumns>
  <tableStyleInfo name="Estilo de tabla 1" showFirstColumn="0" showLastColumn="0" showRowStripes="1" showColumnStripes="0"/>
</table>
</file>

<file path=xl/tables/table22.xml><?xml version="1.0" encoding="utf-8"?>
<table xmlns="http://schemas.openxmlformats.org/spreadsheetml/2006/main" id="29" name="Tabla134530" displayName="Tabla134530" ref="A55:L56" totalsRowShown="0" headerRowDxfId="75" headerRowBorderDxfId="74" tableBorderDxfId="73" totalsRowBorderDxfId="72">
  <tableColumns count="12">
    <tableColumn id="1" name="Producto" dataDxfId="71"/>
    <tableColumn id="2" name="Indicador" dataDxfId="70"/>
    <tableColumn id="3" name="Física_x000a_(A)" dataDxfId="69"/>
    <tableColumn id="4" name="Financiera_x000a_(B)" dataDxfId="68"/>
    <tableColumn id="9" name="Física_x000a_(C)" dataDxfId="67"/>
    <tableColumn id="10" name="Financiera_x000a_(D)" dataDxfId="66"/>
    <tableColumn id="5" name="Física _x000a_(E)" dataDxfId="65">
      <calculatedColumnFormula>470+469</calculatedColumnFormula>
    </tableColumn>
    <tableColumn id="6" name="Financiera _x000a_ (F)" dataDxfId="64"/>
    <tableColumn id="7" name="Física _x000a_(%)_x000a_ G=E/C" dataDxfId="63">
      <calculatedColumnFormula>IF(G56&gt;0,G56/C56,0)</calculatedColumnFormula>
    </tableColumn>
    <tableColumn id="8" name="Financiero _x000a_(%) _x000a_H=F/D" dataDxfId="62">
      <calculatedColumnFormula>IF(H56&gt;0,H56/D56,0)</calculatedColumnFormula>
    </tableColumn>
    <tableColumn id="11" name="Columna1" dataDxfId="61"/>
    <tableColumn id="12" name="Column1" dataDxfId="60"/>
  </tableColumns>
  <tableStyleInfo name="Estilo de tabla 1" showFirstColumn="0" showLastColumn="0" showRowStripes="1" showColumnStripes="0"/>
</table>
</file>

<file path=xl/tables/table23.xml><?xml version="1.0" encoding="utf-8"?>
<table xmlns="http://schemas.openxmlformats.org/spreadsheetml/2006/main" id="30" name="Tabla1345631" displayName="Tabla1345631" ref="A68:K69" totalsRowShown="0" headerRowDxfId="59" headerRowBorderDxfId="58" tableBorderDxfId="57" totalsRowBorderDxfId="56">
  <tableColumns count="11">
    <tableColumn id="1" name="Producto" dataDxfId="55"/>
    <tableColumn id="2" name="Indicador" dataDxfId="54"/>
    <tableColumn id="3" name="Física_x000a_(A)" dataDxfId="53"/>
    <tableColumn id="4" name="Financiera_x000a_(B)" dataDxfId="52"/>
    <tableColumn id="9" name="Física_x000a_(C)" dataDxfId="51"/>
    <tableColumn id="10" name="Financiera_x000a_(D)" dataDxfId="50"/>
    <tableColumn id="5" name="Física _x000a_(E)" dataDxfId="49"/>
    <tableColumn id="6" name="Financiera _x000a_ (F)" dataDxfId="48"/>
    <tableColumn id="7" name="Física _x000a_(%)_x000a_ G=E/C" dataDxfId="47">
      <calculatedColumnFormula>IF(G69&gt;0,G69/C69,0)</calculatedColumnFormula>
    </tableColumn>
    <tableColumn id="8" name="Financiero _x000a_(%) _x000a_H=F/D" dataDxfId="46">
      <calculatedColumnFormula>IF(H69&gt;0,H69/D69,0)</calculatedColumnFormula>
    </tableColumn>
    <tableColumn id="11" name="Columna1" dataDxfId="45"/>
  </tableColumns>
  <tableStyleInfo name="Estilo de tabla 1" showFirstColumn="0" showLastColumn="0" showRowStripes="1" showColumnStripes="0"/>
</table>
</file>

<file path=xl/tables/table24.xml><?xml version="1.0" encoding="utf-8"?>
<table xmlns="http://schemas.openxmlformats.org/spreadsheetml/2006/main" id="31" name="Tabla13456732" displayName="Tabla13456732" ref="A81:K82" totalsRowShown="0" headerRowDxfId="44" headerRowBorderDxfId="43" tableBorderDxfId="42" totalsRowBorderDxfId="41">
  <tableColumns count="11">
    <tableColumn id="1" name="Producto" dataDxfId="40"/>
    <tableColumn id="2" name="Indicador" dataDxfId="39"/>
    <tableColumn id="3" name="Física_x000a_(A)" dataDxfId="38"/>
    <tableColumn id="4" name="Financiera_x000a_(B)" dataDxfId="37"/>
    <tableColumn id="9" name="Física_x000a_(C)" dataDxfId="36"/>
    <tableColumn id="10" name="Financiera_x000a_(D)" dataDxfId="35"/>
    <tableColumn id="5" name="Física _x000a_(E)" dataDxfId="34"/>
    <tableColumn id="6" name="Financiera _x000a_ (F)" dataDxfId="33"/>
    <tableColumn id="7" name="Física _x000a_(%)_x000a_ G=E/C" dataDxfId="32">
      <calculatedColumnFormula>IF(G82&gt;0,G82/C82,0)</calculatedColumnFormula>
    </tableColumn>
    <tableColumn id="8" name="Financiero _x000a_(%) _x000a_H=F/D" dataDxfId="31">
      <calculatedColumnFormula>IF(H82&gt;0,H82/D82,0)</calculatedColumnFormula>
    </tableColumn>
    <tableColumn id="11" name="Columna1" dataDxfId="30"/>
  </tableColumns>
  <tableStyleInfo name="Estilo de tabla 1" showFirstColumn="0" showLastColumn="0" showRowStripes="1" showColumnStripes="0"/>
</table>
</file>

<file path=xl/tables/table25.xml><?xml version="1.0" encoding="utf-8"?>
<table xmlns="http://schemas.openxmlformats.org/spreadsheetml/2006/main" id="32" name="Tabla134567833" displayName="Tabla134567833" ref="A94:K95" totalsRowShown="0" headerRowDxfId="29" headerRowBorderDxfId="28" tableBorderDxfId="27" totalsRowBorderDxfId="26">
  <tableColumns count="11">
    <tableColumn id="1" name="Producto" dataDxfId="25"/>
    <tableColumn id="2" name="Indicador" dataDxfId="24"/>
    <tableColumn id="3" name="Física_x000a_(A)" dataDxfId="23"/>
    <tableColumn id="4" name="Financiera_x000a_(B)" dataDxfId="22"/>
    <tableColumn id="9" name="Física_x000a_(C)" dataDxfId="21"/>
    <tableColumn id="10" name="Financiera_x000a_(D)" dataDxfId="20"/>
    <tableColumn id="5" name="Física _x000a_(E)" dataDxfId="19"/>
    <tableColumn id="6" name="Financiera _x000a_ (F)" dataDxfId="18"/>
    <tableColumn id="7" name="Física _x000a_(%)_x000a_ G=E/C" dataDxfId="17">
      <calculatedColumnFormula>IF(G95&gt;0,G95/C95,0)</calculatedColumnFormula>
    </tableColumn>
    <tableColumn id="8" name="Financiero _x000a_(%) _x000a_H=F/D" dataDxfId="16">
      <calculatedColumnFormula>IF(H95&gt;0,H95/D95,0)</calculatedColumnFormula>
    </tableColumn>
    <tableColumn id="11" name="Columna1" dataDxfId="15"/>
  </tableColumns>
  <tableStyleInfo name="Estilo de tabla 1" showFirstColumn="0" showLastColumn="0" showRowStripes="1" showColumnStripes="0"/>
</table>
</file>

<file path=xl/tables/table26.xml><?xml version="1.0" encoding="utf-8"?>
<table xmlns="http://schemas.openxmlformats.org/spreadsheetml/2006/main" id="2" name="Tabla13" displayName="Tabla13"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+Tabla134[Física 
(E)]+Tabla1310[Física 
(E)]+Tabla1316[Física 
(E)]</calculatedColumnFormula>
    </tableColumn>
    <tableColumn id="6" name="Financiera _x000a_ (F)" dataDxfId="2"/>
    <tableColumn id="7" name="Física _x000a_(%)_x000a_ G=E/C" dataDxfId="1">
      <calculatedColumnFormula>IF(G30&gt;0,G30/C30,0)</calculatedColumnFormula>
    </tableColumn>
    <tableColumn id="8" name="Financiero _x000a_(%) _x000a_H=F/D" dataDxfId="0">
      <calculatedColumnFormula>IF(H30&gt;0,H30/D30,0)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4" name="Tabla1345" displayName="Tabla1345" ref="A42:J43" totalsRowShown="0" headerRowDxfId="346" headerRowBorderDxfId="345" tableBorderDxfId="344" totalsRowBorderDxfId="343">
  <tableColumns count="10">
    <tableColumn id="1" name="Producto" dataDxfId="342"/>
    <tableColumn id="2" name="Indicador" dataDxfId="341"/>
    <tableColumn id="3" name="Física_x000a_(A)" dataDxfId="340"/>
    <tableColumn id="4" name="Financiera_x000a_(B)" dataDxfId="339"/>
    <tableColumn id="9" name="Física_x000a_(C)" dataDxfId="338"/>
    <tableColumn id="10" name="Financiera_x000a_(D)" dataDxfId="337"/>
    <tableColumn id="5" name="Física _x000a_(E)" dataDxfId="336"/>
    <tableColumn id="6" name="Financiera _x000a_ (F)" dataDxfId="335"/>
    <tableColumn id="7" name="Física _x000a_(%)_x000a_ G=E/C" dataDxfId="334" dataCellStyle="Porcentaje">
      <calculatedColumnFormula>IF(G43&gt;0,G43/C43,0)</calculatedColumnFormula>
    </tableColumn>
    <tableColumn id="8" name="Financiero _x000a_(%) _x000a_H=F/D" dataDxfId="333">
      <calculatedColumnFormula>IF(H43&gt;0,H43/D43,0)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5" name="Tabla13456" displayName="Tabla13456" ref="A55:J56" totalsRowShown="0" headerRowDxfId="332" headerRowBorderDxfId="331" tableBorderDxfId="330" totalsRowBorderDxfId="329">
  <tableColumns count="10">
    <tableColumn id="1" name="Producto" dataDxfId="328"/>
    <tableColumn id="2" name="Indicador" dataDxfId="327"/>
    <tableColumn id="3" name="Física_x000a_(A)" dataDxfId="326"/>
    <tableColumn id="4" name="Financiera_x000a_(B)" dataDxfId="325"/>
    <tableColumn id="9" name="Física_x000a_(C)" dataDxfId="324"/>
    <tableColumn id="10" name="Financiera_x000a_(D)" dataDxfId="323"/>
    <tableColumn id="5" name="Física _x000a_(E)" dataDxfId="322">
      <calculatedColumnFormula>518+396</calculatedColumnFormula>
    </tableColumn>
    <tableColumn id="6" name="Financiera _x000a_ (F)" dataDxfId="321"/>
    <tableColumn id="7" name="Física _x000a_(%)_x000a_ G=E/C" dataDxfId="320" dataCellStyle="Porcentaje">
      <calculatedColumnFormula>IF(G56&gt;0,G56/C56,0)</calculatedColumnFormula>
    </tableColumn>
    <tableColumn id="8" name="Financiero _x000a_(%) _x000a_H=F/D" dataDxfId="319">
      <calculatedColumnFormula>IF(H56&gt;0,H56/D56,0)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6" name="Tabla134567" displayName="Tabla134567" ref="A69:J70" totalsRowShown="0" headerRowDxfId="318" headerRowBorderDxfId="317" tableBorderDxfId="316" totalsRowBorderDxfId="315">
  <tableColumns count="10">
    <tableColumn id="1" name="Producto" dataDxfId="314"/>
    <tableColumn id="2" name="Indicador" dataDxfId="313"/>
    <tableColumn id="3" name="Física_x000a_(A)" dataDxfId="312"/>
    <tableColumn id="4" name="Financiera_x000a_(B)" dataDxfId="311"/>
    <tableColumn id="9" name="Física_x000a_(C)" dataDxfId="310"/>
    <tableColumn id="10" name="Financiera_x000a_(D)" dataDxfId="309"/>
    <tableColumn id="5" name="Física _x000a_(E)" dataDxfId="308"/>
    <tableColumn id="6" name="Financiera _x000a_ (F)" dataDxfId="307"/>
    <tableColumn id="7" name="Física _x000a_(%)_x000a_ G=E/C" dataDxfId="306" dataCellStyle="Porcentaje">
      <calculatedColumnFormula>IF(G70&gt;0,G70/C70,0)</calculatedColumnFormula>
    </tableColumn>
    <tableColumn id="8" name="Financiero _x000a_(%) _x000a_H=F/D" dataDxfId="305">
      <calculatedColumnFormula>IF(H70&gt;0,H70/D70,0)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7" name="Tabla1345678" displayName="Tabla1345678" ref="A83:J84" totalsRowShown="0" headerRowDxfId="304" headerRowBorderDxfId="303" tableBorderDxfId="302" totalsRowBorderDxfId="301">
  <tableColumns count="10">
    <tableColumn id="1" name="Producto" dataDxfId="300"/>
    <tableColumn id="2" name="Indicador" dataDxfId="299"/>
    <tableColumn id="3" name="Física_x000a_(A)" dataDxfId="298"/>
    <tableColumn id="4" name="Financiera_x000a_(B)" dataDxfId="297"/>
    <tableColumn id="9" name="Física_x000a_(C)" dataDxfId="296"/>
    <tableColumn id="10" name="Financiera_x000a_(D)" dataDxfId="295"/>
    <tableColumn id="5" name="Física _x000a_(E)" dataDxfId="294"/>
    <tableColumn id="6" name="Financiera _x000a_ (F)" dataDxfId="293"/>
    <tableColumn id="7" name="Física _x000a_(%)_x000a_ G=E/C" dataDxfId="292" dataCellStyle="Porcentaje">
      <calculatedColumnFormula>IF(G84&gt;0,G84/C84,0)</calculatedColumnFormula>
    </tableColumn>
    <tableColumn id="8" name="Financiero _x000a_(%) _x000a_H=F/D" dataDxfId="291">
      <calculatedColumnFormula>IF(H84&gt;0,H84/D84,0)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8" name="Tabla13456789" displayName="Tabla13456789" ref="A97:J98" totalsRowShown="0" headerRowDxfId="290" headerRowBorderDxfId="289" tableBorderDxfId="288" totalsRowBorderDxfId="287">
  <tableColumns count="10">
    <tableColumn id="1" name="Producto" dataDxfId="286"/>
    <tableColumn id="2" name="Indicador" dataDxfId="285"/>
    <tableColumn id="3" name="Física_x000a_(A)" dataDxfId="284"/>
    <tableColumn id="4" name="Financiera_x000a_(B)" dataDxfId="283"/>
    <tableColumn id="9" name="Física_x000a_(C)" dataDxfId="282"/>
    <tableColumn id="10" name="Financiera_x000a_(D)" dataDxfId="281"/>
    <tableColumn id="5" name="Física _x000a_(E)" dataDxfId="280"/>
    <tableColumn id="6" name="Financiera _x000a_ (F)" dataDxfId="279"/>
    <tableColumn id="7" name="Física _x000a_(%)_x000a_ G=E/C" dataDxfId="278" dataCellStyle="Porcentaje">
      <calculatedColumnFormula>IF(G98&gt;0,G98/C98,0)</calculatedColumnFormula>
    </tableColumn>
    <tableColumn id="8" name="Financiero _x000a_(%) _x000a_H=F/D" dataDxfId="277">
      <calculatedColumnFormula>IF(H98&gt;0,H98/D98,0)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9" name="Tabla1310" displayName="Tabla1310" ref="A28:J29" totalsRowShown="0" headerRowDxfId="276" dataDxfId="274" headerRowBorderDxfId="275" tableBorderDxfId="273" totalsRowBorderDxfId="272">
  <tableColumns count="10">
    <tableColumn id="1" name="Producto" dataDxfId="271"/>
    <tableColumn id="2" name="Indicador" dataDxfId="270"/>
    <tableColumn id="3" name="Física_x000a_(A)" dataDxfId="269"/>
    <tableColumn id="4" name="Financiera_x000a_(B)" dataDxfId="268"/>
    <tableColumn id="9" name="Física_x000a_(C)" dataDxfId="267"/>
    <tableColumn id="10" name="Financiera_x000a_(D)" dataDxfId="266"/>
    <tableColumn id="5" name="Física _x000a_(E)" dataDxfId="265"/>
    <tableColumn id="6" name="Financiera _x000a_ (F)" dataDxfId="264"/>
    <tableColumn id="7" name="Física _x000a_(%)_x000a_ G=E/C" dataDxfId="263" dataCellStyle="Porcentaje">
      <calculatedColumnFormula>IF(G29&gt;0,G29/C29,0)</calculatedColumnFormula>
    </tableColumn>
    <tableColumn id="8" name="Financiero _x000a_(%) _x000a_H=F/D" dataDxfId="262">
      <calculatedColumnFormula>IF(H29&gt;0,H29/D29,0)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10" name="Tabla13411" displayName="Tabla13411" ref="A41:J42" totalsRowShown="0" headerRowDxfId="261" headerRowBorderDxfId="260" tableBorderDxfId="259" totalsRowBorderDxfId="258">
  <tableColumns count="10">
    <tableColumn id="1" name="Producto" dataDxfId="257"/>
    <tableColumn id="2" name="Indicador" dataDxfId="256"/>
    <tableColumn id="3" name="Física_x000a_(A)" dataDxfId="255"/>
    <tableColumn id="4" name="Financiera_x000a_(B)" dataDxfId="254"/>
    <tableColumn id="9" name="Física_x000a_(C)" dataDxfId="253"/>
    <tableColumn id="10" name="Financiera_x000a_(D)" dataDxfId="252"/>
    <tableColumn id="5" name="Física _x000a_(E)" dataDxfId="251"/>
    <tableColumn id="6" name="Financiera _x000a_ (F)" dataDxfId="250"/>
    <tableColumn id="7" name="Física _x000a_(%)_x000a_ G=E/C" dataDxfId="249" dataCellStyle="Porcentaje">
      <calculatedColumnFormula>IF(G42&gt;0,G42/C42,0)</calculatedColumnFormula>
    </tableColumn>
    <tableColumn id="8" name="Financiero _x000a_(%) _x000a_H=F/D" dataDxfId="248">
      <calculatedColumnFormula>IF(H42&gt;0,H42/D42,0)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drawing" Target="../drawings/drawing2.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drawing" Target="../drawings/drawing3.xm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drawing" Target="../drawings/drawing4.xml"/><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table" Target="../tables/table20.xml"/><Relationship Id="rId1" Type="http://schemas.openxmlformats.org/officeDocument/2006/relationships/drawing" Target="../drawings/drawing5.xml"/><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topLeftCell="A3" zoomScaleNormal="100" workbookViewId="0">
      <selection activeCell="H33" sqref="H33"/>
    </sheetView>
  </sheetViews>
  <sheetFormatPr baseColWidth="10" defaultColWidth="11.42578125" defaultRowHeight="15" x14ac:dyDescent="0.25"/>
  <cols>
    <col min="1" max="1" width="23" style="8" customWidth="1"/>
    <col min="2" max="3" width="12.7109375" style="8" customWidth="1"/>
    <col min="4" max="4" width="13.85546875" style="8" customWidth="1"/>
    <col min="5" max="5" width="14.28515625" style="8" customWidth="1"/>
    <col min="6" max="6" width="13.7109375" style="8" customWidth="1"/>
    <col min="7" max="18" width="12.7109375" style="8" customWidth="1"/>
    <col min="19" max="19" width="11.42578125" style="8"/>
  </cols>
  <sheetData>
    <row r="1" spans="1:19" ht="15.75" thickBot="1" x14ac:dyDescent="0.3"/>
    <row r="2" spans="1:19" ht="21.75" thickBot="1" x14ac:dyDescent="0.3">
      <c r="A2" s="23"/>
      <c r="B2" s="164" t="s">
        <v>37</v>
      </c>
      <c r="C2" s="165"/>
      <c r="D2" s="165"/>
      <c r="E2" s="165"/>
      <c r="F2" s="165"/>
      <c r="G2" s="165"/>
      <c r="H2" s="165"/>
      <c r="I2" s="165"/>
      <c r="J2" s="165"/>
      <c r="K2" s="165"/>
      <c r="L2" s="165"/>
      <c r="M2" s="165"/>
      <c r="N2" s="165"/>
      <c r="O2" s="165"/>
      <c r="P2" s="165"/>
      <c r="Q2" s="165"/>
      <c r="R2" s="166"/>
      <c r="S2" s="1"/>
    </row>
    <row r="3" spans="1:19" ht="15.75" customHeight="1" thickBot="1" x14ac:dyDescent="0.3">
      <c r="A3" s="24"/>
      <c r="B3" s="167" t="s">
        <v>0</v>
      </c>
      <c r="C3" s="168"/>
      <c r="D3" s="175" t="s">
        <v>1</v>
      </c>
      <c r="E3" s="176"/>
      <c r="F3" s="176"/>
      <c r="G3" s="176"/>
      <c r="H3" s="176"/>
      <c r="I3" s="176"/>
      <c r="J3" s="176"/>
      <c r="K3" s="176"/>
      <c r="L3" s="176"/>
      <c r="M3" s="176"/>
      <c r="N3" s="176"/>
      <c r="O3" s="176"/>
      <c r="P3" s="177"/>
      <c r="Q3" s="2" t="s">
        <v>2</v>
      </c>
      <c r="R3" s="3" t="s">
        <v>3</v>
      </c>
      <c r="S3" s="1"/>
    </row>
    <row r="4" spans="1:19" ht="21.75" customHeight="1" thickBot="1" x14ac:dyDescent="0.3">
      <c r="A4" s="25"/>
      <c r="B4" s="169" t="s">
        <v>4</v>
      </c>
      <c r="C4" s="170"/>
      <c r="D4" s="169" t="s">
        <v>41</v>
      </c>
      <c r="E4" s="170"/>
      <c r="F4" s="170"/>
      <c r="G4" s="170"/>
      <c r="H4" s="170"/>
      <c r="I4" s="170"/>
      <c r="J4" s="170"/>
      <c r="K4" s="170"/>
      <c r="L4" s="170"/>
      <c r="M4" s="170"/>
      <c r="N4" s="170"/>
      <c r="O4" s="170"/>
      <c r="P4" s="178"/>
      <c r="Q4" s="4">
        <v>43552</v>
      </c>
      <c r="R4" s="5">
        <v>0</v>
      </c>
      <c r="S4" s="1"/>
    </row>
    <row r="5" spans="1:19" x14ac:dyDescent="0.25">
      <c r="A5" s="171"/>
      <c r="B5" s="172"/>
      <c r="C5" s="172"/>
      <c r="D5" s="173"/>
      <c r="E5" s="173"/>
      <c r="F5" s="173"/>
      <c r="G5" s="173"/>
      <c r="H5" s="173"/>
      <c r="I5" s="173"/>
      <c r="J5" s="173"/>
      <c r="K5" s="173"/>
      <c r="L5" s="173"/>
      <c r="M5" s="173"/>
      <c r="N5" s="173"/>
      <c r="O5" s="173"/>
      <c r="P5" s="173"/>
      <c r="Q5" s="172"/>
      <c r="R5" s="174"/>
      <c r="S5" s="1"/>
    </row>
    <row r="6" spans="1:19" ht="3" customHeight="1" x14ac:dyDescent="0.25">
      <c r="A6" s="179"/>
      <c r="B6" s="180"/>
      <c r="C6" s="180"/>
      <c r="D6" s="180"/>
      <c r="E6" s="180"/>
      <c r="F6" s="180"/>
      <c r="G6" s="180"/>
      <c r="H6" s="180"/>
      <c r="I6" s="180"/>
      <c r="J6" s="180"/>
      <c r="K6" s="180"/>
      <c r="L6" s="180"/>
      <c r="M6" s="180"/>
      <c r="N6" s="180"/>
      <c r="O6" s="180"/>
      <c r="P6" s="180"/>
      <c r="Q6" s="180"/>
      <c r="R6" s="181"/>
      <c r="S6" s="1"/>
    </row>
    <row r="7" spans="1:19" ht="15.75" x14ac:dyDescent="0.25">
      <c r="A7" s="125" t="s">
        <v>5</v>
      </c>
      <c r="B7" s="126"/>
      <c r="C7" s="126"/>
      <c r="D7" s="126"/>
      <c r="E7" s="126"/>
      <c r="F7" s="126"/>
      <c r="G7" s="126"/>
      <c r="H7" s="126"/>
      <c r="I7" s="126"/>
      <c r="J7" s="126"/>
      <c r="K7" s="126"/>
      <c r="L7" s="126"/>
      <c r="M7" s="126"/>
      <c r="N7" s="126"/>
      <c r="O7" s="126"/>
      <c r="P7" s="126"/>
      <c r="Q7" s="126"/>
      <c r="R7" s="127"/>
      <c r="S7" s="1"/>
    </row>
    <row r="8" spans="1:19" ht="15.75" x14ac:dyDescent="0.25">
      <c r="A8" s="139" t="s">
        <v>6</v>
      </c>
      <c r="B8" s="140"/>
      <c r="C8" s="140"/>
      <c r="D8" s="140"/>
      <c r="E8" s="140"/>
      <c r="F8" s="140"/>
      <c r="G8" s="140"/>
      <c r="H8" s="140"/>
      <c r="I8" s="140"/>
      <c r="J8" s="140"/>
      <c r="K8" s="140"/>
      <c r="L8" s="140"/>
      <c r="M8" s="140"/>
      <c r="N8" s="140"/>
      <c r="O8" s="140"/>
      <c r="P8" s="140"/>
      <c r="Q8" s="140"/>
      <c r="R8" s="141"/>
      <c r="S8" s="1"/>
    </row>
    <row r="9" spans="1:19" ht="15" customHeight="1" x14ac:dyDescent="0.25">
      <c r="A9" s="6" t="s">
        <v>7</v>
      </c>
      <c r="B9" s="135" t="s">
        <v>55</v>
      </c>
      <c r="C9" s="135"/>
      <c r="D9" s="135"/>
      <c r="E9" s="135"/>
      <c r="F9" s="135"/>
      <c r="G9" s="135"/>
      <c r="H9" s="135"/>
      <c r="I9" s="135"/>
      <c r="J9" s="135"/>
      <c r="K9" s="135"/>
      <c r="L9" s="135"/>
      <c r="M9" s="135"/>
      <c r="N9" s="135"/>
      <c r="O9" s="135"/>
      <c r="P9" s="135"/>
      <c r="Q9" s="135"/>
      <c r="R9" s="136"/>
      <c r="S9" s="1"/>
    </row>
    <row r="10" spans="1:19" ht="15" customHeight="1" x14ac:dyDescent="0.25">
      <c r="A10" s="15" t="s">
        <v>54</v>
      </c>
      <c r="B10" s="135" t="s">
        <v>56</v>
      </c>
      <c r="C10" s="135"/>
      <c r="D10" s="135"/>
      <c r="E10" s="135"/>
      <c r="F10" s="135"/>
      <c r="G10" s="135"/>
      <c r="H10" s="135"/>
      <c r="I10" s="135"/>
      <c r="J10" s="135"/>
      <c r="K10" s="135"/>
      <c r="L10" s="135"/>
      <c r="M10" s="135"/>
      <c r="N10" s="135"/>
      <c r="O10" s="135"/>
      <c r="P10" s="135"/>
      <c r="Q10" s="135"/>
      <c r="R10" s="136"/>
      <c r="S10" s="1"/>
    </row>
    <row r="11" spans="1:19" ht="15" customHeight="1" x14ac:dyDescent="0.25">
      <c r="A11" s="15" t="s">
        <v>38</v>
      </c>
      <c r="B11" s="135" t="s">
        <v>57</v>
      </c>
      <c r="C11" s="135"/>
      <c r="D11" s="135"/>
      <c r="E11" s="135"/>
      <c r="F11" s="135"/>
      <c r="G11" s="135"/>
      <c r="H11" s="135"/>
      <c r="I11" s="135"/>
      <c r="J11" s="135"/>
      <c r="K11" s="135"/>
      <c r="L11" s="135"/>
      <c r="M11" s="135"/>
      <c r="N11" s="135"/>
      <c r="O11" s="135"/>
      <c r="P11" s="135"/>
      <c r="Q11" s="135"/>
      <c r="R11" s="136"/>
      <c r="S11" s="1"/>
    </row>
    <row r="12" spans="1:19" ht="18" customHeight="1" x14ac:dyDescent="0.25">
      <c r="A12" s="6" t="s">
        <v>8</v>
      </c>
      <c r="B12" s="135" t="s">
        <v>58</v>
      </c>
      <c r="C12" s="135"/>
      <c r="D12" s="135"/>
      <c r="E12" s="135"/>
      <c r="F12" s="135"/>
      <c r="G12" s="135"/>
      <c r="H12" s="135"/>
      <c r="I12" s="135"/>
      <c r="J12" s="135"/>
      <c r="K12" s="135"/>
      <c r="L12" s="135"/>
      <c r="M12" s="135"/>
      <c r="N12" s="135"/>
      <c r="O12" s="135"/>
      <c r="P12" s="135"/>
      <c r="Q12" s="135"/>
      <c r="R12" s="136"/>
    </row>
    <row r="13" spans="1:19" ht="18" customHeight="1" x14ac:dyDescent="0.25">
      <c r="A13" s="6" t="s">
        <v>9</v>
      </c>
      <c r="B13" s="135" t="s">
        <v>59</v>
      </c>
      <c r="C13" s="135"/>
      <c r="D13" s="135"/>
      <c r="E13" s="135"/>
      <c r="F13" s="135"/>
      <c r="G13" s="135"/>
      <c r="H13" s="135"/>
      <c r="I13" s="135"/>
      <c r="J13" s="135"/>
      <c r="K13" s="135"/>
      <c r="L13" s="135"/>
      <c r="M13" s="135"/>
      <c r="N13" s="135"/>
      <c r="O13" s="135"/>
      <c r="P13" s="135"/>
      <c r="Q13" s="135"/>
      <c r="R13" s="136"/>
    </row>
    <row r="14" spans="1:19" ht="15.75" x14ac:dyDescent="0.25">
      <c r="A14" s="125" t="s">
        <v>10</v>
      </c>
      <c r="B14" s="126"/>
      <c r="C14" s="126"/>
      <c r="D14" s="126"/>
      <c r="E14" s="126"/>
      <c r="F14" s="126"/>
      <c r="G14" s="126"/>
      <c r="H14" s="126"/>
      <c r="I14" s="126"/>
      <c r="J14" s="126"/>
      <c r="K14" s="126"/>
      <c r="L14" s="126"/>
      <c r="M14" s="126"/>
      <c r="N14" s="126"/>
      <c r="O14" s="126"/>
      <c r="P14" s="126"/>
      <c r="Q14" s="126"/>
      <c r="R14" s="127"/>
    </row>
    <row r="15" spans="1:19" ht="25.5" customHeight="1" x14ac:dyDescent="0.25">
      <c r="A15" s="6" t="s">
        <v>11</v>
      </c>
      <c r="B15" s="16">
        <v>3</v>
      </c>
      <c r="C15" s="163" t="s">
        <v>60</v>
      </c>
      <c r="D15" s="163"/>
      <c r="E15" s="163"/>
      <c r="F15" s="163"/>
      <c r="G15" s="163"/>
      <c r="H15" s="163"/>
      <c r="I15" s="163"/>
      <c r="J15" s="163"/>
      <c r="K15" s="163"/>
      <c r="L15" s="163"/>
      <c r="M15" s="163"/>
      <c r="N15" s="163"/>
      <c r="O15" s="163"/>
      <c r="P15" s="163"/>
      <c r="Q15" s="163"/>
      <c r="R15" s="163"/>
    </row>
    <row r="16" spans="1:19" ht="22.5" customHeight="1" x14ac:dyDescent="0.25">
      <c r="A16" s="6" t="s">
        <v>12</v>
      </c>
      <c r="B16" s="9">
        <v>3.3</v>
      </c>
      <c r="C16" s="163" t="s">
        <v>61</v>
      </c>
      <c r="D16" s="163"/>
      <c r="E16" s="163"/>
      <c r="F16" s="163"/>
      <c r="G16" s="163"/>
      <c r="H16" s="163"/>
      <c r="I16" s="163"/>
      <c r="J16" s="163"/>
      <c r="K16" s="163"/>
      <c r="L16" s="163"/>
      <c r="M16" s="163"/>
      <c r="N16" s="163"/>
      <c r="O16" s="163"/>
      <c r="P16" s="163"/>
      <c r="Q16" s="163"/>
      <c r="R16" s="163"/>
    </row>
    <row r="17" spans="1:19" ht="31.5" customHeight="1" x14ac:dyDescent="0.25">
      <c r="A17" s="6" t="s">
        <v>13</v>
      </c>
      <c r="B17" s="21" t="s">
        <v>62</v>
      </c>
      <c r="C17" s="163" t="s">
        <v>63</v>
      </c>
      <c r="D17" s="163"/>
      <c r="E17" s="163"/>
      <c r="F17" s="163"/>
      <c r="G17" s="163"/>
      <c r="H17" s="163"/>
      <c r="I17" s="163"/>
      <c r="J17" s="163"/>
      <c r="K17" s="163"/>
      <c r="L17" s="163"/>
      <c r="M17" s="163"/>
      <c r="N17" s="163"/>
      <c r="O17" s="163"/>
      <c r="P17" s="163"/>
      <c r="Q17" s="163"/>
      <c r="R17" s="163"/>
    </row>
    <row r="18" spans="1:19" ht="15.75" x14ac:dyDescent="0.25">
      <c r="A18" s="125" t="s">
        <v>14</v>
      </c>
      <c r="B18" s="126"/>
      <c r="C18" s="126"/>
      <c r="D18" s="126"/>
      <c r="E18" s="126"/>
      <c r="F18" s="126"/>
      <c r="G18" s="126"/>
      <c r="H18" s="126"/>
      <c r="I18" s="126"/>
      <c r="J18" s="126"/>
      <c r="K18" s="126"/>
      <c r="L18" s="126"/>
      <c r="M18" s="126"/>
      <c r="N18" s="126"/>
      <c r="O18" s="126"/>
      <c r="P18" s="126"/>
      <c r="Q18" s="126"/>
      <c r="R18" s="127"/>
    </row>
    <row r="19" spans="1:19" ht="29.25" customHeight="1" x14ac:dyDescent="0.25">
      <c r="A19" s="6" t="s">
        <v>15</v>
      </c>
      <c r="B19" s="137" t="s">
        <v>64</v>
      </c>
      <c r="C19" s="137"/>
      <c r="D19" s="137"/>
      <c r="E19" s="137"/>
      <c r="F19" s="137"/>
      <c r="G19" s="137"/>
      <c r="H19" s="137"/>
      <c r="I19" s="137"/>
      <c r="J19" s="137"/>
      <c r="K19" s="137"/>
      <c r="L19" s="137"/>
      <c r="M19" s="137"/>
      <c r="N19" s="137"/>
      <c r="O19" s="137"/>
      <c r="P19" s="137"/>
      <c r="Q19" s="137"/>
      <c r="R19" s="138"/>
    </row>
    <row r="20" spans="1:19" ht="43.5" customHeight="1" x14ac:dyDescent="0.25">
      <c r="A20" s="10" t="s">
        <v>16</v>
      </c>
      <c r="B20" s="137" t="s">
        <v>65</v>
      </c>
      <c r="C20" s="137"/>
      <c r="D20" s="137"/>
      <c r="E20" s="137"/>
      <c r="F20" s="137"/>
      <c r="G20" s="137"/>
      <c r="H20" s="137"/>
      <c r="I20" s="137"/>
      <c r="J20" s="137"/>
      <c r="K20" s="137"/>
      <c r="L20" s="137"/>
      <c r="M20" s="137"/>
      <c r="N20" s="137"/>
      <c r="O20" s="137"/>
      <c r="P20" s="137"/>
      <c r="Q20" s="137"/>
      <c r="R20" s="138"/>
    </row>
    <row r="21" spans="1:19" ht="22.5" customHeight="1" x14ac:dyDescent="0.25">
      <c r="A21" s="10" t="s">
        <v>17</v>
      </c>
      <c r="B21" s="137" t="s">
        <v>66</v>
      </c>
      <c r="C21" s="137"/>
      <c r="D21" s="137"/>
      <c r="E21" s="137"/>
      <c r="F21" s="137"/>
      <c r="G21" s="137"/>
      <c r="H21" s="137"/>
      <c r="I21" s="137"/>
      <c r="J21" s="137"/>
      <c r="K21" s="137"/>
      <c r="L21" s="137"/>
      <c r="M21" s="137"/>
      <c r="N21" s="137"/>
      <c r="O21" s="137"/>
      <c r="P21" s="137"/>
      <c r="Q21" s="137"/>
      <c r="R21" s="138"/>
    </row>
    <row r="22" spans="1:19" ht="21" customHeight="1" x14ac:dyDescent="0.25">
      <c r="A22" s="10" t="s">
        <v>39</v>
      </c>
      <c r="B22" s="137" t="s">
        <v>119</v>
      </c>
      <c r="C22" s="137"/>
      <c r="D22" s="137"/>
      <c r="E22" s="137"/>
      <c r="F22" s="137"/>
      <c r="G22" s="137"/>
      <c r="H22" s="137"/>
      <c r="I22" s="137"/>
      <c r="J22" s="137"/>
      <c r="K22" s="137"/>
      <c r="L22" s="137"/>
      <c r="M22" s="137"/>
      <c r="N22" s="137"/>
      <c r="O22" s="137"/>
      <c r="P22" s="137"/>
      <c r="Q22" s="137"/>
      <c r="R22" s="138"/>
      <c r="S22" s="1"/>
    </row>
    <row r="23" spans="1:19" ht="15.75" x14ac:dyDescent="0.25">
      <c r="A23" s="125" t="s">
        <v>18</v>
      </c>
      <c r="B23" s="126"/>
      <c r="C23" s="126"/>
      <c r="D23" s="126"/>
      <c r="E23" s="126"/>
      <c r="F23" s="126"/>
      <c r="G23" s="126"/>
      <c r="H23" s="126"/>
      <c r="I23" s="126"/>
      <c r="J23" s="126"/>
      <c r="K23" s="126"/>
      <c r="L23" s="126"/>
      <c r="M23" s="126"/>
      <c r="N23" s="126"/>
      <c r="O23" s="126"/>
      <c r="P23" s="126"/>
      <c r="Q23" s="126"/>
      <c r="R23" s="127"/>
    </row>
    <row r="24" spans="1:19" ht="15.75" x14ac:dyDescent="0.25">
      <c r="A24" s="139" t="s">
        <v>19</v>
      </c>
      <c r="B24" s="140"/>
      <c r="C24" s="140"/>
      <c r="D24" s="140"/>
      <c r="E24" s="140"/>
      <c r="F24" s="140"/>
      <c r="G24" s="140"/>
      <c r="H24" s="140"/>
      <c r="I24" s="140"/>
      <c r="J24" s="140"/>
      <c r="K24" s="140"/>
      <c r="L24" s="140"/>
      <c r="M24" s="140"/>
      <c r="N24" s="140"/>
      <c r="O24" s="140"/>
      <c r="P24" s="140"/>
      <c r="Q24" s="140"/>
      <c r="R24" s="141"/>
      <c r="S24" s="1"/>
    </row>
    <row r="25" spans="1:19" ht="15" customHeight="1" x14ac:dyDescent="0.25">
      <c r="A25" s="158" t="s">
        <v>20</v>
      </c>
      <c r="B25" s="159"/>
      <c r="C25" s="160" t="s">
        <v>21</v>
      </c>
      <c r="D25" s="162"/>
      <c r="E25" s="162"/>
      <c r="F25" s="162" t="s">
        <v>22</v>
      </c>
      <c r="G25" s="162"/>
      <c r="H25" s="159"/>
      <c r="I25" s="19"/>
      <c r="J25" s="19"/>
      <c r="K25" s="19"/>
      <c r="L25" s="19"/>
      <c r="M25" s="19"/>
      <c r="N25" s="19"/>
      <c r="O25" s="19"/>
      <c r="P25" s="19"/>
      <c r="Q25" s="160" t="s">
        <v>23</v>
      </c>
      <c r="R25" s="161"/>
    </row>
    <row r="26" spans="1:19" x14ac:dyDescent="0.25">
      <c r="A26" s="144">
        <v>2016354532</v>
      </c>
      <c r="B26" s="145"/>
      <c r="C26" s="153">
        <v>2016354532</v>
      </c>
      <c r="D26" s="154"/>
      <c r="E26" s="155"/>
      <c r="F26" s="153">
        <v>0</v>
      </c>
      <c r="G26" s="154"/>
      <c r="H26" s="155"/>
      <c r="I26" s="20"/>
      <c r="J26" s="20"/>
      <c r="K26" s="20"/>
      <c r="L26" s="20"/>
      <c r="M26" s="20"/>
      <c r="N26" s="20"/>
      <c r="O26" s="20"/>
      <c r="P26" s="20"/>
      <c r="Q26" s="146">
        <f>IF(F26&gt;0,F26/C26,0)</f>
        <v>0</v>
      </c>
      <c r="R26" s="147"/>
      <c r="S26" s="18"/>
    </row>
    <row r="27" spans="1:19" ht="15.75" x14ac:dyDescent="0.25">
      <c r="A27" s="139" t="s">
        <v>24</v>
      </c>
      <c r="B27" s="140"/>
      <c r="C27" s="140"/>
      <c r="D27" s="140"/>
      <c r="E27" s="140"/>
      <c r="F27" s="140"/>
      <c r="G27" s="140"/>
      <c r="H27" s="140"/>
      <c r="I27" s="140"/>
      <c r="J27" s="140"/>
      <c r="K27" s="140"/>
      <c r="L27" s="140"/>
      <c r="M27" s="140"/>
      <c r="N27" s="140"/>
      <c r="O27" s="140"/>
      <c r="P27" s="140"/>
      <c r="Q27" s="140"/>
      <c r="R27" s="141"/>
      <c r="S27" s="1"/>
    </row>
    <row r="28" spans="1:19" x14ac:dyDescent="0.25">
      <c r="A28" s="7"/>
      <c r="B28"/>
      <c r="C28" s="148" t="s">
        <v>25</v>
      </c>
      <c r="D28" s="149"/>
      <c r="E28" s="148" t="s">
        <v>47</v>
      </c>
      <c r="F28" s="149"/>
      <c r="G28" s="148" t="s">
        <v>40</v>
      </c>
      <c r="H28" s="150"/>
      <c r="I28" s="156" t="s">
        <v>79</v>
      </c>
      <c r="J28" s="157"/>
      <c r="K28" s="156" t="s">
        <v>80</v>
      </c>
      <c r="L28" s="157"/>
      <c r="M28" s="156" t="s">
        <v>81</v>
      </c>
      <c r="N28" s="157"/>
      <c r="O28" s="156" t="s">
        <v>82</v>
      </c>
      <c r="P28" s="157"/>
      <c r="Q28" s="151" t="s">
        <v>26</v>
      </c>
      <c r="R28" s="152"/>
    </row>
    <row r="29" spans="1:19" ht="38.25" x14ac:dyDescent="0.25">
      <c r="A29" s="11" t="s">
        <v>27</v>
      </c>
      <c r="B29" s="12" t="s">
        <v>28</v>
      </c>
      <c r="C29" s="12" t="s">
        <v>42</v>
      </c>
      <c r="D29" s="12" t="s">
        <v>43</v>
      </c>
      <c r="E29" s="12" t="s">
        <v>48</v>
      </c>
      <c r="F29" s="12" t="s">
        <v>49</v>
      </c>
      <c r="G29" s="12" t="s">
        <v>50</v>
      </c>
      <c r="H29" s="13" t="s">
        <v>51</v>
      </c>
      <c r="I29" s="26" t="s">
        <v>83</v>
      </c>
      <c r="J29" s="27" t="s">
        <v>84</v>
      </c>
      <c r="K29" s="26" t="s">
        <v>85</v>
      </c>
      <c r="L29" s="27" t="s">
        <v>86</v>
      </c>
      <c r="M29" s="26" t="s">
        <v>87</v>
      </c>
      <c r="N29" s="27" t="s">
        <v>88</v>
      </c>
      <c r="O29" s="26" t="s">
        <v>89</v>
      </c>
      <c r="P29" s="27" t="s">
        <v>90</v>
      </c>
      <c r="Q29" s="11" t="s">
        <v>52</v>
      </c>
      <c r="R29" s="13" t="s">
        <v>53</v>
      </c>
    </row>
    <row r="30" spans="1:19" ht="38.25" x14ac:dyDescent="0.25">
      <c r="A30" s="29" t="s">
        <v>72</v>
      </c>
      <c r="B30" s="30" t="s">
        <v>71</v>
      </c>
      <c r="C30" s="31">
        <v>9940</v>
      </c>
      <c r="D30" s="32">
        <v>170848103</v>
      </c>
      <c r="E30" s="31">
        <f>+Tabla1[[#This Row],[Física (T1)]]+Tabla1[[#This Row],[Física (T2)]]+Tabla1[[#This Row],[Física (T3)]]+Tabla1[[#This Row],[Física (T4)]]</f>
        <v>9940</v>
      </c>
      <c r="F30" s="32">
        <v>170848103</v>
      </c>
      <c r="G30" s="33"/>
      <c r="H30" s="34"/>
      <c r="I30" s="35">
        <v>450</v>
      </c>
      <c r="J30" s="32">
        <v>42712026</v>
      </c>
      <c r="K30" s="35">
        <v>7960</v>
      </c>
      <c r="L30" s="32">
        <v>42712026</v>
      </c>
      <c r="M30" s="35">
        <v>1107</v>
      </c>
      <c r="N30" s="32">
        <v>42712026</v>
      </c>
      <c r="O30" s="35">
        <v>423</v>
      </c>
      <c r="P30" s="36">
        <v>42712026</v>
      </c>
      <c r="Q30" s="28">
        <f>IF(G30&gt;0,G30/C30,0)</f>
        <v>0</v>
      </c>
      <c r="R30" s="22">
        <f>IF(H30&gt;0,H30/D30,0)</f>
        <v>0</v>
      </c>
    </row>
    <row r="31" spans="1:19" ht="51" x14ac:dyDescent="0.25">
      <c r="A31" s="29" t="s">
        <v>73</v>
      </c>
      <c r="B31" s="30" t="s">
        <v>67</v>
      </c>
      <c r="C31" s="31">
        <v>10277</v>
      </c>
      <c r="D31" s="32">
        <v>46086308</v>
      </c>
      <c r="E31" s="31">
        <f>+Tabla1[[#This Row],[Física (T1)]]+Tabla1[[#This Row],[Física (T2)]]+Tabla1[[#This Row],[Física (T3)]]+Tabla1[[#This Row],[Física (T4)]]</f>
        <v>10277</v>
      </c>
      <c r="F31" s="32">
        <v>46086308</v>
      </c>
      <c r="G31" s="33"/>
      <c r="H31" s="34"/>
      <c r="I31" s="35">
        <v>2563</v>
      </c>
      <c r="J31" s="32">
        <v>11521577</v>
      </c>
      <c r="K31" s="35">
        <v>2919</v>
      </c>
      <c r="L31" s="32">
        <v>11521577</v>
      </c>
      <c r="M31" s="35">
        <v>2030</v>
      </c>
      <c r="N31" s="32">
        <v>11521577</v>
      </c>
      <c r="O31" s="35">
        <v>2765</v>
      </c>
      <c r="P31" s="36">
        <v>11521577</v>
      </c>
      <c r="Q31" s="28">
        <f>IF(G31&gt;0,G31/C31,0)</f>
        <v>0</v>
      </c>
      <c r="R31" s="22">
        <f>IF(H31&gt;0,H31/D31,0)</f>
        <v>0</v>
      </c>
    </row>
    <row r="32" spans="1:19" ht="38.25" x14ac:dyDescent="0.25">
      <c r="A32" s="29" t="s">
        <v>74</v>
      </c>
      <c r="B32" s="30" t="s">
        <v>68</v>
      </c>
      <c r="C32" s="31">
        <v>1560</v>
      </c>
      <c r="D32" s="32">
        <v>104233344</v>
      </c>
      <c r="E32" s="31">
        <f>+Tabla1[[#This Row],[Física (T1)]]+Tabla1[[#This Row],[Física (T2)]]+Tabla1[[#This Row],[Física (T3)]]+Tabla1[[#This Row],[Física (T4)]]</f>
        <v>1560</v>
      </c>
      <c r="F32" s="32">
        <v>104233344</v>
      </c>
      <c r="G32" s="33"/>
      <c r="H32" s="34"/>
      <c r="I32" s="35">
        <v>390</v>
      </c>
      <c r="J32" s="32">
        <v>26058336</v>
      </c>
      <c r="K32" s="35">
        <v>390</v>
      </c>
      <c r="L32" s="32">
        <v>26058336</v>
      </c>
      <c r="M32" s="35">
        <v>390</v>
      </c>
      <c r="N32" s="32">
        <v>26058336</v>
      </c>
      <c r="O32" s="35">
        <v>390</v>
      </c>
      <c r="P32" s="36">
        <v>26058336</v>
      </c>
      <c r="Q32" s="28">
        <f t="shared" ref="Q32:Q33" si="0">IF(G32&gt;0,G32/C32,0)</f>
        <v>0</v>
      </c>
      <c r="R32" s="22">
        <f t="shared" ref="R32:R33" si="1">IF(H32&gt;0,H32/D32,0)</f>
        <v>0</v>
      </c>
    </row>
    <row r="33" spans="1:19" ht="38.25" x14ac:dyDescent="0.25">
      <c r="A33" s="29" t="s">
        <v>75</v>
      </c>
      <c r="B33" s="30" t="s">
        <v>69</v>
      </c>
      <c r="C33" s="31">
        <v>22500</v>
      </c>
      <c r="D33" s="32">
        <v>5592040</v>
      </c>
      <c r="E33" s="31">
        <f>+Tabla1[[#This Row],[Física (T1)]]+Tabla1[[#This Row],[Física (T2)]]+Tabla1[[#This Row],[Física (T3)]]+Tabla1[[#This Row],[Física (T4)]]</f>
        <v>22500</v>
      </c>
      <c r="F33" s="32">
        <v>5592040</v>
      </c>
      <c r="G33" s="33"/>
      <c r="H33" s="34"/>
      <c r="I33" s="35">
        <v>5625</v>
      </c>
      <c r="J33" s="32">
        <v>13898010</v>
      </c>
      <c r="K33" s="35">
        <v>5625</v>
      </c>
      <c r="L33" s="32">
        <v>13898010</v>
      </c>
      <c r="M33" s="35">
        <v>5625</v>
      </c>
      <c r="N33" s="32">
        <v>13898010</v>
      </c>
      <c r="O33" s="35">
        <v>5625</v>
      </c>
      <c r="P33" s="36">
        <v>13898010</v>
      </c>
      <c r="Q33" s="28">
        <f t="shared" si="0"/>
        <v>0</v>
      </c>
      <c r="R33" s="22">
        <f t="shared" si="1"/>
        <v>0</v>
      </c>
    </row>
    <row r="34" spans="1:19" ht="51" x14ac:dyDescent="0.25">
      <c r="A34" s="29" t="s">
        <v>76</v>
      </c>
      <c r="B34" s="30" t="s">
        <v>70</v>
      </c>
      <c r="C34" s="31">
        <v>6</v>
      </c>
      <c r="D34" s="32">
        <v>56711544</v>
      </c>
      <c r="E34" s="31">
        <f>+Tabla1[[#This Row],[Física (T1)]]+Tabla1[[#This Row],[Física (T2)]]+Tabla1[[#This Row],[Física (T3)]]+Tabla1[[#This Row],[Física (T4)]]</f>
        <v>6</v>
      </c>
      <c r="F34" s="32">
        <v>56711544</v>
      </c>
      <c r="G34" s="33"/>
      <c r="H34" s="34"/>
      <c r="I34" s="35">
        <v>1</v>
      </c>
      <c r="J34" s="32">
        <v>14177886</v>
      </c>
      <c r="K34" s="35">
        <v>2</v>
      </c>
      <c r="L34" s="32">
        <v>14177886</v>
      </c>
      <c r="M34" s="35">
        <v>1</v>
      </c>
      <c r="N34" s="32">
        <v>14177886</v>
      </c>
      <c r="O34" s="35">
        <v>2</v>
      </c>
      <c r="P34" s="36">
        <v>14177886</v>
      </c>
      <c r="Q34" s="28">
        <f>IF(G34&gt;0,G34/C34,0)</f>
        <v>0</v>
      </c>
      <c r="R34" s="22">
        <f>IF(H34&gt;0,H34/D34,0)</f>
        <v>0</v>
      </c>
    </row>
    <row r="35" spans="1:19" ht="63.75" x14ac:dyDescent="0.25">
      <c r="A35" s="29" t="s">
        <v>77</v>
      </c>
      <c r="B35" s="30" t="s">
        <v>78</v>
      </c>
      <c r="C35" s="31">
        <v>2</v>
      </c>
      <c r="D35" s="32">
        <v>23233217</v>
      </c>
      <c r="E35" s="31">
        <f>+Tabla1[[#This Row],[Física (T1)]]+Tabla1[[#This Row],[Física (T2)]]+Tabla1[[#This Row],[Física (T3)]]+Tabla1[[#This Row],[Física (T4)]]</f>
        <v>2</v>
      </c>
      <c r="F35" s="32">
        <v>23233217</v>
      </c>
      <c r="G35" s="33"/>
      <c r="H35" s="34"/>
      <c r="I35" s="35">
        <v>1</v>
      </c>
      <c r="J35" s="32">
        <v>5808304</v>
      </c>
      <c r="K35" s="35">
        <v>1</v>
      </c>
      <c r="L35" s="32">
        <v>5808304</v>
      </c>
      <c r="M35" s="35">
        <v>0</v>
      </c>
      <c r="N35" s="32">
        <v>5808304</v>
      </c>
      <c r="O35" s="35">
        <v>0</v>
      </c>
      <c r="P35" s="36">
        <v>5808304</v>
      </c>
      <c r="Q35" s="28">
        <f>IF(G35&gt;0,G35/C35,0)</f>
        <v>0</v>
      </c>
      <c r="R35" s="22">
        <f>IF(H35&gt;0,H35/D35,0)</f>
        <v>0</v>
      </c>
    </row>
    <row r="36" spans="1:19" ht="15.75" x14ac:dyDescent="0.25">
      <c r="A36" s="125" t="s">
        <v>29</v>
      </c>
      <c r="B36" s="126"/>
      <c r="C36" s="126"/>
      <c r="D36" s="126"/>
      <c r="E36" s="126"/>
      <c r="F36" s="126"/>
      <c r="G36" s="126"/>
      <c r="H36" s="126"/>
      <c r="I36" s="126"/>
      <c r="J36" s="126"/>
      <c r="K36" s="126"/>
      <c r="L36" s="126"/>
      <c r="M36" s="126"/>
      <c r="N36" s="126"/>
      <c r="O36" s="126"/>
      <c r="P36" s="126"/>
      <c r="Q36" s="126"/>
      <c r="R36" s="127"/>
    </row>
    <row r="37" spans="1:19" ht="15.75" x14ac:dyDescent="0.25">
      <c r="A37" s="139" t="s">
        <v>30</v>
      </c>
      <c r="B37" s="140"/>
      <c r="C37" s="140"/>
      <c r="D37" s="140"/>
      <c r="E37" s="140"/>
      <c r="F37" s="140"/>
      <c r="G37" s="140"/>
      <c r="H37" s="140"/>
      <c r="I37" s="140"/>
      <c r="J37" s="140"/>
      <c r="K37" s="140"/>
      <c r="L37" s="140"/>
      <c r="M37" s="140"/>
      <c r="N37" s="140"/>
      <c r="O37" s="140"/>
      <c r="P37" s="140"/>
      <c r="Q37" s="140"/>
      <c r="R37" s="141"/>
      <c r="S37" s="1"/>
    </row>
    <row r="38" spans="1:19" ht="15" customHeight="1" x14ac:dyDescent="0.25">
      <c r="A38" s="14" t="s">
        <v>31</v>
      </c>
      <c r="B38" s="142" t="s">
        <v>92</v>
      </c>
      <c r="C38" s="142"/>
      <c r="D38" s="142"/>
      <c r="E38" s="142"/>
      <c r="F38" s="142"/>
      <c r="G38" s="142"/>
      <c r="H38" s="142"/>
      <c r="I38" s="142"/>
      <c r="J38" s="142"/>
      <c r="K38" s="142"/>
      <c r="L38" s="142"/>
      <c r="M38" s="142"/>
      <c r="N38" s="142"/>
      <c r="O38" s="142"/>
      <c r="P38" s="142"/>
      <c r="Q38" s="142"/>
      <c r="R38" s="143"/>
    </row>
    <row r="39" spans="1:19" ht="30" customHeight="1" x14ac:dyDescent="0.25">
      <c r="A39" s="14" t="s">
        <v>32</v>
      </c>
      <c r="B39" s="137"/>
      <c r="C39" s="137"/>
      <c r="D39" s="137"/>
      <c r="E39" s="137"/>
      <c r="F39" s="137"/>
      <c r="G39" s="137"/>
      <c r="H39" s="137"/>
      <c r="I39" s="137"/>
      <c r="J39" s="137"/>
      <c r="K39" s="137"/>
      <c r="L39" s="137"/>
      <c r="M39" s="137"/>
      <c r="N39" s="137"/>
      <c r="O39" s="137"/>
      <c r="P39" s="137"/>
      <c r="Q39" s="137"/>
      <c r="R39" s="138"/>
    </row>
    <row r="40" spans="1:19" ht="85.5" customHeight="1" x14ac:dyDescent="0.25">
      <c r="A40" s="14" t="s">
        <v>33</v>
      </c>
      <c r="B40" s="137" t="s">
        <v>44</v>
      </c>
      <c r="C40" s="137"/>
      <c r="D40" s="137"/>
      <c r="E40" s="137"/>
      <c r="F40" s="137"/>
      <c r="G40" s="137"/>
      <c r="H40" s="137"/>
      <c r="I40" s="137"/>
      <c r="J40" s="137"/>
      <c r="K40" s="137"/>
      <c r="L40" s="137"/>
      <c r="M40" s="137"/>
      <c r="N40" s="137"/>
      <c r="O40" s="137"/>
      <c r="P40" s="137"/>
      <c r="Q40" s="137"/>
      <c r="R40" s="138"/>
    </row>
    <row r="41" spans="1:19" ht="30" x14ac:dyDescent="0.25">
      <c r="A41" s="14" t="s">
        <v>34</v>
      </c>
      <c r="B41" s="137" t="s">
        <v>45</v>
      </c>
      <c r="C41" s="137"/>
      <c r="D41" s="137"/>
      <c r="E41" s="137"/>
      <c r="F41" s="137"/>
      <c r="G41" s="137"/>
      <c r="H41" s="137"/>
      <c r="I41" s="137"/>
      <c r="J41" s="137"/>
      <c r="K41" s="137"/>
      <c r="L41" s="137"/>
      <c r="M41" s="137"/>
      <c r="N41" s="137"/>
      <c r="O41" s="137"/>
      <c r="P41" s="137"/>
      <c r="Q41" s="137"/>
      <c r="R41" s="138"/>
    </row>
    <row r="42" spans="1:19" ht="15.75" x14ac:dyDescent="0.25">
      <c r="A42" s="125" t="s">
        <v>35</v>
      </c>
      <c r="B42" s="126"/>
      <c r="C42" s="126"/>
      <c r="D42" s="126"/>
      <c r="E42" s="126"/>
      <c r="F42" s="126"/>
      <c r="G42" s="126"/>
      <c r="H42" s="126"/>
      <c r="I42" s="126"/>
      <c r="J42" s="126"/>
      <c r="K42" s="126"/>
      <c r="L42" s="126"/>
      <c r="M42" s="126"/>
      <c r="N42" s="126"/>
      <c r="O42" s="126"/>
      <c r="P42" s="126"/>
      <c r="Q42" s="126"/>
      <c r="R42" s="127"/>
    </row>
    <row r="43" spans="1:19" ht="15.75" x14ac:dyDescent="0.25">
      <c r="A43" s="128" t="s">
        <v>36</v>
      </c>
      <c r="B43" s="129"/>
      <c r="C43" s="129"/>
      <c r="D43" s="129"/>
      <c r="E43" s="129"/>
      <c r="F43" s="129"/>
      <c r="G43" s="129"/>
      <c r="H43" s="129"/>
      <c r="I43" s="129"/>
      <c r="J43" s="129"/>
      <c r="K43" s="129"/>
      <c r="L43" s="129"/>
      <c r="M43" s="129"/>
      <c r="N43" s="129"/>
      <c r="O43" s="129"/>
      <c r="P43" s="129"/>
      <c r="Q43" s="129"/>
      <c r="R43" s="130"/>
      <c r="S43" s="1"/>
    </row>
    <row r="44" spans="1:19" ht="51" customHeight="1" x14ac:dyDescent="0.25">
      <c r="A44" s="131"/>
      <c r="B44" s="132"/>
      <c r="C44" s="132"/>
      <c r="D44" s="132"/>
      <c r="E44" s="132"/>
      <c r="F44" s="132"/>
      <c r="G44" s="132"/>
      <c r="H44" s="132"/>
      <c r="I44" s="132"/>
      <c r="J44" s="132"/>
      <c r="K44" s="132"/>
      <c r="L44" s="132"/>
      <c r="M44" s="132"/>
      <c r="N44" s="132"/>
      <c r="O44" s="132"/>
      <c r="P44" s="132"/>
      <c r="Q44" s="132"/>
      <c r="R44" s="133"/>
    </row>
    <row r="45" spans="1:19" ht="15.75" x14ac:dyDescent="0.25">
      <c r="A45" s="139" t="s">
        <v>30</v>
      </c>
      <c r="B45" s="140"/>
      <c r="C45" s="140"/>
      <c r="D45" s="140"/>
      <c r="E45" s="140"/>
      <c r="F45" s="140"/>
      <c r="G45" s="140"/>
      <c r="H45" s="140"/>
      <c r="I45" s="140"/>
      <c r="J45" s="140"/>
      <c r="K45" s="140"/>
      <c r="L45" s="140"/>
      <c r="M45" s="140"/>
      <c r="N45" s="140"/>
      <c r="O45" s="140"/>
      <c r="P45" s="140"/>
      <c r="Q45" s="140"/>
      <c r="R45" s="141"/>
      <c r="S45" s="1"/>
    </row>
    <row r="46" spans="1:19" ht="15" customHeight="1" x14ac:dyDescent="0.25">
      <c r="A46" s="14" t="s">
        <v>31</v>
      </c>
      <c r="B46" s="142" t="s">
        <v>91</v>
      </c>
      <c r="C46" s="142"/>
      <c r="D46" s="142"/>
      <c r="E46" s="142"/>
      <c r="F46" s="142"/>
      <c r="G46" s="142"/>
      <c r="H46" s="142"/>
      <c r="I46" s="142"/>
      <c r="J46" s="142"/>
      <c r="K46" s="142"/>
      <c r="L46" s="142"/>
      <c r="M46" s="142"/>
      <c r="N46" s="142"/>
      <c r="O46" s="142"/>
      <c r="P46" s="142"/>
      <c r="Q46" s="142"/>
      <c r="R46" s="143"/>
    </row>
    <row r="47" spans="1:19" ht="30" customHeight="1" x14ac:dyDescent="0.25">
      <c r="A47" s="14" t="s">
        <v>32</v>
      </c>
      <c r="B47" s="137"/>
      <c r="C47" s="137"/>
      <c r="D47" s="137"/>
      <c r="E47" s="137"/>
      <c r="F47" s="137"/>
      <c r="G47" s="137"/>
      <c r="H47" s="137"/>
      <c r="I47" s="137"/>
      <c r="J47" s="137"/>
      <c r="K47" s="137"/>
      <c r="L47" s="137"/>
      <c r="M47" s="137"/>
      <c r="N47" s="137"/>
      <c r="O47" s="137"/>
      <c r="P47" s="137"/>
      <c r="Q47" s="137"/>
      <c r="R47" s="138"/>
    </row>
    <row r="48" spans="1:19" ht="85.5" customHeight="1" x14ac:dyDescent="0.25">
      <c r="A48" s="14" t="s">
        <v>33</v>
      </c>
      <c r="B48" s="137" t="s">
        <v>44</v>
      </c>
      <c r="C48" s="137"/>
      <c r="D48" s="137"/>
      <c r="E48" s="137"/>
      <c r="F48" s="137"/>
      <c r="G48" s="137"/>
      <c r="H48" s="137"/>
      <c r="I48" s="137"/>
      <c r="J48" s="137"/>
      <c r="K48" s="137"/>
      <c r="L48" s="137"/>
      <c r="M48" s="137"/>
      <c r="N48" s="137"/>
      <c r="O48" s="137"/>
      <c r="P48" s="137"/>
      <c r="Q48" s="137"/>
      <c r="R48" s="138"/>
    </row>
    <row r="49" spans="1:19" ht="30" x14ac:dyDescent="0.25">
      <c r="A49" s="14" t="s">
        <v>34</v>
      </c>
      <c r="B49" s="137" t="s">
        <v>45</v>
      </c>
      <c r="C49" s="137"/>
      <c r="D49" s="137"/>
      <c r="E49" s="137"/>
      <c r="F49" s="137"/>
      <c r="G49" s="137"/>
      <c r="H49" s="137"/>
      <c r="I49" s="137"/>
      <c r="J49" s="137"/>
      <c r="K49" s="137"/>
      <c r="L49" s="137"/>
      <c r="M49" s="137"/>
      <c r="N49" s="137"/>
      <c r="O49" s="137"/>
      <c r="P49" s="137"/>
      <c r="Q49" s="137"/>
      <c r="R49" s="138"/>
    </row>
    <row r="50" spans="1:19" ht="15.75" x14ac:dyDescent="0.25">
      <c r="A50" s="125" t="s">
        <v>35</v>
      </c>
      <c r="B50" s="126"/>
      <c r="C50" s="126"/>
      <c r="D50" s="126"/>
      <c r="E50" s="126"/>
      <c r="F50" s="126"/>
      <c r="G50" s="126"/>
      <c r="H50" s="126"/>
      <c r="I50" s="126"/>
      <c r="J50" s="126"/>
      <c r="K50" s="126"/>
      <c r="L50" s="126"/>
      <c r="M50" s="126"/>
      <c r="N50" s="126"/>
      <c r="O50" s="126"/>
      <c r="P50" s="126"/>
      <c r="Q50" s="126"/>
      <c r="R50" s="127"/>
    </row>
    <row r="51" spans="1:19" ht="15.75" x14ac:dyDescent="0.25">
      <c r="A51" s="128" t="s">
        <v>36</v>
      </c>
      <c r="B51" s="129"/>
      <c r="C51" s="129"/>
      <c r="D51" s="129"/>
      <c r="E51" s="129"/>
      <c r="F51" s="129"/>
      <c r="G51" s="129"/>
      <c r="H51" s="129"/>
      <c r="I51" s="129"/>
      <c r="J51" s="129"/>
      <c r="K51" s="129"/>
      <c r="L51" s="129"/>
      <c r="M51" s="129"/>
      <c r="N51" s="129"/>
      <c r="O51" s="129"/>
      <c r="P51" s="129"/>
      <c r="Q51" s="129"/>
      <c r="R51" s="130"/>
      <c r="S51" s="1"/>
    </row>
    <row r="52" spans="1:19" ht="51" customHeight="1" x14ac:dyDescent="0.25">
      <c r="A52" s="131"/>
      <c r="B52" s="132"/>
      <c r="C52" s="132"/>
      <c r="D52" s="132"/>
      <c r="E52" s="132"/>
      <c r="F52" s="132"/>
      <c r="G52" s="132"/>
      <c r="H52" s="132"/>
      <c r="I52" s="132"/>
      <c r="J52" s="132"/>
      <c r="K52" s="132"/>
      <c r="L52" s="132"/>
      <c r="M52" s="132"/>
      <c r="N52" s="132"/>
      <c r="O52" s="132"/>
      <c r="P52" s="132"/>
      <c r="Q52" s="132"/>
      <c r="R52" s="133"/>
    </row>
    <row r="53" spans="1:19" ht="15.75" x14ac:dyDescent="0.25">
      <c r="A53" s="139" t="s">
        <v>30</v>
      </c>
      <c r="B53" s="140"/>
      <c r="C53" s="140"/>
      <c r="D53" s="140"/>
      <c r="E53" s="140"/>
      <c r="F53" s="140"/>
      <c r="G53" s="140"/>
      <c r="H53" s="140"/>
      <c r="I53" s="140"/>
      <c r="J53" s="140"/>
      <c r="K53" s="140"/>
      <c r="L53" s="140"/>
      <c r="M53" s="140"/>
      <c r="N53" s="140"/>
      <c r="O53" s="140"/>
      <c r="P53" s="140"/>
      <c r="Q53" s="140"/>
      <c r="R53" s="141"/>
      <c r="S53" s="1"/>
    </row>
    <row r="54" spans="1:19" ht="15" customHeight="1" x14ac:dyDescent="0.25">
      <c r="A54" s="14" t="s">
        <v>31</v>
      </c>
      <c r="B54" s="142" t="s">
        <v>93</v>
      </c>
      <c r="C54" s="142"/>
      <c r="D54" s="142"/>
      <c r="E54" s="142"/>
      <c r="F54" s="142"/>
      <c r="G54" s="142"/>
      <c r="H54" s="142"/>
      <c r="I54" s="142"/>
      <c r="J54" s="142"/>
      <c r="K54" s="142"/>
      <c r="L54" s="142"/>
      <c r="M54" s="142"/>
      <c r="N54" s="142"/>
      <c r="O54" s="142"/>
      <c r="P54" s="142"/>
      <c r="Q54" s="142"/>
      <c r="R54" s="143"/>
    </row>
    <row r="55" spans="1:19" ht="30" customHeight="1" x14ac:dyDescent="0.25">
      <c r="A55" s="14" t="s">
        <v>32</v>
      </c>
      <c r="B55" s="137"/>
      <c r="C55" s="137"/>
      <c r="D55" s="137"/>
      <c r="E55" s="137"/>
      <c r="F55" s="137"/>
      <c r="G55" s="137"/>
      <c r="H55" s="137"/>
      <c r="I55" s="137"/>
      <c r="J55" s="137"/>
      <c r="K55" s="137"/>
      <c r="L55" s="137"/>
      <c r="M55" s="137"/>
      <c r="N55" s="137"/>
      <c r="O55" s="137"/>
      <c r="P55" s="137"/>
      <c r="Q55" s="137"/>
      <c r="R55" s="138"/>
    </row>
    <row r="56" spans="1:19" ht="63" customHeight="1" x14ac:dyDescent="0.25">
      <c r="A56" s="14" t="s">
        <v>33</v>
      </c>
      <c r="B56" s="137" t="s">
        <v>44</v>
      </c>
      <c r="C56" s="137"/>
      <c r="D56" s="137"/>
      <c r="E56" s="137"/>
      <c r="F56" s="137"/>
      <c r="G56" s="137"/>
      <c r="H56" s="137"/>
      <c r="I56" s="137"/>
      <c r="J56" s="137"/>
      <c r="K56" s="137"/>
      <c r="L56" s="137"/>
      <c r="M56" s="137"/>
      <c r="N56" s="137"/>
      <c r="O56" s="137"/>
      <c r="P56" s="137"/>
      <c r="Q56" s="137"/>
      <c r="R56" s="138"/>
    </row>
    <row r="57" spans="1:19" ht="30" x14ac:dyDescent="0.25">
      <c r="A57" s="14" t="s">
        <v>34</v>
      </c>
      <c r="B57" s="137" t="s">
        <v>45</v>
      </c>
      <c r="C57" s="137"/>
      <c r="D57" s="137"/>
      <c r="E57" s="137"/>
      <c r="F57" s="137"/>
      <c r="G57" s="137"/>
      <c r="H57" s="137"/>
      <c r="I57" s="137"/>
      <c r="J57" s="137"/>
      <c r="K57" s="137"/>
      <c r="L57" s="137"/>
      <c r="M57" s="137"/>
      <c r="N57" s="137"/>
      <c r="O57" s="137"/>
      <c r="P57" s="137"/>
      <c r="Q57" s="137"/>
      <c r="R57" s="138"/>
    </row>
    <row r="58" spans="1:19" ht="15.75" x14ac:dyDescent="0.25">
      <c r="A58" s="125" t="s">
        <v>35</v>
      </c>
      <c r="B58" s="126"/>
      <c r="C58" s="126"/>
      <c r="D58" s="126"/>
      <c r="E58" s="126"/>
      <c r="F58" s="126"/>
      <c r="G58" s="126"/>
      <c r="H58" s="126"/>
      <c r="I58" s="126"/>
      <c r="J58" s="126"/>
      <c r="K58" s="126"/>
      <c r="L58" s="126"/>
      <c r="M58" s="126"/>
      <c r="N58" s="126"/>
      <c r="O58" s="126"/>
      <c r="P58" s="126"/>
      <c r="Q58" s="126"/>
      <c r="R58" s="127"/>
    </row>
    <row r="59" spans="1:19" ht="15.75" x14ac:dyDescent="0.25">
      <c r="A59" s="128" t="s">
        <v>36</v>
      </c>
      <c r="B59" s="129"/>
      <c r="C59" s="129"/>
      <c r="D59" s="129"/>
      <c r="E59" s="129"/>
      <c r="F59" s="129"/>
      <c r="G59" s="129"/>
      <c r="H59" s="129"/>
      <c r="I59" s="129"/>
      <c r="J59" s="129"/>
      <c r="K59" s="129"/>
      <c r="L59" s="129"/>
      <c r="M59" s="129"/>
      <c r="N59" s="129"/>
      <c r="O59" s="129"/>
      <c r="P59" s="129"/>
      <c r="Q59" s="129"/>
      <c r="R59" s="130"/>
      <c r="S59" s="1"/>
    </row>
    <row r="60" spans="1:19" ht="51" customHeight="1" x14ac:dyDescent="0.25">
      <c r="A60" s="131"/>
      <c r="B60" s="132"/>
      <c r="C60" s="132"/>
      <c r="D60" s="132"/>
      <c r="E60" s="132"/>
      <c r="F60" s="132"/>
      <c r="G60" s="132"/>
      <c r="H60" s="132"/>
      <c r="I60" s="132"/>
      <c r="J60" s="132"/>
      <c r="K60" s="132"/>
      <c r="L60" s="132"/>
      <c r="M60" s="132"/>
      <c r="N60" s="132"/>
      <c r="O60" s="132"/>
      <c r="P60" s="132"/>
      <c r="Q60" s="132"/>
      <c r="R60" s="133"/>
    </row>
    <row r="61" spans="1:19" ht="15.75" x14ac:dyDescent="0.25">
      <c r="A61" s="139" t="s">
        <v>30</v>
      </c>
      <c r="B61" s="140"/>
      <c r="C61" s="140"/>
      <c r="D61" s="140"/>
      <c r="E61" s="140"/>
      <c r="F61" s="140"/>
      <c r="G61" s="140"/>
      <c r="H61" s="140"/>
      <c r="I61" s="140"/>
      <c r="J61" s="140"/>
      <c r="K61" s="140"/>
      <c r="L61" s="140"/>
      <c r="M61" s="140"/>
      <c r="N61" s="140"/>
      <c r="O61" s="140"/>
      <c r="P61" s="140"/>
      <c r="Q61" s="140"/>
      <c r="R61" s="141"/>
      <c r="S61" s="1"/>
    </row>
    <row r="62" spans="1:19" ht="15" customHeight="1" x14ac:dyDescent="0.25">
      <c r="A62" s="14" t="s">
        <v>31</v>
      </c>
      <c r="B62" s="142" t="s">
        <v>94</v>
      </c>
      <c r="C62" s="142"/>
      <c r="D62" s="142"/>
      <c r="E62" s="142"/>
      <c r="F62" s="142"/>
      <c r="G62" s="142"/>
      <c r="H62" s="142"/>
      <c r="I62" s="142"/>
      <c r="J62" s="142"/>
      <c r="K62" s="142"/>
      <c r="L62" s="142"/>
      <c r="M62" s="142"/>
      <c r="N62" s="142"/>
      <c r="O62" s="142"/>
      <c r="P62" s="142"/>
      <c r="Q62" s="142"/>
      <c r="R62" s="143"/>
    </row>
    <row r="63" spans="1:19" ht="30" customHeight="1" x14ac:dyDescent="0.25">
      <c r="A63" s="14" t="s">
        <v>32</v>
      </c>
      <c r="B63" s="137"/>
      <c r="C63" s="137"/>
      <c r="D63" s="137"/>
      <c r="E63" s="137"/>
      <c r="F63" s="137"/>
      <c r="G63" s="137"/>
      <c r="H63" s="137"/>
      <c r="I63" s="137"/>
      <c r="J63" s="137"/>
      <c r="K63" s="137"/>
      <c r="L63" s="137"/>
      <c r="M63" s="137"/>
      <c r="N63" s="137"/>
      <c r="O63" s="137"/>
      <c r="P63" s="137"/>
      <c r="Q63" s="137"/>
      <c r="R63" s="138"/>
    </row>
    <row r="64" spans="1:19" ht="63" customHeight="1" x14ac:dyDescent="0.25">
      <c r="A64" s="14" t="s">
        <v>33</v>
      </c>
      <c r="B64" s="137" t="s">
        <v>44</v>
      </c>
      <c r="C64" s="137"/>
      <c r="D64" s="137"/>
      <c r="E64" s="137"/>
      <c r="F64" s="137"/>
      <c r="G64" s="137"/>
      <c r="H64" s="137"/>
      <c r="I64" s="137"/>
      <c r="J64" s="137"/>
      <c r="K64" s="137"/>
      <c r="L64" s="137"/>
      <c r="M64" s="137"/>
      <c r="N64" s="137"/>
      <c r="O64" s="137"/>
      <c r="P64" s="137"/>
      <c r="Q64" s="137"/>
      <c r="R64" s="138"/>
    </row>
    <row r="65" spans="1:19" ht="30" x14ac:dyDescent="0.25">
      <c r="A65" s="14" t="s">
        <v>34</v>
      </c>
      <c r="B65" s="137" t="s">
        <v>45</v>
      </c>
      <c r="C65" s="137"/>
      <c r="D65" s="137"/>
      <c r="E65" s="137"/>
      <c r="F65" s="137"/>
      <c r="G65" s="137"/>
      <c r="H65" s="137"/>
      <c r="I65" s="137"/>
      <c r="J65" s="137"/>
      <c r="K65" s="137"/>
      <c r="L65" s="137"/>
      <c r="M65" s="137"/>
      <c r="N65" s="137"/>
      <c r="O65" s="137"/>
      <c r="P65" s="137"/>
      <c r="Q65" s="137"/>
      <c r="R65" s="138"/>
    </row>
    <row r="66" spans="1:19" ht="15.75" x14ac:dyDescent="0.25">
      <c r="A66" s="125" t="s">
        <v>35</v>
      </c>
      <c r="B66" s="126"/>
      <c r="C66" s="126"/>
      <c r="D66" s="126"/>
      <c r="E66" s="126"/>
      <c r="F66" s="126"/>
      <c r="G66" s="126"/>
      <c r="H66" s="126"/>
      <c r="I66" s="126"/>
      <c r="J66" s="126"/>
      <c r="K66" s="126"/>
      <c r="L66" s="126"/>
      <c r="M66" s="126"/>
      <c r="N66" s="126"/>
      <c r="O66" s="126"/>
      <c r="P66" s="126"/>
      <c r="Q66" s="126"/>
      <c r="R66" s="127"/>
    </row>
    <row r="67" spans="1:19" ht="15.75" x14ac:dyDescent="0.25">
      <c r="A67" s="128" t="s">
        <v>36</v>
      </c>
      <c r="B67" s="129"/>
      <c r="C67" s="129"/>
      <c r="D67" s="129"/>
      <c r="E67" s="129"/>
      <c r="F67" s="129"/>
      <c r="G67" s="129"/>
      <c r="H67" s="129"/>
      <c r="I67" s="129"/>
      <c r="J67" s="129"/>
      <c r="K67" s="129"/>
      <c r="L67" s="129"/>
      <c r="M67" s="129"/>
      <c r="N67" s="129"/>
      <c r="O67" s="129"/>
      <c r="P67" s="129"/>
      <c r="Q67" s="129"/>
      <c r="R67" s="130"/>
      <c r="S67" s="1"/>
    </row>
    <row r="68" spans="1:19" ht="51" customHeight="1" x14ac:dyDescent="0.25">
      <c r="A68" s="131"/>
      <c r="B68" s="132"/>
      <c r="C68" s="132"/>
      <c r="D68" s="132"/>
      <c r="E68" s="132"/>
      <c r="F68" s="132"/>
      <c r="G68" s="132"/>
      <c r="H68" s="132"/>
      <c r="I68" s="132"/>
      <c r="J68" s="132"/>
      <c r="K68" s="132"/>
      <c r="L68" s="132"/>
      <c r="M68" s="132"/>
      <c r="N68" s="132"/>
      <c r="O68" s="132"/>
      <c r="P68" s="132"/>
      <c r="Q68" s="132"/>
      <c r="R68" s="133"/>
    </row>
    <row r="69" spans="1:19" ht="15.75" x14ac:dyDescent="0.25">
      <c r="A69" s="139" t="s">
        <v>30</v>
      </c>
      <c r="B69" s="140"/>
      <c r="C69" s="140"/>
      <c r="D69" s="140"/>
      <c r="E69" s="140"/>
      <c r="F69" s="140"/>
      <c r="G69" s="140"/>
      <c r="H69" s="140"/>
      <c r="I69" s="140"/>
      <c r="J69" s="140"/>
      <c r="K69" s="140"/>
      <c r="L69" s="140"/>
      <c r="M69" s="140"/>
      <c r="N69" s="140"/>
      <c r="O69" s="140"/>
      <c r="P69" s="140"/>
      <c r="Q69" s="140"/>
      <c r="R69" s="141"/>
      <c r="S69" s="1"/>
    </row>
    <row r="70" spans="1:19" ht="15" customHeight="1" x14ac:dyDescent="0.25">
      <c r="A70" s="14" t="s">
        <v>31</v>
      </c>
      <c r="B70" s="142" t="s">
        <v>95</v>
      </c>
      <c r="C70" s="142"/>
      <c r="D70" s="142"/>
      <c r="E70" s="142"/>
      <c r="F70" s="142"/>
      <c r="G70" s="142"/>
      <c r="H70" s="142"/>
      <c r="I70" s="142"/>
      <c r="J70" s="142"/>
      <c r="K70" s="142"/>
      <c r="L70" s="142"/>
      <c r="M70" s="142"/>
      <c r="N70" s="142"/>
      <c r="O70" s="142"/>
      <c r="P70" s="142"/>
      <c r="Q70" s="142"/>
      <c r="R70" s="143"/>
    </row>
    <row r="71" spans="1:19" ht="30" customHeight="1" x14ac:dyDescent="0.25">
      <c r="A71" s="14" t="s">
        <v>32</v>
      </c>
      <c r="B71" s="137"/>
      <c r="C71" s="137"/>
      <c r="D71" s="137"/>
      <c r="E71" s="137"/>
      <c r="F71" s="137"/>
      <c r="G71" s="137"/>
      <c r="H71" s="137"/>
      <c r="I71" s="137"/>
      <c r="J71" s="137"/>
      <c r="K71" s="137"/>
      <c r="L71" s="137"/>
      <c r="M71" s="137"/>
      <c r="N71" s="137"/>
      <c r="O71" s="137"/>
      <c r="P71" s="137"/>
      <c r="Q71" s="137"/>
      <c r="R71" s="138"/>
    </row>
    <row r="72" spans="1:19" ht="63" customHeight="1" x14ac:dyDescent="0.25">
      <c r="A72" s="14" t="s">
        <v>33</v>
      </c>
      <c r="B72" s="137" t="s">
        <v>44</v>
      </c>
      <c r="C72" s="137"/>
      <c r="D72" s="137"/>
      <c r="E72" s="137"/>
      <c r="F72" s="137"/>
      <c r="G72" s="137"/>
      <c r="H72" s="137"/>
      <c r="I72" s="137"/>
      <c r="J72" s="137"/>
      <c r="K72" s="137"/>
      <c r="L72" s="137"/>
      <c r="M72" s="137"/>
      <c r="N72" s="137"/>
      <c r="O72" s="137"/>
      <c r="P72" s="137"/>
      <c r="Q72" s="137"/>
      <c r="R72" s="138"/>
    </row>
    <row r="73" spans="1:19" ht="30" x14ac:dyDescent="0.25">
      <c r="A73" s="14" t="s">
        <v>34</v>
      </c>
      <c r="B73" s="137" t="s">
        <v>45</v>
      </c>
      <c r="C73" s="137"/>
      <c r="D73" s="137"/>
      <c r="E73" s="137"/>
      <c r="F73" s="137"/>
      <c r="G73" s="137"/>
      <c r="H73" s="137"/>
      <c r="I73" s="137"/>
      <c r="J73" s="137"/>
      <c r="K73" s="137"/>
      <c r="L73" s="137"/>
      <c r="M73" s="137"/>
      <c r="N73" s="137"/>
      <c r="O73" s="137"/>
      <c r="P73" s="137"/>
      <c r="Q73" s="137"/>
      <c r="R73" s="138"/>
    </row>
    <row r="74" spans="1:19" ht="15.75" x14ac:dyDescent="0.25">
      <c r="A74" s="125" t="s">
        <v>35</v>
      </c>
      <c r="B74" s="126"/>
      <c r="C74" s="126"/>
      <c r="D74" s="126"/>
      <c r="E74" s="126"/>
      <c r="F74" s="126"/>
      <c r="G74" s="126"/>
      <c r="H74" s="126"/>
      <c r="I74" s="126"/>
      <c r="J74" s="126"/>
      <c r="K74" s="126"/>
      <c r="L74" s="126"/>
      <c r="M74" s="126"/>
      <c r="N74" s="126"/>
      <c r="O74" s="126"/>
      <c r="P74" s="126"/>
      <c r="Q74" s="126"/>
      <c r="R74" s="127"/>
    </row>
    <row r="75" spans="1:19" ht="15.75" x14ac:dyDescent="0.25">
      <c r="A75" s="128" t="s">
        <v>36</v>
      </c>
      <c r="B75" s="129"/>
      <c r="C75" s="129"/>
      <c r="D75" s="129"/>
      <c r="E75" s="129"/>
      <c r="F75" s="129"/>
      <c r="G75" s="129"/>
      <c r="H75" s="129"/>
      <c r="I75" s="129"/>
      <c r="J75" s="129"/>
      <c r="K75" s="129"/>
      <c r="L75" s="129"/>
      <c r="M75" s="129"/>
      <c r="N75" s="129"/>
      <c r="O75" s="129"/>
      <c r="P75" s="129"/>
      <c r="Q75" s="129"/>
      <c r="R75" s="130"/>
      <c r="S75" s="1"/>
    </row>
    <row r="76" spans="1:19" ht="51" customHeight="1" x14ac:dyDescent="0.25">
      <c r="A76" s="131"/>
      <c r="B76" s="132"/>
      <c r="C76" s="132"/>
      <c r="D76" s="132"/>
      <c r="E76" s="132"/>
      <c r="F76" s="132"/>
      <c r="G76" s="132"/>
      <c r="H76" s="132"/>
      <c r="I76" s="132"/>
      <c r="J76" s="132"/>
      <c r="K76" s="132"/>
      <c r="L76" s="132"/>
      <c r="M76" s="132"/>
      <c r="N76" s="132"/>
      <c r="O76" s="132"/>
      <c r="P76" s="132"/>
      <c r="Q76" s="132"/>
      <c r="R76" s="133"/>
    </row>
    <row r="77" spans="1:19" ht="15.75" x14ac:dyDescent="0.25">
      <c r="A77" s="139" t="s">
        <v>30</v>
      </c>
      <c r="B77" s="140"/>
      <c r="C77" s="140"/>
      <c r="D77" s="140"/>
      <c r="E77" s="140"/>
      <c r="F77" s="140"/>
      <c r="G77" s="140"/>
      <c r="H77" s="140"/>
      <c r="I77" s="140"/>
      <c r="J77" s="140"/>
      <c r="K77" s="140"/>
      <c r="L77" s="140"/>
      <c r="M77" s="140"/>
      <c r="N77" s="140"/>
      <c r="O77" s="140"/>
      <c r="P77" s="140"/>
      <c r="Q77" s="140"/>
      <c r="R77" s="141"/>
      <c r="S77" s="1"/>
    </row>
    <row r="78" spans="1:19" ht="15" customHeight="1" x14ac:dyDescent="0.25">
      <c r="A78" s="14" t="s">
        <v>31</v>
      </c>
      <c r="B78" s="142" t="s">
        <v>96</v>
      </c>
      <c r="C78" s="142"/>
      <c r="D78" s="142"/>
      <c r="E78" s="142"/>
      <c r="F78" s="142"/>
      <c r="G78" s="142"/>
      <c r="H78" s="142"/>
      <c r="I78" s="142"/>
      <c r="J78" s="142"/>
      <c r="K78" s="142"/>
      <c r="L78" s="142"/>
      <c r="M78" s="142"/>
      <c r="N78" s="142"/>
      <c r="O78" s="142"/>
      <c r="P78" s="142"/>
      <c r="Q78" s="142"/>
      <c r="R78" s="143"/>
    </row>
    <row r="79" spans="1:19" ht="30" customHeight="1" x14ac:dyDescent="0.25">
      <c r="A79" s="14" t="s">
        <v>32</v>
      </c>
      <c r="B79" s="137"/>
      <c r="C79" s="137"/>
      <c r="D79" s="137"/>
      <c r="E79" s="137"/>
      <c r="F79" s="137"/>
      <c r="G79" s="137"/>
      <c r="H79" s="137"/>
      <c r="I79" s="137"/>
      <c r="J79" s="137"/>
      <c r="K79" s="137"/>
      <c r="L79" s="137"/>
      <c r="M79" s="137"/>
      <c r="N79" s="137"/>
      <c r="O79" s="137"/>
      <c r="P79" s="137"/>
      <c r="Q79" s="137"/>
      <c r="R79" s="138"/>
    </row>
    <row r="80" spans="1:19" ht="63" customHeight="1" x14ac:dyDescent="0.25">
      <c r="A80" s="14" t="s">
        <v>33</v>
      </c>
      <c r="B80" s="137" t="s">
        <v>44</v>
      </c>
      <c r="C80" s="137"/>
      <c r="D80" s="137"/>
      <c r="E80" s="137"/>
      <c r="F80" s="137"/>
      <c r="G80" s="137"/>
      <c r="H80" s="137"/>
      <c r="I80" s="137"/>
      <c r="J80" s="137"/>
      <c r="K80" s="137"/>
      <c r="L80" s="137"/>
      <c r="M80" s="137"/>
      <c r="N80" s="137"/>
      <c r="O80" s="137"/>
      <c r="P80" s="137"/>
      <c r="Q80" s="137"/>
      <c r="R80" s="138"/>
    </row>
    <row r="81" spans="1:19" ht="30" x14ac:dyDescent="0.25">
      <c r="A81" s="14" t="s">
        <v>34</v>
      </c>
      <c r="B81" s="137" t="s">
        <v>45</v>
      </c>
      <c r="C81" s="137"/>
      <c r="D81" s="137"/>
      <c r="E81" s="137"/>
      <c r="F81" s="137"/>
      <c r="G81" s="137"/>
      <c r="H81" s="137"/>
      <c r="I81" s="137"/>
      <c r="J81" s="137"/>
      <c r="K81" s="137"/>
      <c r="L81" s="137"/>
      <c r="M81" s="137"/>
      <c r="N81" s="137"/>
      <c r="O81" s="137"/>
      <c r="P81" s="137"/>
      <c r="Q81" s="137"/>
      <c r="R81" s="138"/>
    </row>
    <row r="82" spans="1:19" ht="15.75" x14ac:dyDescent="0.25">
      <c r="A82" s="125" t="s">
        <v>35</v>
      </c>
      <c r="B82" s="126"/>
      <c r="C82" s="126"/>
      <c r="D82" s="126"/>
      <c r="E82" s="126"/>
      <c r="F82" s="126"/>
      <c r="G82" s="126"/>
      <c r="H82" s="126"/>
      <c r="I82" s="126"/>
      <c r="J82" s="126"/>
      <c r="K82" s="126"/>
      <c r="L82" s="126"/>
      <c r="M82" s="126"/>
      <c r="N82" s="126"/>
      <c r="O82" s="126"/>
      <c r="P82" s="126"/>
      <c r="Q82" s="126"/>
      <c r="R82" s="127"/>
    </row>
    <row r="83" spans="1:19" ht="15.75" x14ac:dyDescent="0.25">
      <c r="A83" s="128" t="s">
        <v>36</v>
      </c>
      <c r="B83" s="129"/>
      <c r="C83" s="129"/>
      <c r="D83" s="129"/>
      <c r="E83" s="129"/>
      <c r="F83" s="129"/>
      <c r="G83" s="129"/>
      <c r="H83" s="129"/>
      <c r="I83" s="129"/>
      <c r="J83" s="129"/>
      <c r="K83" s="129"/>
      <c r="L83" s="129"/>
      <c r="M83" s="129"/>
      <c r="N83" s="129"/>
      <c r="O83" s="129"/>
      <c r="P83" s="129"/>
      <c r="Q83" s="129"/>
      <c r="R83" s="130"/>
      <c r="S83" s="1"/>
    </row>
    <row r="84" spans="1:19" ht="51" customHeight="1" x14ac:dyDescent="0.25">
      <c r="A84" s="131"/>
      <c r="B84" s="132"/>
      <c r="C84" s="132"/>
      <c r="D84" s="132"/>
      <c r="E84" s="132"/>
      <c r="F84" s="132"/>
      <c r="G84" s="132"/>
      <c r="H84" s="132"/>
      <c r="I84" s="132"/>
      <c r="J84" s="132"/>
      <c r="K84" s="132"/>
      <c r="L84" s="132"/>
      <c r="M84" s="132"/>
      <c r="N84" s="132"/>
      <c r="O84" s="132"/>
      <c r="P84" s="132"/>
      <c r="Q84" s="132"/>
      <c r="R84" s="133"/>
    </row>
    <row r="85" spans="1:19" ht="27.75" customHeight="1" x14ac:dyDescent="0.25">
      <c r="A85" s="17"/>
      <c r="B85" s="17"/>
      <c r="C85" s="17"/>
      <c r="D85" s="17"/>
      <c r="E85" s="17"/>
      <c r="F85" s="17"/>
      <c r="G85" s="17"/>
      <c r="H85" s="17"/>
      <c r="I85" s="17"/>
      <c r="J85" s="17"/>
      <c r="K85" s="17"/>
      <c r="L85" s="17"/>
      <c r="M85" s="17"/>
      <c r="N85" s="17"/>
      <c r="O85" s="17"/>
      <c r="P85" s="17"/>
      <c r="Q85" s="17"/>
      <c r="R85" s="17"/>
    </row>
    <row r="86" spans="1:19" ht="30.75" customHeight="1" x14ac:dyDescent="0.25">
      <c r="A86" s="134" t="s">
        <v>46</v>
      </c>
      <c r="B86" s="134"/>
      <c r="C86" s="134"/>
      <c r="D86" s="134"/>
      <c r="E86" s="134"/>
      <c r="F86" s="134"/>
      <c r="G86" s="134"/>
      <c r="H86" s="134"/>
      <c r="I86" s="134"/>
      <c r="J86" s="134"/>
      <c r="K86" s="134"/>
      <c r="L86" s="134"/>
      <c r="M86" s="134"/>
      <c r="N86" s="134"/>
      <c r="O86" s="134"/>
      <c r="P86" s="134"/>
      <c r="Q86" s="134"/>
      <c r="R86" s="134"/>
    </row>
  </sheetData>
  <mergeCells count="92">
    <mergeCell ref="A83:R83"/>
    <mergeCell ref="A84:R84"/>
    <mergeCell ref="B78:R78"/>
    <mergeCell ref="B79:R79"/>
    <mergeCell ref="B80:R80"/>
    <mergeCell ref="B81:R81"/>
    <mergeCell ref="A82:R82"/>
    <mergeCell ref="B73:R73"/>
    <mergeCell ref="A74:R74"/>
    <mergeCell ref="A75:R75"/>
    <mergeCell ref="A76:R76"/>
    <mergeCell ref="A77:R77"/>
    <mergeCell ref="A68:R68"/>
    <mergeCell ref="A69:R69"/>
    <mergeCell ref="B70:R70"/>
    <mergeCell ref="B71:R71"/>
    <mergeCell ref="B72:R72"/>
    <mergeCell ref="B63:R63"/>
    <mergeCell ref="B64:R64"/>
    <mergeCell ref="B65:R65"/>
    <mergeCell ref="A66:R66"/>
    <mergeCell ref="A67:R67"/>
    <mergeCell ref="A58:R58"/>
    <mergeCell ref="A59:R59"/>
    <mergeCell ref="A60:R60"/>
    <mergeCell ref="A61:R61"/>
    <mergeCell ref="B62:R62"/>
    <mergeCell ref="A53:R53"/>
    <mergeCell ref="B54:R54"/>
    <mergeCell ref="B55:R55"/>
    <mergeCell ref="B56:R56"/>
    <mergeCell ref="B57:R57"/>
    <mergeCell ref="A50:R50"/>
    <mergeCell ref="A51:R51"/>
    <mergeCell ref="A52:R52"/>
    <mergeCell ref="D3:P3"/>
    <mergeCell ref="D4:P4"/>
    <mergeCell ref="A45:R45"/>
    <mergeCell ref="B46:R46"/>
    <mergeCell ref="B47:R47"/>
    <mergeCell ref="B48:R48"/>
    <mergeCell ref="B49:R49"/>
    <mergeCell ref="I28:J28"/>
    <mergeCell ref="K28:L28"/>
    <mergeCell ref="M28:N28"/>
    <mergeCell ref="C16:R16"/>
    <mergeCell ref="A6:R6"/>
    <mergeCell ref="A7:R7"/>
    <mergeCell ref="A8:R8"/>
    <mergeCell ref="B2:R2"/>
    <mergeCell ref="B3:C3"/>
    <mergeCell ref="B4:C4"/>
    <mergeCell ref="A5:R5"/>
    <mergeCell ref="B9:R9"/>
    <mergeCell ref="B12:R12"/>
    <mergeCell ref="B13:R13"/>
    <mergeCell ref="A14:R14"/>
    <mergeCell ref="C15:R15"/>
    <mergeCell ref="C17:R17"/>
    <mergeCell ref="A18:R18"/>
    <mergeCell ref="B19:R19"/>
    <mergeCell ref="B20:R20"/>
    <mergeCell ref="B21:R21"/>
    <mergeCell ref="A23:R23"/>
    <mergeCell ref="A24:R24"/>
    <mergeCell ref="A25:B25"/>
    <mergeCell ref="Q25:R25"/>
    <mergeCell ref="C25:E25"/>
    <mergeCell ref="F25:H25"/>
    <mergeCell ref="C28:D28"/>
    <mergeCell ref="G28:H28"/>
    <mergeCell ref="Q28:R28"/>
    <mergeCell ref="E28:F28"/>
    <mergeCell ref="C26:E26"/>
    <mergeCell ref="F26:H26"/>
    <mergeCell ref="O28:P28"/>
    <mergeCell ref="A42:R42"/>
    <mergeCell ref="A43:R43"/>
    <mergeCell ref="A44:R44"/>
    <mergeCell ref="A86:R86"/>
    <mergeCell ref="B10:R10"/>
    <mergeCell ref="B11:R11"/>
    <mergeCell ref="B22:R22"/>
    <mergeCell ref="A36:R36"/>
    <mergeCell ref="A37:R37"/>
    <mergeCell ref="B38:R38"/>
    <mergeCell ref="B39:R39"/>
    <mergeCell ref="B40:R40"/>
    <mergeCell ref="B41:R41"/>
    <mergeCell ref="A26:B26"/>
    <mergeCell ref="Q26:R26"/>
    <mergeCell ref="A27:R27"/>
  </mergeCells>
  <phoneticPr fontId="20" type="noConversion"/>
  <dataValidations xWindow="660" yWindow="224" count="16">
    <dataValidation allowBlank="1" showInputMessage="1" showErrorMessage="1" prompt="¿En qué consiste el programa?" sqref="B20:R20"/>
    <dataValidation allowBlank="1" showInputMessage="1" showErrorMessage="1" prompt="Presupuesto del programa" sqref="A26:C26 F26"/>
    <dataValidation allowBlank="1" showInputMessage="1" showErrorMessage="1" prompt="Oportunidades de mejora identificadas" sqref="A44:R44 A52:R52 A60:R60 A68:R68 A76:R76 A84:R85"/>
    <dataValidation allowBlank="1" showInputMessage="1" showErrorMessage="1" prompt="De existir desvío, explicar razones." sqref="B41:R41 B49:R49 B57:R57 B65:R65 B73:R73 B81:R81"/>
    <dataValidation allowBlank="1" showInputMessage="1" showErrorMessage="1" prompt="1. Describir lo plasmado en el presupuesto_x000a_2. Describir lo alcanzado en términos financieros y de producción " sqref="B40:R40 B48:R48 B56:R56 B64:R64 B72:R72 B80:R80"/>
    <dataValidation allowBlank="1" showInputMessage="1" showErrorMessage="1" prompt="¿En qué consiste el producto? su objetivo" sqref="B39:R39 B47:R47 B55:R55 B63:R63 B71:R71 B79:R79"/>
    <dataValidation allowBlank="1" showInputMessage="1" showErrorMessage="1" prompt="Nombre del producto" sqref="B38:R38 B46:R46 B54:R54 B62:R62 B70:R70 B78:R78"/>
    <dataValidation allowBlank="1" showInputMessage="1" showErrorMessage="1" prompt="¿A quién va dirigido el programa?, ¿qué característica tiene esta población que requiere ser beneficiada?" sqref="B21:R21"/>
    <dataValidation allowBlank="1" showInputMessage="1" prompt="Nombre del capítulo" sqref="B9:R11"/>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F29:F35 D29:D35"/>
    <dataValidation allowBlank="1" showInputMessage="1" showErrorMessage="1" prompt="Meta anual del indicador" sqref="C29:C35 E29:E35"/>
    <dataValidation allowBlank="1" showInputMessage="1" showErrorMessage="1" prompt="Monto ejecutado en el trimestre" sqref="H29:H35 I30:I35 J29:J35 K30:K35 M30:M35 L29:L35 N29:N35 O30:O35 P29:P35"/>
    <dataValidation allowBlank="1" showInputMessage="1" showErrorMessage="1" prompt="Meta alcanzada en el trimestre" sqref="G29:G35 I29 K29 M29 O29"/>
  </dataValidations>
  <printOptions horizontalCentered="1"/>
  <pageMargins left="0.39370078740157483" right="0.39370078740157483" top="0.39370078740157483" bottom="0.59055118110236227" header="0.31496062992125984" footer="0.19685039370078741"/>
  <pageSetup scale="40" fitToHeight="0" orientation="portrait" r:id="rId1"/>
  <headerFooter>
    <oddFooter>&amp;C&amp;10&amp;P de &amp;N</oddFooter>
  </headerFooter>
  <rowBreaks count="1" manualBreakCount="1">
    <brk id="35" max="1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opLeftCell="A97" workbookViewId="0">
      <selection activeCell="H56" sqref="H56"/>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75" thickBot="1" x14ac:dyDescent="0.4">
      <c r="A1" s="41" t="s">
        <v>138</v>
      </c>
      <c r="B1" s="240" t="s">
        <v>168</v>
      </c>
      <c r="C1" s="241"/>
      <c r="D1" s="241"/>
      <c r="E1" s="241"/>
      <c r="F1" s="241"/>
      <c r="G1" s="241"/>
      <c r="H1" s="241"/>
      <c r="I1" s="241"/>
      <c r="J1" s="242"/>
    </row>
    <row r="2" spans="1:10" ht="21.75" thickBot="1" x14ac:dyDescent="0.4">
      <c r="A2" s="42" t="s">
        <v>138</v>
      </c>
      <c r="B2" s="243" t="s">
        <v>0</v>
      </c>
      <c r="C2" s="244"/>
      <c r="D2" s="243" t="s">
        <v>1</v>
      </c>
      <c r="E2" s="244"/>
      <c r="F2" s="244"/>
      <c r="G2" s="244"/>
      <c r="H2" s="245"/>
      <c r="I2" s="43" t="s">
        <v>2</v>
      </c>
      <c r="J2" s="43" t="s">
        <v>3</v>
      </c>
    </row>
    <row r="3" spans="1:10" ht="32.25" customHeight="1" thickBot="1" x14ac:dyDescent="0.4">
      <c r="A3" s="44" t="s">
        <v>138</v>
      </c>
      <c r="B3" s="246" t="s">
        <v>4</v>
      </c>
      <c r="C3" s="247"/>
      <c r="D3" s="246" t="s">
        <v>41</v>
      </c>
      <c r="E3" s="247"/>
      <c r="F3" s="247"/>
      <c r="G3" s="247"/>
      <c r="H3" s="248"/>
      <c r="I3" s="45" t="s">
        <v>139</v>
      </c>
      <c r="J3" s="45">
        <v>0</v>
      </c>
    </row>
    <row r="4" spans="1:10" x14ac:dyDescent="0.25">
      <c r="A4" s="249" t="s">
        <v>138</v>
      </c>
      <c r="B4" s="250"/>
      <c r="C4" s="250"/>
      <c r="D4" s="250"/>
      <c r="E4" s="250"/>
      <c r="F4" s="250"/>
      <c r="G4" s="250"/>
      <c r="H4" s="250"/>
      <c r="I4" s="250"/>
      <c r="J4" s="251"/>
    </row>
    <row r="5" spans="1:10" x14ac:dyDescent="0.25">
      <c r="A5" s="232" t="s">
        <v>138</v>
      </c>
      <c r="B5" s="233"/>
      <c r="C5" s="233"/>
      <c r="D5" s="233"/>
      <c r="E5" s="233"/>
      <c r="F5" s="233"/>
      <c r="G5" s="233"/>
      <c r="H5" s="233"/>
      <c r="I5" s="233"/>
      <c r="J5" s="234"/>
    </row>
    <row r="6" spans="1:10" ht="15.75" x14ac:dyDescent="0.25">
      <c r="A6" s="182" t="s">
        <v>5</v>
      </c>
      <c r="B6" s="183"/>
      <c r="C6" s="183"/>
      <c r="D6" s="183"/>
      <c r="E6" s="183"/>
      <c r="F6" s="183"/>
      <c r="G6" s="183"/>
      <c r="H6" s="183"/>
      <c r="I6" s="183"/>
      <c r="J6" s="184"/>
    </row>
    <row r="7" spans="1:10" ht="15.75" x14ac:dyDescent="0.25">
      <c r="A7" s="191" t="s">
        <v>6</v>
      </c>
      <c r="B7" s="192"/>
      <c r="C7" s="192"/>
      <c r="D7" s="192"/>
      <c r="E7" s="192"/>
      <c r="F7" s="192"/>
      <c r="G7" s="192"/>
      <c r="H7" s="192"/>
      <c r="I7" s="192"/>
      <c r="J7" s="193"/>
    </row>
    <row r="8" spans="1:10" x14ac:dyDescent="0.25">
      <c r="A8" s="46" t="s">
        <v>7</v>
      </c>
      <c r="B8" s="47" t="s">
        <v>55</v>
      </c>
      <c r="C8" s="47"/>
      <c r="D8" s="47"/>
      <c r="E8" s="47"/>
      <c r="F8" s="47"/>
      <c r="G8" s="47"/>
      <c r="H8" s="47"/>
      <c r="I8" s="47"/>
      <c r="J8" s="48"/>
    </row>
    <row r="9" spans="1:10" x14ac:dyDescent="0.25">
      <c r="A9" s="46" t="s">
        <v>140</v>
      </c>
      <c r="B9" s="47" t="s">
        <v>56</v>
      </c>
      <c r="C9" s="47"/>
      <c r="D9" s="47"/>
      <c r="E9" s="47"/>
      <c r="F9" s="47"/>
      <c r="G9" s="47"/>
      <c r="H9" s="47"/>
      <c r="I9" s="47"/>
      <c r="J9" s="48"/>
    </row>
    <row r="10" spans="1:10" x14ac:dyDescent="0.25">
      <c r="A10" s="46" t="s">
        <v>38</v>
      </c>
      <c r="B10" s="47" t="s">
        <v>57</v>
      </c>
      <c r="C10" s="47"/>
      <c r="D10" s="47"/>
      <c r="E10" s="47"/>
      <c r="F10" s="47"/>
      <c r="G10" s="47"/>
      <c r="H10" s="47"/>
      <c r="I10" s="47"/>
      <c r="J10" s="48"/>
    </row>
    <row r="11" spans="1:10" x14ac:dyDescent="0.25">
      <c r="A11" s="46" t="s">
        <v>8</v>
      </c>
      <c r="B11" s="47" t="s">
        <v>58</v>
      </c>
      <c r="C11" s="47"/>
      <c r="D11" s="47"/>
      <c r="E11" s="47"/>
      <c r="F11" s="47"/>
      <c r="G11" s="47"/>
      <c r="H11" s="47"/>
      <c r="I11" s="47"/>
      <c r="J11" s="48"/>
    </row>
    <row r="12" spans="1:10" x14ac:dyDescent="0.25">
      <c r="A12" s="46" t="s">
        <v>9</v>
      </c>
      <c r="B12" s="235" t="s">
        <v>59</v>
      </c>
      <c r="C12" s="235"/>
      <c r="D12" s="235"/>
      <c r="E12" s="235"/>
      <c r="F12" s="235"/>
      <c r="G12" s="235"/>
      <c r="H12" s="235"/>
      <c r="I12" s="235"/>
      <c r="J12" s="236"/>
    </row>
    <row r="13" spans="1:10" ht="15.75" x14ac:dyDescent="0.25">
      <c r="A13" s="182" t="s">
        <v>10</v>
      </c>
      <c r="B13" s="183"/>
      <c r="C13" s="183"/>
      <c r="D13" s="183"/>
      <c r="E13" s="183"/>
      <c r="F13" s="183"/>
      <c r="G13" s="183"/>
      <c r="H13" s="183"/>
      <c r="I13" s="183"/>
      <c r="J13" s="184"/>
    </row>
    <row r="14" spans="1:10" x14ac:dyDescent="0.25">
      <c r="A14" s="46" t="s">
        <v>11</v>
      </c>
      <c r="B14" s="49">
        <v>3</v>
      </c>
      <c r="C14" s="237" t="s">
        <v>60</v>
      </c>
      <c r="D14" s="238"/>
      <c r="E14" s="238"/>
      <c r="F14" s="238"/>
      <c r="G14" s="238"/>
      <c r="H14" s="238"/>
      <c r="I14" s="238"/>
      <c r="J14" s="239"/>
    </row>
    <row r="15" spans="1:10" x14ac:dyDescent="0.25">
      <c r="A15" s="46" t="s">
        <v>12</v>
      </c>
      <c r="B15" s="50">
        <v>3.3</v>
      </c>
      <c r="C15" s="224" t="s">
        <v>61</v>
      </c>
      <c r="D15" s="225"/>
      <c r="E15" s="225"/>
      <c r="F15" s="225"/>
      <c r="G15" s="225"/>
      <c r="H15" s="225"/>
      <c r="I15" s="225"/>
      <c r="J15" s="226"/>
    </row>
    <row r="16" spans="1:10" x14ac:dyDescent="0.25">
      <c r="A16" s="46" t="s">
        <v>13</v>
      </c>
      <c r="B16" s="51" t="s">
        <v>62</v>
      </c>
      <c r="C16" s="227" t="s">
        <v>63</v>
      </c>
      <c r="D16" s="228"/>
      <c r="E16" s="228"/>
      <c r="F16" s="228"/>
      <c r="G16" s="228"/>
      <c r="H16" s="228"/>
      <c r="I16" s="228"/>
      <c r="J16" s="229"/>
    </row>
    <row r="17" spans="1:11" ht="15.75" x14ac:dyDescent="0.25">
      <c r="A17" s="182" t="s">
        <v>14</v>
      </c>
      <c r="B17" s="183"/>
      <c r="C17" s="183"/>
      <c r="D17" s="183"/>
      <c r="E17" s="183"/>
      <c r="F17" s="183"/>
      <c r="G17" s="183"/>
      <c r="H17" s="183"/>
      <c r="I17" s="183"/>
      <c r="J17" s="184"/>
    </row>
    <row r="18" spans="1:11" x14ac:dyDescent="0.25">
      <c r="A18" s="46" t="s">
        <v>15</v>
      </c>
      <c r="B18" s="230" t="s">
        <v>64</v>
      </c>
      <c r="C18" s="230"/>
      <c r="D18" s="230"/>
      <c r="E18" s="230"/>
      <c r="F18" s="230"/>
      <c r="G18" s="230"/>
      <c r="H18" s="230"/>
      <c r="I18" s="230"/>
      <c r="J18" s="231"/>
    </row>
    <row r="19" spans="1:11" x14ac:dyDescent="0.25">
      <c r="A19" s="52" t="s">
        <v>16</v>
      </c>
      <c r="B19" s="230" t="s">
        <v>65</v>
      </c>
      <c r="C19" s="230"/>
      <c r="D19" s="230"/>
      <c r="E19" s="230"/>
      <c r="F19" s="230"/>
      <c r="G19" s="230"/>
      <c r="H19" s="230"/>
      <c r="I19" s="230"/>
      <c r="J19" s="231"/>
    </row>
    <row r="20" spans="1:11" x14ac:dyDescent="0.25">
      <c r="A20" s="52" t="s">
        <v>17</v>
      </c>
      <c r="B20" s="230" t="s">
        <v>66</v>
      </c>
      <c r="C20" s="230"/>
      <c r="D20" s="230"/>
      <c r="E20" s="230"/>
      <c r="F20" s="230"/>
      <c r="G20" s="230"/>
      <c r="H20" s="230"/>
      <c r="I20" s="230"/>
      <c r="J20" s="231"/>
    </row>
    <row r="21" spans="1:11" ht="15" customHeight="1" x14ac:dyDescent="0.25">
      <c r="A21" s="52" t="s">
        <v>39</v>
      </c>
      <c r="B21" s="137" t="s">
        <v>119</v>
      </c>
      <c r="C21" s="137"/>
      <c r="D21" s="137"/>
      <c r="E21" s="137"/>
      <c r="F21" s="137"/>
      <c r="G21" s="137"/>
      <c r="H21" s="137"/>
      <c r="I21" s="137"/>
      <c r="J21" s="138"/>
    </row>
    <row r="22" spans="1:11" ht="15.75" x14ac:dyDescent="0.25">
      <c r="A22" s="219" t="s">
        <v>18</v>
      </c>
      <c r="B22" s="220"/>
      <c r="C22" s="220"/>
      <c r="D22" s="220"/>
      <c r="E22" s="220"/>
      <c r="F22" s="220"/>
      <c r="G22" s="220"/>
      <c r="H22" s="220"/>
      <c r="I22" s="220"/>
      <c r="J22" s="221"/>
      <c r="K22" s="8"/>
    </row>
    <row r="23" spans="1:11" ht="15.75" x14ac:dyDescent="0.25">
      <c r="A23" s="203" t="s">
        <v>19</v>
      </c>
      <c r="B23" s="204"/>
      <c r="C23" s="204"/>
      <c r="D23" s="204"/>
      <c r="E23" s="204"/>
      <c r="F23" s="204"/>
      <c r="G23" s="204"/>
      <c r="H23" s="204"/>
      <c r="I23" s="204"/>
      <c r="J23" s="205"/>
      <c r="K23" s="1"/>
    </row>
    <row r="24" spans="1:11" x14ac:dyDescent="0.25">
      <c r="A24" s="222" t="s">
        <v>20</v>
      </c>
      <c r="B24" s="159"/>
      <c r="C24" s="160" t="s">
        <v>21</v>
      </c>
      <c r="D24" s="162"/>
      <c r="E24" s="162"/>
      <c r="F24" s="162" t="s">
        <v>22</v>
      </c>
      <c r="G24" s="162"/>
      <c r="H24" s="159"/>
      <c r="I24" s="160" t="s">
        <v>23</v>
      </c>
      <c r="J24" s="223"/>
      <c r="K24" s="8"/>
    </row>
    <row r="25" spans="1:11" x14ac:dyDescent="0.25">
      <c r="A25" s="211">
        <v>2016354532</v>
      </c>
      <c r="B25" s="212"/>
      <c r="C25" s="213">
        <f>+A25-G25</f>
        <v>1957071981.3299999</v>
      </c>
      <c r="D25" s="214"/>
      <c r="E25" s="215"/>
      <c r="F25" s="53"/>
      <c r="G25" s="54">
        <f>Tabla134[Financiera 
 (F)]+Tabla1345[Financiera 
 (F)]+Tabla13456[Financiera 
 (F)]+Tabla134567[Financiera 
 (F)]+Tabla1345678[Financiera 
 (F)]+Tabla13456789[Financiera 
 (F)]</f>
        <v>59282550.670000002</v>
      </c>
      <c r="H25" s="55"/>
      <c r="I25" s="146">
        <f>IF(G25&gt;0,G25/C25,0)</f>
        <v>3.0291451329098471E-2</v>
      </c>
      <c r="J25" s="216"/>
      <c r="K25" s="8"/>
    </row>
    <row r="26" spans="1:11" ht="15.75" x14ac:dyDescent="0.25">
      <c r="A26" s="203" t="s">
        <v>24</v>
      </c>
      <c r="B26" s="204"/>
      <c r="C26" s="204"/>
      <c r="D26" s="204"/>
      <c r="E26" s="204"/>
      <c r="F26" s="204"/>
      <c r="G26" s="204"/>
      <c r="H26" s="204"/>
      <c r="I26" s="204"/>
      <c r="J26" s="205"/>
      <c r="K26" s="1"/>
    </row>
    <row r="27" spans="1:11" x14ac:dyDescent="0.25">
      <c r="A27" s="56"/>
      <c r="B27" s="57"/>
      <c r="C27" s="148" t="s">
        <v>142</v>
      </c>
      <c r="D27" s="149"/>
      <c r="E27" s="217" t="s">
        <v>143</v>
      </c>
      <c r="F27" s="218"/>
      <c r="G27" s="148" t="s">
        <v>144</v>
      </c>
      <c r="H27" s="148"/>
      <c r="I27" s="148" t="s">
        <v>26</v>
      </c>
      <c r="J27" s="206"/>
      <c r="K27" s="8"/>
    </row>
    <row r="28" spans="1:11" ht="39" thickBot="1" x14ac:dyDescent="0.3">
      <c r="A28" s="11" t="s">
        <v>27</v>
      </c>
      <c r="B28" s="12" t="s">
        <v>28</v>
      </c>
      <c r="C28" s="12" t="s">
        <v>42</v>
      </c>
      <c r="D28" s="12" t="s">
        <v>43</v>
      </c>
      <c r="E28" s="12" t="s">
        <v>48</v>
      </c>
      <c r="F28" s="12" t="s">
        <v>49</v>
      </c>
      <c r="G28" s="12" t="s">
        <v>50</v>
      </c>
      <c r="H28" s="12" t="s">
        <v>51</v>
      </c>
      <c r="I28" s="12" t="s">
        <v>52</v>
      </c>
      <c r="J28" s="13" t="s">
        <v>53</v>
      </c>
      <c r="K28" s="8"/>
    </row>
    <row r="29" spans="1:11" ht="38.25" x14ac:dyDescent="0.25">
      <c r="A29" s="58" t="s">
        <v>145</v>
      </c>
      <c r="B29" s="59" t="s">
        <v>71</v>
      </c>
      <c r="C29" s="60">
        <v>9940</v>
      </c>
      <c r="D29" s="61">
        <v>170848103</v>
      </c>
      <c r="E29" s="60">
        <v>450</v>
      </c>
      <c r="F29" s="61">
        <v>42712026</v>
      </c>
      <c r="G29" s="62">
        <v>104</v>
      </c>
      <c r="H29" s="63">
        <v>10719575.48</v>
      </c>
      <c r="I29" s="64">
        <f>IF(G29&gt;0,G29/C29,0)</f>
        <v>1.0462776659959759E-2</v>
      </c>
      <c r="J29" s="65">
        <f>IF(H29&gt;0,H29/D29,0)</f>
        <v>6.2743309944740797E-2</v>
      </c>
      <c r="K29" s="8"/>
    </row>
    <row r="30" spans="1:11" ht="15.75" x14ac:dyDescent="0.25">
      <c r="A30" s="182" t="s">
        <v>29</v>
      </c>
      <c r="B30" s="183"/>
      <c r="C30" s="183"/>
      <c r="D30" s="183"/>
      <c r="E30" s="183"/>
      <c r="F30" s="183"/>
      <c r="G30" s="183"/>
      <c r="H30" s="183"/>
      <c r="I30" s="183"/>
      <c r="J30" s="184"/>
    </row>
    <row r="31" spans="1:11" ht="15.75" x14ac:dyDescent="0.25">
      <c r="A31" s="191" t="s">
        <v>30</v>
      </c>
      <c r="B31" s="192"/>
      <c r="C31" s="192"/>
      <c r="D31" s="192"/>
      <c r="E31" s="192"/>
      <c r="F31" s="192"/>
      <c r="G31" s="192"/>
      <c r="H31" s="192"/>
      <c r="I31" s="192"/>
      <c r="J31" s="193"/>
    </row>
    <row r="32" spans="1:11" s="67" customFormat="1" x14ac:dyDescent="0.25">
      <c r="A32" s="66" t="s">
        <v>31</v>
      </c>
      <c r="B32" s="208" t="s">
        <v>92</v>
      </c>
      <c r="C32" s="208"/>
      <c r="D32" s="208"/>
      <c r="E32" s="208"/>
      <c r="F32" s="208"/>
      <c r="G32" s="208"/>
      <c r="H32" s="208"/>
      <c r="I32" s="208"/>
      <c r="J32" s="209"/>
    </row>
    <row r="33" spans="1:11" ht="30" x14ac:dyDescent="0.25">
      <c r="A33" s="68" t="s">
        <v>32</v>
      </c>
      <c r="B33" s="198" t="s">
        <v>101</v>
      </c>
      <c r="C33" s="198"/>
      <c r="D33" s="198"/>
      <c r="E33" s="198"/>
      <c r="F33" s="198"/>
      <c r="G33" s="198"/>
      <c r="H33" s="198"/>
      <c r="I33" s="198"/>
      <c r="J33" s="199"/>
      <c r="K33" s="8"/>
    </row>
    <row r="34" spans="1:11" s="67" customFormat="1" x14ac:dyDescent="0.25">
      <c r="A34" s="210" t="s">
        <v>33</v>
      </c>
      <c r="B34" s="198" t="s">
        <v>146</v>
      </c>
      <c r="C34" s="198"/>
      <c r="D34" s="198"/>
      <c r="E34" s="198"/>
      <c r="F34" s="198"/>
      <c r="G34" s="198"/>
      <c r="H34" s="198"/>
      <c r="I34" s="198"/>
      <c r="J34" s="199"/>
    </row>
    <row r="35" spans="1:11" s="67" customFormat="1" x14ac:dyDescent="0.25">
      <c r="A35" s="210"/>
      <c r="B35" s="198" t="s">
        <v>147</v>
      </c>
      <c r="C35" s="198"/>
      <c r="D35" s="198"/>
      <c r="E35" s="198"/>
      <c r="F35" s="198"/>
      <c r="G35" s="198"/>
      <c r="H35" s="198"/>
      <c r="I35" s="198"/>
      <c r="J35" s="199"/>
    </row>
    <row r="36" spans="1:11" ht="30" x14ac:dyDescent="0.25">
      <c r="A36" s="68" t="s">
        <v>34</v>
      </c>
      <c r="B36" s="198" t="s">
        <v>148</v>
      </c>
      <c r="C36" s="198"/>
      <c r="D36" s="198"/>
      <c r="E36" s="198"/>
      <c r="F36" s="198"/>
      <c r="G36" s="198"/>
      <c r="H36" s="198"/>
      <c r="I36" s="198"/>
      <c r="J36" s="199"/>
      <c r="K36" s="8"/>
    </row>
    <row r="37" spans="1:11" ht="15.75" x14ac:dyDescent="0.25">
      <c r="A37" s="182" t="s">
        <v>149</v>
      </c>
      <c r="B37" s="183"/>
      <c r="C37" s="183"/>
      <c r="D37" s="183"/>
      <c r="E37" s="183"/>
      <c r="F37" s="183"/>
      <c r="G37" s="183"/>
      <c r="H37" s="183"/>
      <c r="I37" s="183"/>
      <c r="J37" s="184"/>
    </row>
    <row r="38" spans="1:11" ht="15.75" x14ac:dyDescent="0.25">
      <c r="A38" s="185" t="s">
        <v>36</v>
      </c>
      <c r="B38" s="186"/>
      <c r="C38" s="186"/>
      <c r="D38" s="186"/>
      <c r="E38" s="186"/>
      <c r="F38" s="186"/>
      <c r="G38" s="186"/>
      <c r="H38" s="186"/>
      <c r="I38" s="186"/>
      <c r="J38" s="187"/>
    </row>
    <row r="39" spans="1:11" ht="15.75" thickBot="1" x14ac:dyDescent="0.3">
      <c r="A39" s="200" t="s">
        <v>150</v>
      </c>
      <c r="B39" s="201"/>
      <c r="C39" s="201"/>
      <c r="D39" s="201"/>
      <c r="E39" s="201"/>
      <c r="F39" s="201"/>
      <c r="G39" s="201"/>
      <c r="H39" s="201"/>
      <c r="I39" s="201"/>
      <c r="J39" s="202"/>
    </row>
    <row r="40" spans="1:11" ht="15.75" x14ac:dyDescent="0.25">
      <c r="A40" s="203" t="s">
        <v>24</v>
      </c>
      <c r="B40" s="204"/>
      <c r="C40" s="204"/>
      <c r="D40" s="204"/>
      <c r="E40" s="204"/>
      <c r="F40" s="204"/>
      <c r="G40" s="204"/>
      <c r="H40" s="204"/>
      <c r="I40" s="204"/>
      <c r="J40" s="205"/>
      <c r="K40" s="1"/>
    </row>
    <row r="41" spans="1:11" x14ac:dyDescent="0.25">
      <c r="A41" s="56"/>
      <c r="B41" s="57"/>
      <c r="C41" s="148" t="s">
        <v>142</v>
      </c>
      <c r="D41" s="149"/>
      <c r="E41" s="148" t="s">
        <v>151</v>
      </c>
      <c r="F41" s="149"/>
      <c r="G41" s="148" t="s">
        <v>144</v>
      </c>
      <c r="H41" s="148"/>
      <c r="I41" s="148" t="s">
        <v>26</v>
      </c>
      <c r="J41" s="206"/>
      <c r="K41" s="8"/>
    </row>
    <row r="42" spans="1:11" ht="39" thickBot="1" x14ac:dyDescent="0.3">
      <c r="A42" s="11" t="s">
        <v>27</v>
      </c>
      <c r="B42" s="12" t="s">
        <v>28</v>
      </c>
      <c r="C42" s="12" t="s">
        <v>42</v>
      </c>
      <c r="D42" s="12" t="s">
        <v>43</v>
      </c>
      <c r="E42" s="12" t="s">
        <v>48</v>
      </c>
      <c r="F42" s="12" t="s">
        <v>49</v>
      </c>
      <c r="G42" s="12" t="s">
        <v>50</v>
      </c>
      <c r="H42" s="12" t="s">
        <v>51</v>
      </c>
      <c r="I42" s="12" t="s">
        <v>52</v>
      </c>
      <c r="J42" s="13" t="s">
        <v>53</v>
      </c>
      <c r="K42" s="8"/>
    </row>
    <row r="43" spans="1:11" ht="51" x14ac:dyDescent="0.25">
      <c r="A43" s="58" t="s">
        <v>152</v>
      </c>
      <c r="B43" s="59" t="s">
        <v>67</v>
      </c>
      <c r="C43" s="60">
        <v>10277</v>
      </c>
      <c r="D43" s="61">
        <v>46086308</v>
      </c>
      <c r="E43" s="60">
        <v>2563</v>
      </c>
      <c r="F43" s="61">
        <v>11521577</v>
      </c>
      <c r="G43" s="62">
        <v>2906</v>
      </c>
      <c r="H43" s="63">
        <v>9769474.9100000001</v>
      </c>
      <c r="I43" s="64">
        <f>IF(G43&gt;0,G43/C43,0)</f>
        <v>0.28276734455580421</v>
      </c>
      <c r="J43" s="65">
        <f>IF(H43&gt;0,H43/D43,0)</f>
        <v>0.21198215552436964</v>
      </c>
      <c r="K43" s="8"/>
    </row>
    <row r="44" spans="1:11" ht="15.75" x14ac:dyDescent="0.25">
      <c r="A44" s="182" t="s">
        <v>29</v>
      </c>
      <c r="B44" s="183"/>
      <c r="C44" s="183"/>
      <c r="D44" s="183"/>
      <c r="E44" s="183"/>
      <c r="F44" s="183"/>
      <c r="G44" s="183"/>
      <c r="H44" s="183"/>
      <c r="I44" s="183"/>
      <c r="J44" s="184"/>
    </row>
    <row r="45" spans="1:11" ht="15.75" x14ac:dyDescent="0.25">
      <c r="A45" s="191" t="s">
        <v>30</v>
      </c>
      <c r="B45" s="192"/>
      <c r="C45" s="192"/>
      <c r="D45" s="192"/>
      <c r="E45" s="192"/>
      <c r="F45" s="192"/>
      <c r="G45" s="192"/>
      <c r="H45" s="192"/>
      <c r="I45" s="192"/>
      <c r="J45" s="193"/>
    </row>
    <row r="46" spans="1:11" x14ac:dyDescent="0.25">
      <c r="A46" s="69" t="s">
        <v>31</v>
      </c>
      <c r="B46" s="194" t="s">
        <v>91</v>
      </c>
      <c r="C46" s="194"/>
      <c r="D46" s="194"/>
      <c r="E46" s="194"/>
      <c r="F46" s="194"/>
      <c r="G46" s="194"/>
      <c r="H46" s="194"/>
      <c r="I46" s="194"/>
      <c r="J46" s="195"/>
      <c r="K46" s="8"/>
    </row>
    <row r="47" spans="1:11" x14ac:dyDescent="0.25">
      <c r="A47" s="69" t="s">
        <v>32</v>
      </c>
      <c r="B47" s="196" t="s">
        <v>153</v>
      </c>
      <c r="C47" s="196"/>
      <c r="D47" s="196"/>
      <c r="E47" s="196"/>
      <c r="F47" s="196"/>
      <c r="G47" s="196"/>
      <c r="H47" s="196"/>
      <c r="I47" s="196"/>
      <c r="J47" s="197"/>
      <c r="K47" s="8"/>
    </row>
    <row r="48" spans="1:11" x14ac:dyDescent="0.25">
      <c r="A48" s="69" t="s">
        <v>33</v>
      </c>
      <c r="B48" s="196" t="s">
        <v>154</v>
      </c>
      <c r="C48" s="196"/>
      <c r="D48" s="196"/>
      <c r="E48" s="196"/>
      <c r="F48" s="196"/>
      <c r="G48" s="196"/>
      <c r="H48" s="196"/>
      <c r="I48" s="196"/>
      <c r="J48" s="197"/>
      <c r="K48" s="8"/>
    </row>
    <row r="49" spans="1:11" ht="25.5" x14ac:dyDescent="0.25">
      <c r="A49" s="69" t="s">
        <v>34</v>
      </c>
      <c r="B49" s="196" t="s">
        <v>131</v>
      </c>
      <c r="C49" s="196"/>
      <c r="D49" s="196"/>
      <c r="E49" s="196"/>
      <c r="F49" s="196"/>
      <c r="G49" s="196"/>
      <c r="H49" s="196"/>
      <c r="I49" s="196"/>
      <c r="J49" s="197"/>
      <c r="K49" s="8"/>
    </row>
    <row r="50" spans="1:11" ht="15.75" x14ac:dyDescent="0.25">
      <c r="A50" s="182" t="s">
        <v>149</v>
      </c>
      <c r="B50" s="183"/>
      <c r="C50" s="183"/>
      <c r="D50" s="183"/>
      <c r="E50" s="183"/>
      <c r="F50" s="183"/>
      <c r="G50" s="183"/>
      <c r="H50" s="183"/>
      <c r="I50" s="183"/>
      <c r="J50" s="184"/>
    </row>
    <row r="51" spans="1:11" ht="15.75" x14ac:dyDescent="0.25">
      <c r="A51" s="185" t="s">
        <v>36</v>
      </c>
      <c r="B51" s="186"/>
      <c r="C51" s="186"/>
      <c r="D51" s="186"/>
      <c r="E51" s="186"/>
      <c r="F51" s="186"/>
      <c r="G51" s="186"/>
      <c r="H51" s="186"/>
      <c r="I51" s="186"/>
      <c r="J51" s="187"/>
    </row>
    <row r="52" spans="1:11" ht="15.75" thickBot="1" x14ac:dyDescent="0.3">
      <c r="A52" s="200" t="s">
        <v>136</v>
      </c>
      <c r="B52" s="201"/>
      <c r="C52" s="201"/>
      <c r="D52" s="201"/>
      <c r="E52" s="201"/>
      <c r="F52" s="201"/>
      <c r="G52" s="201"/>
      <c r="H52" s="201"/>
      <c r="I52" s="201"/>
      <c r="J52" s="202"/>
    </row>
    <row r="53" spans="1:11" ht="15.75" x14ac:dyDescent="0.25">
      <c r="A53" s="203" t="s">
        <v>24</v>
      </c>
      <c r="B53" s="204"/>
      <c r="C53" s="204"/>
      <c r="D53" s="204"/>
      <c r="E53" s="204"/>
      <c r="F53" s="204"/>
      <c r="G53" s="204"/>
      <c r="H53" s="204"/>
      <c r="I53" s="204"/>
      <c r="J53" s="205"/>
      <c r="K53" s="1"/>
    </row>
    <row r="54" spans="1:11" x14ac:dyDescent="0.25">
      <c r="A54" s="56"/>
      <c r="B54" s="57"/>
      <c r="C54" s="148" t="s">
        <v>142</v>
      </c>
      <c r="D54" s="149"/>
      <c r="E54" s="148" t="s">
        <v>151</v>
      </c>
      <c r="F54" s="149"/>
      <c r="G54" s="148" t="s">
        <v>144</v>
      </c>
      <c r="H54" s="148"/>
      <c r="I54" s="148" t="s">
        <v>26</v>
      </c>
      <c r="J54" s="206"/>
      <c r="K54" s="8"/>
    </row>
    <row r="55" spans="1:11" ht="39" thickBot="1" x14ac:dyDescent="0.3">
      <c r="A55" s="11" t="s">
        <v>27</v>
      </c>
      <c r="B55" s="12" t="s">
        <v>28</v>
      </c>
      <c r="C55" s="12" t="s">
        <v>42</v>
      </c>
      <c r="D55" s="12" t="s">
        <v>43</v>
      </c>
      <c r="E55" s="12" t="s">
        <v>48</v>
      </c>
      <c r="F55" s="12" t="s">
        <v>49</v>
      </c>
      <c r="G55" s="12" t="s">
        <v>50</v>
      </c>
      <c r="H55" s="12" t="s">
        <v>51</v>
      </c>
      <c r="I55" s="12" t="s">
        <v>52</v>
      </c>
      <c r="J55" s="13" t="s">
        <v>53</v>
      </c>
      <c r="K55" s="8"/>
    </row>
    <row r="56" spans="1:11" ht="38.25" x14ac:dyDescent="0.25">
      <c r="A56" s="58" t="s">
        <v>155</v>
      </c>
      <c r="B56" s="59" t="s">
        <v>68</v>
      </c>
      <c r="C56" s="60">
        <v>1560</v>
      </c>
      <c r="D56" s="61">
        <v>104233344</v>
      </c>
      <c r="E56" s="60">
        <v>390</v>
      </c>
      <c r="F56" s="61">
        <v>26058336</v>
      </c>
      <c r="G56" s="62">
        <f>518+396</f>
        <v>914</v>
      </c>
      <c r="H56" s="63">
        <v>16232262.009999998</v>
      </c>
      <c r="I56" s="64">
        <f>IF(G56&gt;0,G56/C56,0)</f>
        <v>0.58589743589743593</v>
      </c>
      <c r="J56" s="65">
        <f>IF(H56&gt;0,H56/D56,0)</f>
        <v>0.15573003212868233</v>
      </c>
      <c r="K56" s="8"/>
    </row>
    <row r="57" spans="1:11" ht="15.75" x14ac:dyDescent="0.25">
      <c r="A57" s="182" t="s">
        <v>29</v>
      </c>
      <c r="B57" s="183"/>
      <c r="C57" s="183"/>
      <c r="D57" s="183"/>
      <c r="E57" s="183"/>
      <c r="F57" s="183"/>
      <c r="G57" s="183"/>
      <c r="H57" s="183"/>
      <c r="I57" s="183"/>
      <c r="J57" s="184"/>
    </row>
    <row r="58" spans="1:11" ht="15.75" x14ac:dyDescent="0.25">
      <c r="A58" s="191" t="s">
        <v>30</v>
      </c>
      <c r="B58" s="192"/>
      <c r="C58" s="192"/>
      <c r="D58" s="192"/>
      <c r="E58" s="192"/>
      <c r="F58" s="192"/>
      <c r="G58" s="192"/>
      <c r="H58" s="192"/>
      <c r="I58" s="192"/>
      <c r="J58" s="193"/>
    </row>
    <row r="59" spans="1:11" x14ac:dyDescent="0.25">
      <c r="A59" s="68" t="s">
        <v>31</v>
      </c>
      <c r="B59" s="208" t="s">
        <v>93</v>
      </c>
      <c r="C59" s="208"/>
      <c r="D59" s="208"/>
      <c r="E59" s="208"/>
      <c r="F59" s="208"/>
      <c r="G59" s="208"/>
      <c r="H59" s="208"/>
      <c r="I59" s="208"/>
      <c r="J59" s="209"/>
      <c r="K59" s="8"/>
    </row>
    <row r="60" spans="1:11" ht="30" x14ac:dyDescent="0.25">
      <c r="A60" s="68" t="s">
        <v>32</v>
      </c>
      <c r="B60" s="198" t="s">
        <v>103</v>
      </c>
      <c r="C60" s="198"/>
      <c r="D60" s="198"/>
      <c r="E60" s="198"/>
      <c r="F60" s="198"/>
      <c r="G60" s="198"/>
      <c r="H60" s="198"/>
      <c r="I60" s="198"/>
      <c r="J60" s="199"/>
      <c r="K60" s="8"/>
    </row>
    <row r="61" spans="1:11" s="67" customFormat="1" x14ac:dyDescent="0.25">
      <c r="A61" s="210" t="s">
        <v>33</v>
      </c>
      <c r="B61" s="198" t="s">
        <v>156</v>
      </c>
      <c r="C61" s="198"/>
      <c r="D61" s="198"/>
      <c r="E61" s="198"/>
      <c r="F61" s="198"/>
      <c r="G61" s="198"/>
      <c r="H61" s="198"/>
      <c r="I61" s="198"/>
      <c r="J61" s="199"/>
    </row>
    <row r="62" spans="1:11" s="67" customFormat="1" x14ac:dyDescent="0.25">
      <c r="A62" s="210"/>
      <c r="B62" s="198" t="s">
        <v>111</v>
      </c>
      <c r="C62" s="198"/>
      <c r="D62" s="198"/>
      <c r="E62" s="198"/>
      <c r="F62" s="198"/>
      <c r="G62" s="198"/>
      <c r="H62" s="198"/>
      <c r="I62" s="198"/>
      <c r="J62" s="199"/>
    </row>
    <row r="63" spans="1:11" ht="30" x14ac:dyDescent="0.25">
      <c r="A63" s="68" t="s">
        <v>34</v>
      </c>
      <c r="B63" s="198" t="s">
        <v>125</v>
      </c>
      <c r="C63" s="198"/>
      <c r="D63" s="198"/>
      <c r="E63" s="198"/>
      <c r="F63" s="198"/>
      <c r="G63" s="198"/>
      <c r="H63" s="198"/>
      <c r="I63" s="198"/>
      <c r="J63" s="199"/>
      <c r="K63" s="8"/>
    </row>
    <row r="64" spans="1:11" ht="15.75" x14ac:dyDescent="0.25">
      <c r="A64" s="182" t="s">
        <v>149</v>
      </c>
      <c r="B64" s="183"/>
      <c r="C64" s="183"/>
      <c r="D64" s="183"/>
      <c r="E64" s="183"/>
      <c r="F64" s="183"/>
      <c r="G64" s="183"/>
      <c r="H64" s="183"/>
      <c r="I64" s="183"/>
      <c r="J64" s="184"/>
    </row>
    <row r="65" spans="1:11" ht="15.75" x14ac:dyDescent="0.25">
      <c r="A65" s="185" t="s">
        <v>36</v>
      </c>
      <c r="B65" s="186"/>
      <c r="C65" s="186"/>
      <c r="D65" s="186"/>
      <c r="E65" s="186"/>
      <c r="F65" s="186"/>
      <c r="G65" s="186"/>
      <c r="H65" s="186"/>
      <c r="I65" s="186"/>
      <c r="J65" s="187"/>
    </row>
    <row r="66" spans="1:11" ht="15.75" thickBot="1" x14ac:dyDescent="0.3">
      <c r="A66" s="200" t="s">
        <v>136</v>
      </c>
      <c r="B66" s="201"/>
      <c r="C66" s="201"/>
      <c r="D66" s="201"/>
      <c r="E66" s="201"/>
      <c r="F66" s="201"/>
      <c r="G66" s="201"/>
      <c r="H66" s="201"/>
      <c r="I66" s="201"/>
      <c r="J66" s="202"/>
    </row>
    <row r="67" spans="1:11" ht="15.75" x14ac:dyDescent="0.25">
      <c r="A67" s="203" t="s">
        <v>24</v>
      </c>
      <c r="B67" s="204"/>
      <c r="C67" s="204"/>
      <c r="D67" s="204"/>
      <c r="E67" s="204"/>
      <c r="F67" s="204"/>
      <c r="G67" s="204"/>
      <c r="H67" s="204"/>
      <c r="I67" s="204"/>
      <c r="J67" s="205"/>
      <c r="K67" s="1"/>
    </row>
    <row r="68" spans="1:11" x14ac:dyDescent="0.25">
      <c r="A68" s="56"/>
      <c r="B68" s="57"/>
      <c r="C68" s="148" t="s">
        <v>142</v>
      </c>
      <c r="D68" s="149"/>
      <c r="E68" s="148" t="s">
        <v>151</v>
      </c>
      <c r="F68" s="149"/>
      <c r="G68" s="148" t="s">
        <v>144</v>
      </c>
      <c r="H68" s="148"/>
      <c r="I68" s="148" t="s">
        <v>26</v>
      </c>
      <c r="J68" s="206"/>
      <c r="K68" s="8"/>
    </row>
    <row r="69" spans="1:11" ht="39" thickBot="1" x14ac:dyDescent="0.3">
      <c r="A69" s="11" t="s">
        <v>27</v>
      </c>
      <c r="B69" s="12" t="s">
        <v>28</v>
      </c>
      <c r="C69" s="12" t="s">
        <v>42</v>
      </c>
      <c r="D69" s="12" t="s">
        <v>43</v>
      </c>
      <c r="E69" s="12" t="s">
        <v>48</v>
      </c>
      <c r="F69" s="12" t="s">
        <v>49</v>
      </c>
      <c r="G69" s="12" t="s">
        <v>50</v>
      </c>
      <c r="H69" s="12" t="s">
        <v>51</v>
      </c>
      <c r="I69" s="12" t="s">
        <v>52</v>
      </c>
      <c r="J69" s="13" t="s">
        <v>53</v>
      </c>
      <c r="K69" s="8"/>
    </row>
    <row r="70" spans="1:11" ht="38.25" x14ac:dyDescent="0.25">
      <c r="A70" s="58" t="s">
        <v>157</v>
      </c>
      <c r="B70" s="59" t="s">
        <v>69</v>
      </c>
      <c r="C70" s="60">
        <v>22500</v>
      </c>
      <c r="D70" s="61">
        <v>55592040</v>
      </c>
      <c r="E70" s="60">
        <v>5625</v>
      </c>
      <c r="F70" s="61">
        <v>13898010</v>
      </c>
      <c r="G70" s="62">
        <v>2235</v>
      </c>
      <c r="H70" s="63">
        <v>11391717.379999999</v>
      </c>
      <c r="I70" s="64">
        <f>IF(G70&gt;0,G70/C70,0)</f>
        <v>9.9333333333333329E-2</v>
      </c>
      <c r="J70" s="65">
        <f>IF(H70&gt;0,H70/D70,0)</f>
        <v>0.20491634018107627</v>
      </c>
      <c r="K70" s="8"/>
    </row>
    <row r="71" spans="1:11" ht="15.75" x14ac:dyDescent="0.25">
      <c r="A71" s="182" t="s">
        <v>29</v>
      </c>
      <c r="B71" s="183"/>
      <c r="C71" s="183"/>
      <c r="D71" s="183"/>
      <c r="E71" s="183"/>
      <c r="F71" s="183"/>
      <c r="G71" s="183"/>
      <c r="H71" s="183"/>
      <c r="I71" s="183"/>
      <c r="J71" s="184"/>
    </row>
    <row r="72" spans="1:11" ht="15.75" x14ac:dyDescent="0.25">
      <c r="A72" s="191" t="s">
        <v>30</v>
      </c>
      <c r="B72" s="192"/>
      <c r="C72" s="192"/>
      <c r="D72" s="192"/>
      <c r="E72" s="192"/>
      <c r="F72" s="192"/>
      <c r="G72" s="192"/>
      <c r="H72" s="192"/>
      <c r="I72" s="192"/>
      <c r="J72" s="193"/>
    </row>
    <row r="73" spans="1:11" x14ac:dyDescent="0.25">
      <c r="A73" s="68" t="s">
        <v>31</v>
      </c>
      <c r="B73" s="208" t="s">
        <v>94</v>
      </c>
      <c r="C73" s="208"/>
      <c r="D73" s="208"/>
      <c r="E73" s="208"/>
      <c r="F73" s="208"/>
      <c r="G73" s="208"/>
      <c r="H73" s="208"/>
      <c r="I73" s="208"/>
      <c r="J73" s="209"/>
      <c r="K73" s="8"/>
    </row>
    <row r="74" spans="1:11" ht="30" x14ac:dyDescent="0.25">
      <c r="A74" s="68" t="s">
        <v>32</v>
      </c>
      <c r="B74" s="198" t="s">
        <v>104</v>
      </c>
      <c r="C74" s="198"/>
      <c r="D74" s="198"/>
      <c r="E74" s="198"/>
      <c r="F74" s="198"/>
      <c r="G74" s="198"/>
      <c r="H74" s="198"/>
      <c r="I74" s="198"/>
      <c r="J74" s="199"/>
      <c r="K74" s="8"/>
    </row>
    <row r="75" spans="1:11" s="67" customFormat="1" x14ac:dyDescent="0.25">
      <c r="A75" s="210" t="s">
        <v>33</v>
      </c>
      <c r="B75" s="198" t="s">
        <v>158</v>
      </c>
      <c r="C75" s="198"/>
      <c r="D75" s="198"/>
      <c r="E75" s="198"/>
      <c r="F75" s="198"/>
      <c r="G75" s="198"/>
      <c r="H75" s="198"/>
      <c r="I75" s="198"/>
      <c r="J75" s="199"/>
    </row>
    <row r="76" spans="1:11" s="67" customFormat="1" x14ac:dyDescent="0.25">
      <c r="A76" s="210"/>
      <c r="B76" s="198" t="s">
        <v>159</v>
      </c>
      <c r="C76" s="198"/>
      <c r="D76" s="198"/>
      <c r="E76" s="198"/>
      <c r="F76" s="198"/>
      <c r="G76" s="198"/>
      <c r="H76" s="198"/>
      <c r="I76" s="198"/>
      <c r="J76" s="199"/>
    </row>
    <row r="77" spans="1:11" ht="30" x14ac:dyDescent="0.25">
      <c r="A77" s="68" t="s">
        <v>34</v>
      </c>
      <c r="B77" s="198" t="s">
        <v>114</v>
      </c>
      <c r="C77" s="198"/>
      <c r="D77" s="198"/>
      <c r="E77" s="198"/>
      <c r="F77" s="198"/>
      <c r="G77" s="198"/>
      <c r="H77" s="198"/>
      <c r="I77" s="198"/>
      <c r="J77" s="199"/>
      <c r="K77" s="8"/>
    </row>
    <row r="78" spans="1:11" ht="15.75" x14ac:dyDescent="0.25">
      <c r="A78" s="182" t="s">
        <v>149</v>
      </c>
      <c r="B78" s="183"/>
      <c r="C78" s="183"/>
      <c r="D78" s="183"/>
      <c r="E78" s="183"/>
      <c r="F78" s="183"/>
      <c r="G78" s="183"/>
      <c r="H78" s="183"/>
      <c r="I78" s="183"/>
      <c r="J78" s="184"/>
    </row>
    <row r="79" spans="1:11" ht="15.75" x14ac:dyDescent="0.25">
      <c r="A79" s="185" t="s">
        <v>36</v>
      </c>
      <c r="B79" s="186"/>
      <c r="C79" s="186"/>
      <c r="D79" s="186"/>
      <c r="E79" s="186"/>
      <c r="F79" s="186"/>
      <c r="G79" s="186"/>
      <c r="H79" s="186"/>
      <c r="I79" s="186"/>
      <c r="J79" s="187"/>
    </row>
    <row r="80" spans="1:11" ht="15.75" thickBot="1" x14ac:dyDescent="0.3">
      <c r="A80" s="200" t="s">
        <v>115</v>
      </c>
      <c r="B80" s="201"/>
      <c r="C80" s="201"/>
      <c r="D80" s="201"/>
      <c r="E80" s="201"/>
      <c r="F80" s="201"/>
      <c r="G80" s="201"/>
      <c r="H80" s="201"/>
      <c r="I80" s="201"/>
      <c r="J80" s="202"/>
    </row>
    <row r="81" spans="1:11" ht="15.75" x14ac:dyDescent="0.25">
      <c r="A81" s="203" t="s">
        <v>24</v>
      </c>
      <c r="B81" s="204"/>
      <c r="C81" s="204"/>
      <c r="D81" s="204"/>
      <c r="E81" s="204"/>
      <c r="F81" s="204"/>
      <c r="G81" s="204"/>
      <c r="H81" s="204"/>
      <c r="I81" s="204"/>
      <c r="J81" s="205"/>
      <c r="K81" s="1"/>
    </row>
    <row r="82" spans="1:11" x14ac:dyDescent="0.25">
      <c r="A82" s="56"/>
      <c r="B82" s="57"/>
      <c r="C82" s="148" t="s">
        <v>142</v>
      </c>
      <c r="D82" s="149"/>
      <c r="E82" s="148" t="s">
        <v>151</v>
      </c>
      <c r="F82" s="149"/>
      <c r="G82" s="148" t="s">
        <v>144</v>
      </c>
      <c r="H82" s="148"/>
      <c r="I82" s="148" t="s">
        <v>26</v>
      </c>
      <c r="J82" s="206"/>
      <c r="K82" s="8"/>
    </row>
    <row r="83" spans="1:11" ht="39" thickBot="1" x14ac:dyDescent="0.3">
      <c r="A83" s="11" t="s">
        <v>27</v>
      </c>
      <c r="B83" s="12" t="s">
        <v>28</v>
      </c>
      <c r="C83" s="12" t="s">
        <v>42</v>
      </c>
      <c r="D83" s="12" t="s">
        <v>43</v>
      </c>
      <c r="E83" s="12" t="s">
        <v>48</v>
      </c>
      <c r="F83" s="12" t="s">
        <v>49</v>
      </c>
      <c r="G83" s="12" t="s">
        <v>50</v>
      </c>
      <c r="H83" s="12" t="s">
        <v>51</v>
      </c>
      <c r="I83" s="12" t="s">
        <v>52</v>
      </c>
      <c r="J83" s="13" t="s">
        <v>53</v>
      </c>
      <c r="K83" s="8"/>
    </row>
    <row r="84" spans="1:11" ht="51" x14ac:dyDescent="0.25">
      <c r="A84" s="58" t="s">
        <v>95</v>
      </c>
      <c r="B84" s="59" t="s">
        <v>70</v>
      </c>
      <c r="C84" s="60">
        <v>6</v>
      </c>
      <c r="D84" s="61">
        <v>56711544</v>
      </c>
      <c r="E84" s="60">
        <v>1</v>
      </c>
      <c r="F84" s="61">
        <v>14177886</v>
      </c>
      <c r="G84" s="62">
        <v>1</v>
      </c>
      <c r="H84" s="63">
        <v>7233868.8100000005</v>
      </c>
      <c r="I84" s="64">
        <f>IF(G84&gt;0,G84/C84,0)</f>
        <v>0.16666666666666666</v>
      </c>
      <c r="J84" s="65">
        <f>IF(H84&gt;0,H84/D84,0)</f>
        <v>0.12755549046592701</v>
      </c>
      <c r="K84" s="8"/>
    </row>
    <row r="85" spans="1:11" ht="15.75" x14ac:dyDescent="0.25">
      <c r="A85" s="182" t="s">
        <v>29</v>
      </c>
      <c r="B85" s="183"/>
      <c r="C85" s="183"/>
      <c r="D85" s="183"/>
      <c r="E85" s="183"/>
      <c r="F85" s="183"/>
      <c r="G85" s="183"/>
      <c r="H85" s="183"/>
      <c r="I85" s="183"/>
      <c r="J85" s="184"/>
    </row>
    <row r="86" spans="1:11" ht="15.75" x14ac:dyDescent="0.25">
      <c r="A86" s="191" t="s">
        <v>30</v>
      </c>
      <c r="B86" s="192"/>
      <c r="C86" s="192"/>
      <c r="D86" s="192"/>
      <c r="E86" s="192"/>
      <c r="F86" s="192"/>
      <c r="G86" s="192"/>
      <c r="H86" s="192"/>
      <c r="I86" s="192"/>
      <c r="J86" s="193"/>
    </row>
    <row r="87" spans="1:11" s="71" customFormat="1" ht="12.75" x14ac:dyDescent="0.2">
      <c r="A87" s="69" t="s">
        <v>31</v>
      </c>
      <c r="B87" s="194" t="s">
        <v>95</v>
      </c>
      <c r="C87" s="194"/>
      <c r="D87" s="194"/>
      <c r="E87" s="194"/>
      <c r="F87" s="194"/>
      <c r="G87" s="194"/>
      <c r="H87" s="194"/>
      <c r="I87" s="194"/>
      <c r="J87" s="195"/>
      <c r="K87" s="70"/>
    </row>
    <row r="88" spans="1:11" s="71" customFormat="1" ht="12.75" x14ac:dyDescent="0.2">
      <c r="A88" s="69" t="s">
        <v>32</v>
      </c>
      <c r="B88" s="196" t="s">
        <v>160</v>
      </c>
      <c r="C88" s="196"/>
      <c r="D88" s="196"/>
      <c r="E88" s="196"/>
      <c r="F88" s="196"/>
      <c r="G88" s="196"/>
      <c r="H88" s="196"/>
      <c r="I88" s="196"/>
      <c r="J88" s="197"/>
      <c r="K88" s="70"/>
    </row>
    <row r="89" spans="1:11" s="72" customFormat="1" ht="12.75" x14ac:dyDescent="0.25">
      <c r="A89" s="207" t="s">
        <v>33</v>
      </c>
      <c r="B89" s="196" t="s">
        <v>161</v>
      </c>
      <c r="C89" s="196"/>
      <c r="D89" s="196"/>
      <c r="E89" s="196"/>
      <c r="F89" s="196"/>
      <c r="G89" s="196"/>
      <c r="H89" s="196"/>
      <c r="I89" s="196"/>
      <c r="J89" s="197"/>
    </row>
    <row r="90" spans="1:11" s="72" customFormat="1" ht="12.75" x14ac:dyDescent="0.25">
      <c r="A90" s="207"/>
      <c r="B90" s="196" t="s">
        <v>162</v>
      </c>
      <c r="C90" s="196"/>
      <c r="D90" s="196"/>
      <c r="E90" s="196"/>
      <c r="F90" s="196"/>
      <c r="G90" s="196"/>
      <c r="H90" s="196"/>
      <c r="I90" s="196"/>
      <c r="J90" s="197"/>
    </row>
    <row r="91" spans="1:11" s="71" customFormat="1" ht="25.5" x14ac:dyDescent="0.2">
      <c r="A91" s="69" t="s">
        <v>34</v>
      </c>
      <c r="B91" s="196" t="s">
        <v>136</v>
      </c>
      <c r="C91" s="196"/>
      <c r="D91" s="196"/>
      <c r="E91" s="196"/>
      <c r="F91" s="196"/>
      <c r="G91" s="196"/>
      <c r="H91" s="196"/>
      <c r="I91" s="196"/>
      <c r="J91" s="197"/>
      <c r="K91" s="70"/>
    </row>
    <row r="92" spans="1:11" ht="15.75" x14ac:dyDescent="0.25">
      <c r="A92" s="182" t="s">
        <v>149</v>
      </c>
      <c r="B92" s="183"/>
      <c r="C92" s="183"/>
      <c r="D92" s="183"/>
      <c r="E92" s="183"/>
      <c r="F92" s="183"/>
      <c r="G92" s="183"/>
      <c r="H92" s="183"/>
      <c r="I92" s="183"/>
      <c r="J92" s="184"/>
    </row>
    <row r="93" spans="1:11" ht="15.75" x14ac:dyDescent="0.25">
      <c r="A93" s="185" t="s">
        <v>36</v>
      </c>
      <c r="B93" s="186"/>
      <c r="C93" s="186"/>
      <c r="D93" s="186"/>
      <c r="E93" s="186"/>
      <c r="F93" s="186"/>
      <c r="G93" s="186"/>
      <c r="H93" s="186"/>
      <c r="I93" s="186"/>
      <c r="J93" s="187"/>
    </row>
    <row r="94" spans="1:11" ht="15.75" thickBot="1" x14ac:dyDescent="0.3">
      <c r="A94" s="200" t="s">
        <v>136</v>
      </c>
      <c r="B94" s="201"/>
      <c r="C94" s="201"/>
      <c r="D94" s="201"/>
      <c r="E94" s="201"/>
      <c r="F94" s="201"/>
      <c r="G94" s="201"/>
      <c r="H94" s="201"/>
      <c r="I94" s="201"/>
      <c r="J94" s="202"/>
    </row>
    <row r="95" spans="1:11" ht="15.75" x14ac:dyDescent="0.25">
      <c r="A95" s="203" t="s">
        <v>24</v>
      </c>
      <c r="B95" s="204"/>
      <c r="C95" s="204"/>
      <c r="D95" s="204"/>
      <c r="E95" s="204"/>
      <c r="F95" s="204"/>
      <c r="G95" s="204"/>
      <c r="H95" s="204"/>
      <c r="I95" s="204"/>
      <c r="J95" s="205"/>
      <c r="K95" s="1"/>
    </row>
    <row r="96" spans="1:11" x14ac:dyDescent="0.25">
      <c r="A96" s="56"/>
      <c r="B96" s="57"/>
      <c r="C96" s="148" t="s">
        <v>142</v>
      </c>
      <c r="D96" s="149"/>
      <c r="E96" s="148" t="s">
        <v>151</v>
      </c>
      <c r="F96" s="149"/>
      <c r="G96" s="148" t="s">
        <v>144</v>
      </c>
      <c r="H96" s="148"/>
      <c r="I96" s="148" t="s">
        <v>26</v>
      </c>
      <c r="J96" s="206"/>
      <c r="K96" s="8"/>
    </row>
    <row r="97" spans="1:11" ht="39" thickBot="1" x14ac:dyDescent="0.3">
      <c r="A97" s="11" t="s">
        <v>27</v>
      </c>
      <c r="B97" s="12" t="s">
        <v>28</v>
      </c>
      <c r="C97" s="12" t="s">
        <v>42</v>
      </c>
      <c r="D97" s="12" t="s">
        <v>43</v>
      </c>
      <c r="E97" s="12" t="s">
        <v>48</v>
      </c>
      <c r="F97" s="12" t="s">
        <v>49</v>
      </c>
      <c r="G97" s="12" t="s">
        <v>50</v>
      </c>
      <c r="H97" s="12" t="s">
        <v>51</v>
      </c>
      <c r="I97" s="12" t="s">
        <v>52</v>
      </c>
      <c r="J97" s="13" t="s">
        <v>53</v>
      </c>
      <c r="K97" s="8"/>
    </row>
    <row r="98" spans="1:11" ht="63.75" x14ac:dyDescent="0.25">
      <c r="A98" s="58" t="s">
        <v>96</v>
      </c>
      <c r="B98" s="59" t="s">
        <v>78</v>
      </c>
      <c r="C98" s="60">
        <v>2</v>
      </c>
      <c r="D98" s="61">
        <v>23233217</v>
      </c>
      <c r="E98" s="60">
        <v>1</v>
      </c>
      <c r="F98" s="61">
        <v>5808304</v>
      </c>
      <c r="G98" s="62">
        <v>1</v>
      </c>
      <c r="H98" s="63">
        <v>3935652.08</v>
      </c>
      <c r="I98" s="64">
        <f>IF(G98&gt;0,G98/C98,0)</f>
        <v>0.5</v>
      </c>
      <c r="J98" s="65">
        <f>IF(H98&gt;0,H98/D98,0)</f>
        <v>0.16939763787339482</v>
      </c>
      <c r="K98" s="8"/>
    </row>
    <row r="99" spans="1:11" ht="15.75" x14ac:dyDescent="0.25">
      <c r="A99" s="182" t="s">
        <v>29</v>
      </c>
      <c r="B99" s="183"/>
      <c r="C99" s="183"/>
      <c r="D99" s="183"/>
      <c r="E99" s="183"/>
      <c r="F99" s="183"/>
      <c r="G99" s="183"/>
      <c r="H99" s="183"/>
      <c r="I99" s="183"/>
      <c r="J99" s="184"/>
    </row>
    <row r="100" spans="1:11" ht="15.75" x14ac:dyDescent="0.25">
      <c r="A100" s="191" t="s">
        <v>30</v>
      </c>
      <c r="B100" s="192"/>
      <c r="C100" s="192"/>
      <c r="D100" s="192"/>
      <c r="E100" s="192"/>
      <c r="F100" s="192"/>
      <c r="G100" s="192"/>
      <c r="H100" s="192"/>
      <c r="I100" s="192"/>
      <c r="J100" s="193"/>
    </row>
    <row r="101" spans="1:11" x14ac:dyDescent="0.25">
      <c r="A101" s="69" t="s">
        <v>31</v>
      </c>
      <c r="B101" s="194" t="s">
        <v>96</v>
      </c>
      <c r="C101" s="194"/>
      <c r="D101" s="194"/>
      <c r="E101" s="194"/>
      <c r="F101" s="194"/>
      <c r="G101" s="194"/>
      <c r="H101" s="194"/>
      <c r="I101" s="194"/>
      <c r="J101" s="195"/>
      <c r="K101" s="8"/>
    </row>
    <row r="102" spans="1:11" x14ac:dyDescent="0.25">
      <c r="A102" s="69" t="s">
        <v>32</v>
      </c>
      <c r="B102" s="196" t="s">
        <v>106</v>
      </c>
      <c r="C102" s="196"/>
      <c r="D102" s="196"/>
      <c r="E102" s="196"/>
      <c r="F102" s="196"/>
      <c r="G102" s="196"/>
      <c r="H102" s="196"/>
      <c r="I102" s="196"/>
      <c r="J102" s="197"/>
      <c r="K102" s="8"/>
    </row>
    <row r="103" spans="1:11" s="67" customFormat="1" x14ac:dyDescent="0.25">
      <c r="A103" s="73" t="s">
        <v>33</v>
      </c>
      <c r="B103" s="196" t="s">
        <v>134</v>
      </c>
      <c r="C103" s="196"/>
      <c r="D103" s="196"/>
      <c r="E103" s="196"/>
      <c r="F103" s="196"/>
      <c r="G103" s="196"/>
      <c r="H103" s="196"/>
      <c r="I103" s="196"/>
      <c r="J103" s="197"/>
    </row>
    <row r="104" spans="1:11" ht="25.5" x14ac:dyDescent="0.25">
      <c r="A104" s="69" t="s">
        <v>34</v>
      </c>
      <c r="B104" s="198" t="s">
        <v>136</v>
      </c>
      <c r="C104" s="198"/>
      <c r="D104" s="198"/>
      <c r="E104" s="198"/>
      <c r="F104" s="198"/>
      <c r="G104" s="198"/>
      <c r="H104" s="198"/>
      <c r="I104" s="198"/>
      <c r="J104" s="199"/>
      <c r="K104" s="8"/>
    </row>
    <row r="105" spans="1:11" ht="15.75" x14ac:dyDescent="0.25">
      <c r="A105" s="182" t="s">
        <v>149</v>
      </c>
      <c r="B105" s="183"/>
      <c r="C105" s="183"/>
      <c r="D105" s="183"/>
      <c r="E105" s="183"/>
      <c r="F105" s="183"/>
      <c r="G105" s="183"/>
      <c r="H105" s="183"/>
      <c r="I105" s="183"/>
      <c r="J105" s="184"/>
    </row>
    <row r="106" spans="1:11" ht="15.75" x14ac:dyDescent="0.25">
      <c r="A106" s="185" t="s">
        <v>36</v>
      </c>
      <c r="B106" s="186"/>
      <c r="C106" s="186"/>
      <c r="D106" s="186"/>
      <c r="E106" s="186"/>
      <c r="F106" s="186"/>
      <c r="G106" s="186"/>
      <c r="H106" s="186"/>
      <c r="I106" s="186"/>
      <c r="J106" s="187"/>
    </row>
    <row r="107" spans="1:11" ht="15.75" thickBot="1" x14ac:dyDescent="0.3">
      <c r="A107" s="188" t="s">
        <v>135</v>
      </c>
      <c r="B107" s="189"/>
      <c r="C107" s="189"/>
      <c r="D107" s="189"/>
      <c r="E107" s="189"/>
      <c r="F107" s="189"/>
      <c r="G107" s="189"/>
      <c r="H107" s="189"/>
      <c r="I107" s="189"/>
      <c r="J107" s="190"/>
    </row>
  </sheetData>
  <mergeCells count="120">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A34:A35"/>
    <mergeCell ref="B34:J34"/>
    <mergeCell ref="B35:J35"/>
    <mergeCell ref="A25:B25"/>
    <mergeCell ref="C25:E25"/>
    <mergeCell ref="I25:J25"/>
    <mergeCell ref="A26:J26"/>
    <mergeCell ref="C27:D27"/>
    <mergeCell ref="E27:F27"/>
    <mergeCell ref="G27:H27"/>
    <mergeCell ref="I27:J27"/>
    <mergeCell ref="A44:J44"/>
    <mergeCell ref="A45:J45"/>
    <mergeCell ref="B46:J46"/>
    <mergeCell ref="B47:J47"/>
    <mergeCell ref="B48:J48"/>
    <mergeCell ref="B49:J49"/>
    <mergeCell ref="B36:J36"/>
    <mergeCell ref="A37:J37"/>
    <mergeCell ref="A38:J38"/>
    <mergeCell ref="A39:J39"/>
    <mergeCell ref="A40:J40"/>
    <mergeCell ref="C41:D41"/>
    <mergeCell ref="E41:F41"/>
    <mergeCell ref="G41:H41"/>
    <mergeCell ref="I41:J41"/>
    <mergeCell ref="A57:J57"/>
    <mergeCell ref="A58:J58"/>
    <mergeCell ref="B59:J59"/>
    <mergeCell ref="B60:J60"/>
    <mergeCell ref="A61:A62"/>
    <mergeCell ref="B61:J61"/>
    <mergeCell ref="B62:J62"/>
    <mergeCell ref="A50:J50"/>
    <mergeCell ref="A51:J51"/>
    <mergeCell ref="A52:J52"/>
    <mergeCell ref="A53:J53"/>
    <mergeCell ref="C54:D54"/>
    <mergeCell ref="E54:F54"/>
    <mergeCell ref="G54:H54"/>
    <mergeCell ref="I54:J54"/>
    <mergeCell ref="A71:J71"/>
    <mergeCell ref="A72:J72"/>
    <mergeCell ref="B73:J73"/>
    <mergeCell ref="B74:J74"/>
    <mergeCell ref="A75:A76"/>
    <mergeCell ref="B75:J75"/>
    <mergeCell ref="B76:J76"/>
    <mergeCell ref="B63:J63"/>
    <mergeCell ref="A64:J64"/>
    <mergeCell ref="A65:J65"/>
    <mergeCell ref="A66:J66"/>
    <mergeCell ref="A67:J67"/>
    <mergeCell ref="C68:D68"/>
    <mergeCell ref="E68:F68"/>
    <mergeCell ref="G68:H68"/>
    <mergeCell ref="I68:J68"/>
    <mergeCell ref="A85:J85"/>
    <mergeCell ref="A86:J86"/>
    <mergeCell ref="B87:J87"/>
    <mergeCell ref="B88:J88"/>
    <mergeCell ref="A89:A90"/>
    <mergeCell ref="B89:J89"/>
    <mergeCell ref="B90:J90"/>
    <mergeCell ref="B77:J77"/>
    <mergeCell ref="A78:J78"/>
    <mergeCell ref="A79:J79"/>
    <mergeCell ref="A80:J80"/>
    <mergeCell ref="A81:J81"/>
    <mergeCell ref="C82:D82"/>
    <mergeCell ref="E82:F82"/>
    <mergeCell ref="G82:H82"/>
    <mergeCell ref="I82:J82"/>
    <mergeCell ref="B91:J91"/>
    <mergeCell ref="A92:J92"/>
    <mergeCell ref="A93:J93"/>
    <mergeCell ref="A94:J94"/>
    <mergeCell ref="A95:J95"/>
    <mergeCell ref="C96:D96"/>
    <mergeCell ref="E96:F96"/>
    <mergeCell ref="G96:H96"/>
    <mergeCell ref="I96:J96"/>
    <mergeCell ref="A105:J105"/>
    <mergeCell ref="A106:J106"/>
    <mergeCell ref="A107:J107"/>
    <mergeCell ref="A99:J99"/>
    <mergeCell ref="A100:J100"/>
    <mergeCell ref="B101:J101"/>
    <mergeCell ref="B102:J102"/>
    <mergeCell ref="B103:J103"/>
    <mergeCell ref="B104:J104"/>
  </mergeCells>
  <dataValidations count="6">
    <dataValidation allowBlank="1" showInputMessage="1" showErrorMessage="1" prompt="Monto ejecutado en el trimestre" sqref="H28 H42 H55 H69 H83 H97"/>
    <dataValidation allowBlank="1" showInputMessage="1" showErrorMessage="1" prompt="Meta alcanzada en el trimestre" sqref="G28 G42 G55 G69 G83 G97"/>
    <dataValidation allowBlank="1" showInputMessage="1" showErrorMessage="1" prompt="Monto presupuestado para el producto" sqref="F28 D28 F42 D42 F55 D55:D56 F69 D69:D70 F83 D83:D84 F97 D97:D98"/>
    <dataValidation allowBlank="1" showInputMessage="1" showErrorMessage="1" prompt="Meta anual del indicador" sqref="E28 C28 E42 C42:C43 E55 C55:C56 E69 C69:C70 E83 C83:C84 E97 C97:C98"/>
    <dataValidation allowBlank="1" showInputMessage="1" showErrorMessage="1" prompt="Nombre del indicador" sqref="B28 B42 B55 B69 B83 B97"/>
    <dataValidation allowBlank="1" showInputMessage="1" showErrorMessage="1" prompt="Nombre de cada producto" sqref="A28 A42 A55 A69 A83 A97"/>
  </dataValidations>
  <pageMargins left="0.7" right="0.7" top="0.75" bottom="0.75" header="0.3" footer="0.3"/>
  <drawing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100" workbookViewId="0">
      <selection activeCell="A38" sqref="A38:J38"/>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thickBot="1" x14ac:dyDescent="0.4">
      <c r="A1" s="41" t="s">
        <v>138</v>
      </c>
      <c r="B1" s="240" t="s">
        <v>167</v>
      </c>
      <c r="C1" s="241"/>
      <c r="D1" s="241"/>
      <c r="E1" s="241"/>
      <c r="F1" s="241"/>
      <c r="G1" s="241"/>
      <c r="H1" s="241"/>
      <c r="I1" s="241"/>
      <c r="J1" s="242"/>
    </row>
    <row r="2" spans="1:10" ht="21.75" thickBot="1" x14ac:dyDescent="0.4">
      <c r="A2" s="42" t="s">
        <v>138</v>
      </c>
      <c r="B2" s="243" t="s">
        <v>0</v>
      </c>
      <c r="C2" s="244"/>
      <c r="D2" s="243" t="s">
        <v>1</v>
      </c>
      <c r="E2" s="244"/>
      <c r="F2" s="244"/>
      <c r="G2" s="244"/>
      <c r="H2" s="245"/>
      <c r="I2" s="43" t="s">
        <v>2</v>
      </c>
      <c r="J2" s="43" t="s">
        <v>3</v>
      </c>
    </row>
    <row r="3" spans="1:10" ht="28.5" customHeight="1" thickBot="1" x14ac:dyDescent="0.4">
      <c r="A3" s="44" t="s">
        <v>138</v>
      </c>
      <c r="B3" s="246" t="s">
        <v>4</v>
      </c>
      <c r="C3" s="247"/>
      <c r="D3" s="246" t="s">
        <v>41</v>
      </c>
      <c r="E3" s="247"/>
      <c r="F3" s="247"/>
      <c r="G3" s="247"/>
      <c r="H3" s="248"/>
      <c r="I3" s="45" t="s">
        <v>139</v>
      </c>
      <c r="J3" s="45">
        <v>0</v>
      </c>
    </row>
    <row r="4" spans="1:10" x14ac:dyDescent="0.25">
      <c r="A4" s="249" t="s">
        <v>138</v>
      </c>
      <c r="B4" s="250"/>
      <c r="C4" s="250"/>
      <c r="D4" s="250"/>
      <c r="E4" s="250"/>
      <c r="F4" s="250"/>
      <c r="G4" s="250"/>
      <c r="H4" s="250"/>
      <c r="I4" s="250"/>
      <c r="J4" s="251"/>
    </row>
    <row r="5" spans="1:10" x14ac:dyDescent="0.25">
      <c r="A5" s="232" t="s">
        <v>138</v>
      </c>
      <c r="B5" s="233"/>
      <c r="C5" s="233"/>
      <c r="D5" s="233"/>
      <c r="E5" s="233"/>
      <c r="F5" s="233"/>
      <c r="G5" s="233"/>
      <c r="H5" s="233"/>
      <c r="I5" s="233"/>
      <c r="J5" s="234"/>
    </row>
    <row r="6" spans="1:10" ht="15.75" x14ac:dyDescent="0.25">
      <c r="A6" s="182" t="s">
        <v>5</v>
      </c>
      <c r="B6" s="183"/>
      <c r="C6" s="183"/>
      <c r="D6" s="183"/>
      <c r="E6" s="183"/>
      <c r="F6" s="183"/>
      <c r="G6" s="183"/>
      <c r="H6" s="183"/>
      <c r="I6" s="183"/>
      <c r="J6" s="184"/>
    </row>
    <row r="7" spans="1:10" ht="15.75" x14ac:dyDescent="0.25">
      <c r="A7" s="191" t="s">
        <v>6</v>
      </c>
      <c r="B7" s="192"/>
      <c r="C7" s="192"/>
      <c r="D7" s="192"/>
      <c r="E7" s="192"/>
      <c r="F7" s="192"/>
      <c r="G7" s="192"/>
      <c r="H7" s="192"/>
      <c r="I7" s="192"/>
      <c r="J7" s="193"/>
    </row>
    <row r="8" spans="1:10" s="71" customFormat="1" ht="12.75" x14ac:dyDescent="0.2">
      <c r="A8" s="74" t="s">
        <v>7</v>
      </c>
      <c r="B8" s="75" t="s">
        <v>55</v>
      </c>
      <c r="C8" s="75"/>
      <c r="D8" s="75"/>
      <c r="E8" s="75"/>
      <c r="F8" s="75"/>
      <c r="G8" s="75"/>
      <c r="H8" s="75"/>
      <c r="I8" s="75"/>
      <c r="J8" s="76"/>
    </row>
    <row r="9" spans="1:10" s="71" customFormat="1" ht="12.75" x14ac:dyDescent="0.2">
      <c r="A9" s="74" t="s">
        <v>140</v>
      </c>
      <c r="B9" s="75" t="s">
        <v>56</v>
      </c>
      <c r="C9" s="75"/>
      <c r="D9" s="75"/>
      <c r="E9" s="75"/>
      <c r="F9" s="75"/>
      <c r="G9" s="75"/>
      <c r="H9" s="75"/>
      <c r="I9" s="75"/>
      <c r="J9" s="76"/>
    </row>
    <row r="10" spans="1:10" s="71" customFormat="1" ht="12.75" x14ac:dyDescent="0.2">
      <c r="A10" s="74" t="s">
        <v>38</v>
      </c>
      <c r="B10" s="75" t="s">
        <v>57</v>
      </c>
      <c r="C10" s="75"/>
      <c r="D10" s="75"/>
      <c r="E10" s="75"/>
      <c r="F10" s="75"/>
      <c r="G10" s="75"/>
      <c r="H10" s="75"/>
      <c r="I10" s="75"/>
      <c r="J10" s="76"/>
    </row>
    <row r="11" spans="1:10" s="71" customFormat="1" ht="12.75" x14ac:dyDescent="0.2">
      <c r="A11" s="74" t="s">
        <v>8</v>
      </c>
      <c r="B11" s="75" t="s">
        <v>58</v>
      </c>
      <c r="C11" s="75"/>
      <c r="D11" s="75"/>
      <c r="E11" s="75"/>
      <c r="F11" s="75"/>
      <c r="G11" s="75"/>
      <c r="H11" s="75"/>
      <c r="I11" s="75"/>
      <c r="J11" s="76"/>
    </row>
    <row r="12" spans="1:10" s="71" customFormat="1" ht="12.75" x14ac:dyDescent="0.2">
      <c r="A12" s="77" t="s">
        <v>9</v>
      </c>
      <c r="B12" s="258" t="s">
        <v>59</v>
      </c>
      <c r="C12" s="258"/>
      <c r="D12" s="258"/>
      <c r="E12" s="258"/>
      <c r="F12" s="258"/>
      <c r="G12" s="258"/>
      <c r="H12" s="258"/>
      <c r="I12" s="258"/>
      <c r="J12" s="259"/>
    </row>
    <row r="13" spans="1:10" ht="15.75" x14ac:dyDescent="0.25">
      <c r="A13" s="182" t="s">
        <v>10</v>
      </c>
      <c r="B13" s="183"/>
      <c r="C13" s="183"/>
      <c r="D13" s="183"/>
      <c r="E13" s="183"/>
      <c r="F13" s="183"/>
      <c r="G13" s="183"/>
      <c r="H13" s="183"/>
      <c r="I13" s="183"/>
      <c r="J13" s="184"/>
    </row>
    <row r="14" spans="1:10" s="71" customFormat="1" ht="12.75" x14ac:dyDescent="0.2">
      <c r="A14" s="74" t="s">
        <v>11</v>
      </c>
      <c r="B14" s="49">
        <v>3</v>
      </c>
      <c r="C14" s="237" t="s">
        <v>60</v>
      </c>
      <c r="D14" s="238"/>
      <c r="E14" s="238"/>
      <c r="F14" s="238"/>
      <c r="G14" s="238"/>
      <c r="H14" s="238"/>
      <c r="I14" s="238"/>
      <c r="J14" s="239"/>
    </row>
    <row r="15" spans="1:10" s="71" customFormat="1" ht="12.75" x14ac:dyDescent="0.2">
      <c r="A15" s="74" t="s">
        <v>12</v>
      </c>
      <c r="B15" s="50">
        <v>3.3</v>
      </c>
      <c r="C15" s="224" t="s">
        <v>61</v>
      </c>
      <c r="D15" s="225"/>
      <c r="E15" s="225"/>
      <c r="F15" s="225"/>
      <c r="G15" s="225"/>
      <c r="H15" s="225"/>
      <c r="I15" s="225"/>
      <c r="J15" s="226"/>
    </row>
    <row r="16" spans="1:10" s="71" customFormat="1" ht="12.75" x14ac:dyDescent="0.2">
      <c r="A16" s="74" t="s">
        <v>13</v>
      </c>
      <c r="B16" s="51" t="s">
        <v>62</v>
      </c>
      <c r="C16" s="227" t="s">
        <v>63</v>
      </c>
      <c r="D16" s="228"/>
      <c r="E16" s="228"/>
      <c r="F16" s="228"/>
      <c r="G16" s="228"/>
      <c r="H16" s="228"/>
      <c r="I16" s="228"/>
      <c r="J16" s="229"/>
    </row>
    <row r="17" spans="1:11" ht="15.75" x14ac:dyDescent="0.25">
      <c r="A17" s="182" t="s">
        <v>14</v>
      </c>
      <c r="B17" s="183"/>
      <c r="C17" s="183"/>
      <c r="D17" s="183"/>
      <c r="E17" s="183"/>
      <c r="F17" s="183"/>
      <c r="G17" s="183"/>
      <c r="H17" s="183"/>
      <c r="I17" s="183"/>
      <c r="J17" s="184"/>
    </row>
    <row r="18" spans="1:11" s="71" customFormat="1" ht="12.75" x14ac:dyDescent="0.2">
      <c r="A18" s="74" t="s">
        <v>15</v>
      </c>
      <c r="B18" s="256" t="s">
        <v>64</v>
      </c>
      <c r="C18" s="256"/>
      <c r="D18" s="256"/>
      <c r="E18" s="256"/>
      <c r="F18" s="256"/>
      <c r="G18" s="256"/>
      <c r="H18" s="256"/>
      <c r="I18" s="256"/>
      <c r="J18" s="257"/>
    </row>
    <row r="19" spans="1:11" s="71" customFormat="1" ht="12.75" x14ac:dyDescent="0.2">
      <c r="A19" s="78" t="s">
        <v>16</v>
      </c>
      <c r="B19" s="256" t="s">
        <v>65</v>
      </c>
      <c r="C19" s="256"/>
      <c r="D19" s="256"/>
      <c r="E19" s="256"/>
      <c r="F19" s="256"/>
      <c r="G19" s="256"/>
      <c r="H19" s="256"/>
      <c r="I19" s="256"/>
      <c r="J19" s="257"/>
    </row>
    <row r="20" spans="1:11" s="71" customFormat="1" ht="12.75" x14ac:dyDescent="0.2">
      <c r="A20" s="78" t="s">
        <v>163</v>
      </c>
      <c r="B20" s="256" t="s">
        <v>66</v>
      </c>
      <c r="C20" s="256"/>
      <c r="D20" s="256"/>
      <c r="E20" s="256"/>
      <c r="F20" s="256"/>
      <c r="G20" s="256"/>
      <c r="H20" s="256"/>
      <c r="I20" s="256"/>
      <c r="J20" s="257"/>
    </row>
    <row r="21" spans="1:11" s="71" customFormat="1" ht="12.75" x14ac:dyDescent="0.2">
      <c r="A21" s="78" t="s">
        <v>39</v>
      </c>
      <c r="B21" s="254" t="s">
        <v>141</v>
      </c>
      <c r="C21" s="254"/>
      <c r="D21" s="254"/>
      <c r="E21" s="254"/>
      <c r="F21" s="254"/>
      <c r="G21" s="254"/>
      <c r="H21" s="254"/>
      <c r="I21" s="254"/>
      <c r="J21" s="255"/>
    </row>
    <row r="22" spans="1:11" ht="15.75" x14ac:dyDescent="0.25">
      <c r="A22" s="219" t="s">
        <v>18</v>
      </c>
      <c r="B22" s="220"/>
      <c r="C22" s="220"/>
      <c r="D22" s="220"/>
      <c r="E22" s="220"/>
      <c r="F22" s="220"/>
      <c r="G22" s="220"/>
      <c r="H22" s="220"/>
      <c r="I22" s="220"/>
      <c r="J22" s="221"/>
      <c r="K22" s="8"/>
    </row>
    <row r="23" spans="1:11" ht="15.75" x14ac:dyDescent="0.25">
      <c r="A23" s="203" t="s">
        <v>19</v>
      </c>
      <c r="B23" s="204"/>
      <c r="C23" s="204"/>
      <c r="D23" s="204"/>
      <c r="E23" s="204"/>
      <c r="F23" s="204"/>
      <c r="G23" s="204"/>
      <c r="H23" s="204"/>
      <c r="I23" s="204"/>
      <c r="J23" s="205"/>
      <c r="K23" s="1"/>
    </row>
    <row r="24" spans="1:11" x14ac:dyDescent="0.25">
      <c r="A24" s="222" t="s">
        <v>20</v>
      </c>
      <c r="B24" s="159"/>
      <c r="C24" s="160" t="s">
        <v>21</v>
      </c>
      <c r="D24" s="162"/>
      <c r="E24" s="162"/>
      <c r="F24" s="162" t="s">
        <v>22</v>
      </c>
      <c r="G24" s="162"/>
      <c r="H24" s="159"/>
      <c r="I24" s="160" t="s">
        <v>23</v>
      </c>
      <c r="J24" s="223"/>
      <c r="K24" s="8"/>
    </row>
    <row r="25" spans="1:11" x14ac:dyDescent="0.25">
      <c r="A25" s="211">
        <v>1957071981.3299999</v>
      </c>
      <c r="B25" s="212"/>
      <c r="C25" s="213">
        <f>+A25-G25</f>
        <v>1921763864.8799999</v>
      </c>
      <c r="D25" s="214"/>
      <c r="E25" s="215"/>
      <c r="F25" s="53"/>
      <c r="G25" s="54">
        <f>Tabla1310[Financiera 
 (F)]+Tabla13411[Financiera 
 (F)]+Tabla134512[Financiera 
 (F)]+Tabla1345613[Financiera 
 (F)]+Tabla13456714[Financiera 
 (F)]+Tabla134567815[Financiera 
 (F)]</f>
        <v>35308116.450000003</v>
      </c>
      <c r="H25" s="55"/>
      <c r="I25" s="146">
        <f>IF(G25&gt;0,G25/C25,0)</f>
        <v>1.8372765299239684E-2</v>
      </c>
      <c r="J25" s="216"/>
      <c r="K25" s="8"/>
    </row>
    <row r="26" spans="1:11" ht="15.75" x14ac:dyDescent="0.25">
      <c r="A26" s="203" t="s">
        <v>24</v>
      </c>
      <c r="B26" s="204"/>
      <c r="C26" s="204"/>
      <c r="D26" s="204"/>
      <c r="E26" s="204"/>
      <c r="F26" s="204"/>
      <c r="G26" s="204"/>
      <c r="H26" s="204"/>
      <c r="I26" s="204"/>
      <c r="J26" s="205"/>
      <c r="K26" s="1"/>
    </row>
    <row r="27" spans="1:11" ht="22.5" customHeight="1" x14ac:dyDescent="0.25">
      <c r="A27" s="56"/>
      <c r="B27" s="57"/>
      <c r="C27" s="148" t="s">
        <v>142</v>
      </c>
      <c r="D27" s="149"/>
      <c r="E27" s="217" t="s">
        <v>164</v>
      </c>
      <c r="F27" s="218"/>
      <c r="G27" s="148" t="s">
        <v>144</v>
      </c>
      <c r="H27" s="148"/>
      <c r="I27" s="148" t="s">
        <v>26</v>
      </c>
      <c r="J27" s="206"/>
      <c r="K27" s="8"/>
    </row>
    <row r="28" spans="1:11" ht="39" thickBot="1" x14ac:dyDescent="0.3">
      <c r="A28" s="11" t="s">
        <v>27</v>
      </c>
      <c r="B28" s="12" t="s">
        <v>28</v>
      </c>
      <c r="C28" s="12" t="s">
        <v>42</v>
      </c>
      <c r="D28" s="12" t="s">
        <v>43</v>
      </c>
      <c r="E28" s="12" t="s">
        <v>48</v>
      </c>
      <c r="F28" s="12" t="s">
        <v>49</v>
      </c>
      <c r="G28" s="12" t="s">
        <v>50</v>
      </c>
      <c r="H28" s="12" t="s">
        <v>51</v>
      </c>
      <c r="I28" s="12" t="s">
        <v>52</v>
      </c>
      <c r="J28" s="13" t="s">
        <v>53</v>
      </c>
      <c r="K28" s="8"/>
    </row>
    <row r="29" spans="1:11" ht="38.25" x14ac:dyDescent="0.25">
      <c r="A29" s="58" t="s">
        <v>145</v>
      </c>
      <c r="B29" s="59" t="s">
        <v>71</v>
      </c>
      <c r="C29" s="60">
        <v>9940</v>
      </c>
      <c r="D29" s="61">
        <v>170848103</v>
      </c>
      <c r="E29" s="60">
        <v>7960</v>
      </c>
      <c r="F29" s="61">
        <v>42712026</v>
      </c>
      <c r="G29" s="62">
        <v>2140</v>
      </c>
      <c r="H29" s="63">
        <v>6233183.0899999999</v>
      </c>
      <c r="I29" s="64">
        <f>IF(G29&gt;0,G29/C29,0)</f>
        <v>0.2152917505030181</v>
      </c>
      <c r="J29" s="65">
        <f>IF(H29&gt;0,H29/D29,0)</f>
        <v>3.6483771142603788E-2</v>
      </c>
      <c r="K29" s="8"/>
    </row>
    <row r="30" spans="1:11" ht="15.75" x14ac:dyDescent="0.25">
      <c r="A30" s="182" t="s">
        <v>29</v>
      </c>
      <c r="B30" s="183"/>
      <c r="C30" s="183"/>
      <c r="D30" s="183"/>
      <c r="E30" s="183"/>
      <c r="F30" s="183"/>
      <c r="G30" s="183"/>
      <c r="H30" s="183"/>
      <c r="I30" s="183"/>
      <c r="J30" s="184"/>
    </row>
    <row r="31" spans="1:11" ht="15.75" x14ac:dyDescent="0.25">
      <c r="A31" s="191" t="s">
        <v>30</v>
      </c>
      <c r="B31" s="192"/>
      <c r="C31" s="192"/>
      <c r="D31" s="192"/>
      <c r="E31" s="192"/>
      <c r="F31" s="192"/>
      <c r="G31" s="192"/>
      <c r="H31" s="192"/>
      <c r="I31" s="192"/>
      <c r="J31" s="193"/>
    </row>
    <row r="32" spans="1:11" x14ac:dyDescent="0.25">
      <c r="A32" s="69" t="s">
        <v>31</v>
      </c>
      <c r="B32" s="252" t="s">
        <v>92</v>
      </c>
      <c r="C32" s="252"/>
      <c r="D32" s="252"/>
      <c r="E32" s="252"/>
      <c r="F32" s="252"/>
      <c r="G32" s="252"/>
      <c r="H32" s="252"/>
      <c r="I32" s="252"/>
      <c r="J32" s="253"/>
      <c r="K32" s="8"/>
    </row>
    <row r="33" spans="1:11" ht="64.5" customHeight="1" x14ac:dyDescent="0.25">
      <c r="A33" s="69" t="s">
        <v>32</v>
      </c>
      <c r="B33" s="196" t="s">
        <v>101</v>
      </c>
      <c r="C33" s="196"/>
      <c r="D33" s="196"/>
      <c r="E33" s="196"/>
      <c r="F33" s="196"/>
      <c r="G33" s="196"/>
      <c r="H33" s="196"/>
      <c r="I33" s="196"/>
      <c r="J33" s="197"/>
      <c r="K33" s="8"/>
    </row>
    <row r="34" spans="1:11" ht="71.25" customHeight="1" x14ac:dyDescent="0.25">
      <c r="A34" s="69" t="s">
        <v>33</v>
      </c>
      <c r="B34" s="196" t="s">
        <v>120</v>
      </c>
      <c r="C34" s="196"/>
      <c r="D34" s="196"/>
      <c r="E34" s="196"/>
      <c r="F34" s="196"/>
      <c r="G34" s="196"/>
      <c r="H34" s="196"/>
      <c r="I34" s="196"/>
      <c r="J34" s="197"/>
      <c r="K34" s="8"/>
    </row>
    <row r="35" spans="1:11" ht="205.5" customHeight="1" x14ac:dyDescent="0.25">
      <c r="A35" s="69" t="s">
        <v>34</v>
      </c>
      <c r="B35" s="196" t="s">
        <v>165</v>
      </c>
      <c r="C35" s="196"/>
      <c r="D35" s="196"/>
      <c r="E35" s="196"/>
      <c r="F35" s="196"/>
      <c r="G35" s="196"/>
      <c r="H35" s="196"/>
      <c r="I35" s="196"/>
      <c r="J35" s="197"/>
      <c r="K35" s="8"/>
    </row>
    <row r="36" spans="1:11" ht="15.75" x14ac:dyDescent="0.25">
      <c r="A36" s="182" t="s">
        <v>149</v>
      </c>
      <c r="B36" s="183"/>
      <c r="C36" s="183"/>
      <c r="D36" s="183"/>
      <c r="E36" s="183"/>
      <c r="F36" s="183"/>
      <c r="G36" s="183"/>
      <c r="H36" s="183"/>
      <c r="I36" s="183"/>
      <c r="J36" s="184"/>
    </row>
    <row r="37" spans="1:11" ht="15.75" x14ac:dyDescent="0.25">
      <c r="A37" s="185" t="s">
        <v>36</v>
      </c>
      <c r="B37" s="186"/>
      <c r="C37" s="186"/>
      <c r="D37" s="186"/>
      <c r="E37" s="186"/>
      <c r="F37" s="186"/>
      <c r="G37" s="186"/>
      <c r="H37" s="186"/>
      <c r="I37" s="186"/>
      <c r="J37" s="187"/>
    </row>
    <row r="38" spans="1:11" ht="44.25" customHeight="1" thickBot="1" x14ac:dyDescent="0.3">
      <c r="A38" s="188" t="s">
        <v>150</v>
      </c>
      <c r="B38" s="189"/>
      <c r="C38" s="189"/>
      <c r="D38" s="189"/>
      <c r="E38" s="189"/>
      <c r="F38" s="189"/>
      <c r="G38" s="189"/>
      <c r="H38" s="189"/>
      <c r="I38" s="189"/>
      <c r="J38" s="190"/>
    </row>
    <row r="39" spans="1:11" ht="15.75" x14ac:dyDescent="0.25">
      <c r="A39" s="203" t="s">
        <v>24</v>
      </c>
      <c r="B39" s="204"/>
      <c r="C39" s="204"/>
      <c r="D39" s="204"/>
      <c r="E39" s="204"/>
      <c r="F39" s="204"/>
      <c r="G39" s="204"/>
      <c r="H39" s="204"/>
      <c r="I39" s="204"/>
      <c r="J39" s="205"/>
      <c r="K39" s="1"/>
    </row>
    <row r="40" spans="1:11" x14ac:dyDescent="0.25">
      <c r="A40" s="56"/>
      <c r="B40" s="57"/>
      <c r="C40" s="148" t="s">
        <v>142</v>
      </c>
      <c r="D40" s="149"/>
      <c r="E40" s="148" t="s">
        <v>151</v>
      </c>
      <c r="F40" s="149"/>
      <c r="G40" s="148" t="s">
        <v>144</v>
      </c>
      <c r="H40" s="148"/>
      <c r="I40" s="148" t="s">
        <v>26</v>
      </c>
      <c r="J40" s="206"/>
      <c r="K40" s="8"/>
    </row>
    <row r="41" spans="1:11" ht="39" thickBot="1" x14ac:dyDescent="0.3">
      <c r="A41" s="11" t="s">
        <v>27</v>
      </c>
      <c r="B41" s="12" t="s">
        <v>28</v>
      </c>
      <c r="C41" s="12" t="s">
        <v>42</v>
      </c>
      <c r="D41" s="12" t="s">
        <v>43</v>
      </c>
      <c r="E41" s="12" t="s">
        <v>48</v>
      </c>
      <c r="F41" s="12" t="s">
        <v>49</v>
      </c>
      <c r="G41" s="12" t="s">
        <v>50</v>
      </c>
      <c r="H41" s="12" t="s">
        <v>51</v>
      </c>
      <c r="I41" s="12" t="s">
        <v>52</v>
      </c>
      <c r="J41" s="13" t="s">
        <v>53</v>
      </c>
      <c r="K41" s="8"/>
    </row>
    <row r="42" spans="1:11" ht="51" x14ac:dyDescent="0.25">
      <c r="A42" s="58" t="s">
        <v>152</v>
      </c>
      <c r="B42" s="59" t="s">
        <v>67</v>
      </c>
      <c r="C42" s="60">
        <v>10277</v>
      </c>
      <c r="D42" s="61">
        <v>46086308</v>
      </c>
      <c r="E42" s="60">
        <v>2919</v>
      </c>
      <c r="F42" s="61">
        <v>11521577</v>
      </c>
      <c r="G42" s="62">
        <v>2700</v>
      </c>
      <c r="H42" s="63">
        <v>3190977.1</v>
      </c>
      <c r="I42" s="64">
        <f>IF(G42&gt;0,G42/C42,0)</f>
        <v>0.2627225844117933</v>
      </c>
      <c r="J42" s="65">
        <f>IF(H42&gt;0,H42/D42,0)</f>
        <v>6.9239156671000862E-2</v>
      </c>
      <c r="K42" s="8"/>
    </row>
    <row r="43" spans="1:11" ht="15.75" x14ac:dyDescent="0.25">
      <c r="A43" s="182" t="s">
        <v>29</v>
      </c>
      <c r="B43" s="183"/>
      <c r="C43" s="183"/>
      <c r="D43" s="183"/>
      <c r="E43" s="183"/>
      <c r="F43" s="183"/>
      <c r="G43" s="183"/>
      <c r="H43" s="183"/>
      <c r="I43" s="183"/>
      <c r="J43" s="184"/>
    </row>
    <row r="44" spans="1:11" ht="15.75" x14ac:dyDescent="0.25">
      <c r="A44" s="191" t="s">
        <v>30</v>
      </c>
      <c r="B44" s="192"/>
      <c r="C44" s="192"/>
      <c r="D44" s="192"/>
      <c r="E44" s="192"/>
      <c r="F44" s="192"/>
      <c r="G44" s="192"/>
      <c r="H44" s="192"/>
      <c r="I44" s="192"/>
      <c r="J44" s="193"/>
    </row>
    <row r="45" spans="1:11" ht="27.75" customHeight="1" x14ac:dyDescent="0.25">
      <c r="A45" s="69" t="s">
        <v>31</v>
      </c>
      <c r="B45" s="194" t="s">
        <v>91</v>
      </c>
      <c r="C45" s="194"/>
      <c r="D45" s="194"/>
      <c r="E45" s="194"/>
      <c r="F45" s="194"/>
      <c r="G45" s="194"/>
      <c r="H45" s="194"/>
      <c r="I45" s="194"/>
      <c r="J45" s="195"/>
      <c r="K45" s="8"/>
    </row>
    <row r="46" spans="1:11" ht="24" customHeight="1" x14ac:dyDescent="0.25">
      <c r="A46" s="69" t="s">
        <v>32</v>
      </c>
      <c r="B46" s="196" t="s">
        <v>102</v>
      </c>
      <c r="C46" s="196"/>
      <c r="D46" s="196"/>
      <c r="E46" s="196"/>
      <c r="F46" s="196"/>
      <c r="G46" s="196"/>
      <c r="H46" s="196"/>
      <c r="I46" s="196"/>
      <c r="J46" s="197"/>
      <c r="K46" s="8"/>
    </row>
    <row r="47" spans="1:11" ht="27" customHeight="1" x14ac:dyDescent="0.25">
      <c r="A47" s="69" t="s">
        <v>33</v>
      </c>
      <c r="B47" s="196" t="s">
        <v>122</v>
      </c>
      <c r="C47" s="196"/>
      <c r="D47" s="196"/>
      <c r="E47" s="196"/>
      <c r="F47" s="196"/>
      <c r="G47" s="196"/>
      <c r="H47" s="196"/>
      <c r="I47" s="196"/>
      <c r="J47" s="197"/>
      <c r="K47" s="8"/>
    </row>
    <row r="48" spans="1:11" ht="30.75" customHeight="1" x14ac:dyDescent="0.25">
      <c r="A48" s="69" t="s">
        <v>34</v>
      </c>
      <c r="B48" s="196" t="s">
        <v>123</v>
      </c>
      <c r="C48" s="196"/>
      <c r="D48" s="196"/>
      <c r="E48" s="196"/>
      <c r="F48" s="196"/>
      <c r="G48" s="196"/>
      <c r="H48" s="196"/>
      <c r="I48" s="196"/>
      <c r="J48" s="197"/>
      <c r="K48" s="8"/>
    </row>
    <row r="49" spans="1:11" ht="15.75" x14ac:dyDescent="0.25">
      <c r="A49" s="182" t="s">
        <v>149</v>
      </c>
      <c r="B49" s="183"/>
      <c r="C49" s="183"/>
      <c r="D49" s="183"/>
      <c r="E49" s="183"/>
      <c r="F49" s="183"/>
      <c r="G49" s="183"/>
      <c r="H49" s="183"/>
      <c r="I49" s="183"/>
      <c r="J49" s="184"/>
    </row>
    <row r="50" spans="1:11" ht="15.75" x14ac:dyDescent="0.25">
      <c r="A50" s="185" t="s">
        <v>36</v>
      </c>
      <c r="B50" s="186"/>
      <c r="C50" s="186"/>
      <c r="D50" s="186"/>
      <c r="E50" s="186"/>
      <c r="F50" s="186"/>
      <c r="G50" s="186"/>
      <c r="H50" s="186"/>
      <c r="I50" s="186"/>
      <c r="J50" s="187"/>
    </row>
    <row r="51" spans="1:11" ht="15.75" thickBot="1" x14ac:dyDescent="0.3">
      <c r="A51" s="200" t="s">
        <v>136</v>
      </c>
      <c r="B51" s="201"/>
      <c r="C51" s="201"/>
      <c r="D51" s="201"/>
      <c r="E51" s="201"/>
      <c r="F51" s="201"/>
      <c r="G51" s="201"/>
      <c r="H51" s="201"/>
      <c r="I51" s="201"/>
      <c r="J51" s="202"/>
    </row>
    <row r="52" spans="1:11" ht="15.75" x14ac:dyDescent="0.25">
      <c r="A52" s="203" t="s">
        <v>24</v>
      </c>
      <c r="B52" s="204"/>
      <c r="C52" s="204"/>
      <c r="D52" s="204"/>
      <c r="E52" s="204"/>
      <c r="F52" s="204"/>
      <c r="G52" s="204"/>
      <c r="H52" s="204"/>
      <c r="I52" s="204"/>
      <c r="J52" s="205"/>
      <c r="K52" s="1"/>
    </row>
    <row r="53" spans="1:11" x14ac:dyDescent="0.25">
      <c r="A53" s="56"/>
      <c r="B53" s="57"/>
      <c r="C53" s="148" t="s">
        <v>142</v>
      </c>
      <c r="D53" s="149"/>
      <c r="E53" s="148" t="s">
        <v>151</v>
      </c>
      <c r="F53" s="149"/>
      <c r="G53" s="148" t="s">
        <v>144</v>
      </c>
      <c r="H53" s="148"/>
      <c r="I53" s="148" t="s">
        <v>26</v>
      </c>
      <c r="J53" s="206"/>
      <c r="K53" s="8"/>
    </row>
    <row r="54" spans="1:11" ht="39" thickBot="1" x14ac:dyDescent="0.3">
      <c r="A54" s="11" t="s">
        <v>27</v>
      </c>
      <c r="B54" s="12" t="s">
        <v>28</v>
      </c>
      <c r="C54" s="12" t="s">
        <v>42</v>
      </c>
      <c r="D54" s="12" t="s">
        <v>43</v>
      </c>
      <c r="E54" s="12" t="s">
        <v>48</v>
      </c>
      <c r="F54" s="12" t="s">
        <v>49</v>
      </c>
      <c r="G54" s="12" t="s">
        <v>50</v>
      </c>
      <c r="H54" s="12" t="s">
        <v>51</v>
      </c>
      <c r="I54" s="12" t="s">
        <v>52</v>
      </c>
      <c r="J54" s="13" t="s">
        <v>53</v>
      </c>
      <c r="K54" s="8"/>
    </row>
    <row r="55" spans="1:11" ht="38.25" x14ac:dyDescent="0.25">
      <c r="A55" s="58" t="s">
        <v>155</v>
      </c>
      <c r="B55" s="59" t="s">
        <v>68</v>
      </c>
      <c r="C55" s="60">
        <v>1560</v>
      </c>
      <c r="D55" s="61">
        <v>104233344</v>
      </c>
      <c r="E55" s="60">
        <v>390</v>
      </c>
      <c r="F55" s="61">
        <v>26058336</v>
      </c>
      <c r="G55" s="62">
        <v>987</v>
      </c>
      <c r="H55" s="63">
        <v>12235337.09</v>
      </c>
      <c r="I55" s="64">
        <f>IF(G55&gt;0,G55/C55,0)</f>
        <v>0.63269230769230766</v>
      </c>
      <c r="J55" s="65">
        <f>IF(H55&gt;0,H55/D55,0)</f>
        <v>0.1173840982210069</v>
      </c>
      <c r="K55" s="8"/>
    </row>
    <row r="56" spans="1:11" ht="15.75" x14ac:dyDescent="0.25">
      <c r="A56" s="182" t="s">
        <v>29</v>
      </c>
      <c r="B56" s="183"/>
      <c r="C56" s="183"/>
      <c r="D56" s="183"/>
      <c r="E56" s="183"/>
      <c r="F56" s="183"/>
      <c r="G56" s="183"/>
      <c r="H56" s="183"/>
      <c r="I56" s="183"/>
      <c r="J56" s="184"/>
    </row>
    <row r="57" spans="1:11" ht="15.75" x14ac:dyDescent="0.25">
      <c r="A57" s="191" t="s">
        <v>30</v>
      </c>
      <c r="B57" s="192"/>
      <c r="C57" s="192"/>
      <c r="D57" s="192"/>
      <c r="E57" s="192"/>
      <c r="F57" s="192"/>
      <c r="G57" s="192"/>
      <c r="H57" s="192"/>
      <c r="I57" s="192"/>
      <c r="J57" s="193"/>
    </row>
    <row r="58" spans="1:11" s="71" customFormat="1" ht="17.25" customHeight="1" x14ac:dyDescent="0.2">
      <c r="A58" s="69" t="s">
        <v>31</v>
      </c>
      <c r="B58" s="194" t="s">
        <v>93</v>
      </c>
      <c r="C58" s="194"/>
      <c r="D58" s="194"/>
      <c r="E58" s="194"/>
      <c r="F58" s="194"/>
      <c r="G58" s="194"/>
      <c r="H58" s="194"/>
      <c r="I58" s="194"/>
      <c r="J58" s="195"/>
      <c r="K58" s="70"/>
    </row>
    <row r="59" spans="1:11" s="71" customFormat="1" ht="30" customHeight="1" x14ac:dyDescent="0.2">
      <c r="A59" s="69" t="s">
        <v>32</v>
      </c>
      <c r="B59" s="196" t="s">
        <v>103</v>
      </c>
      <c r="C59" s="196"/>
      <c r="D59" s="196"/>
      <c r="E59" s="196"/>
      <c r="F59" s="196"/>
      <c r="G59" s="196"/>
      <c r="H59" s="196"/>
      <c r="I59" s="196"/>
      <c r="J59" s="197"/>
      <c r="K59" s="70"/>
    </row>
    <row r="60" spans="1:11" s="72" customFormat="1" ht="24.75" customHeight="1" x14ac:dyDescent="0.25">
      <c r="A60" s="207" t="s">
        <v>33</v>
      </c>
      <c r="B60" s="196" t="s">
        <v>166</v>
      </c>
      <c r="C60" s="196"/>
      <c r="D60" s="196"/>
      <c r="E60" s="196"/>
      <c r="F60" s="196"/>
      <c r="G60" s="196"/>
      <c r="H60" s="196"/>
      <c r="I60" s="196"/>
      <c r="J60" s="197"/>
    </row>
    <row r="61" spans="1:11" s="72" customFormat="1" ht="21" customHeight="1" x14ac:dyDescent="0.25">
      <c r="A61" s="207"/>
      <c r="B61" s="196" t="s">
        <v>111</v>
      </c>
      <c r="C61" s="196"/>
      <c r="D61" s="196"/>
      <c r="E61" s="196"/>
      <c r="F61" s="196"/>
      <c r="G61" s="196"/>
      <c r="H61" s="196"/>
      <c r="I61" s="196"/>
      <c r="J61" s="197"/>
    </row>
    <row r="62" spans="1:11" s="71" customFormat="1" ht="32.25" customHeight="1" x14ac:dyDescent="0.2">
      <c r="A62" s="69" t="s">
        <v>34</v>
      </c>
      <c r="B62" s="196" t="s">
        <v>125</v>
      </c>
      <c r="C62" s="196"/>
      <c r="D62" s="196"/>
      <c r="E62" s="196"/>
      <c r="F62" s="196"/>
      <c r="G62" s="196"/>
      <c r="H62" s="196"/>
      <c r="I62" s="196"/>
      <c r="J62" s="197"/>
      <c r="K62" s="70"/>
    </row>
    <row r="63" spans="1:11" ht="15.75" x14ac:dyDescent="0.25">
      <c r="A63" s="182" t="s">
        <v>149</v>
      </c>
      <c r="B63" s="183"/>
      <c r="C63" s="183"/>
      <c r="D63" s="183"/>
      <c r="E63" s="183"/>
      <c r="F63" s="183"/>
      <c r="G63" s="183"/>
      <c r="H63" s="183"/>
      <c r="I63" s="183"/>
      <c r="J63" s="184"/>
    </row>
    <row r="64" spans="1:11" ht="15.75" x14ac:dyDescent="0.25">
      <c r="A64" s="185" t="s">
        <v>36</v>
      </c>
      <c r="B64" s="186"/>
      <c r="C64" s="186"/>
      <c r="D64" s="186"/>
      <c r="E64" s="186"/>
      <c r="F64" s="186"/>
      <c r="G64" s="186"/>
      <c r="H64" s="186"/>
      <c r="I64" s="186"/>
      <c r="J64" s="187"/>
    </row>
    <row r="65" spans="1:11" ht="15.75" thickBot="1" x14ac:dyDescent="0.3">
      <c r="A65" s="200" t="s">
        <v>136</v>
      </c>
      <c r="B65" s="201"/>
      <c r="C65" s="201"/>
      <c r="D65" s="201"/>
      <c r="E65" s="201"/>
      <c r="F65" s="201"/>
      <c r="G65" s="201"/>
      <c r="H65" s="201"/>
      <c r="I65" s="201"/>
      <c r="J65" s="202"/>
    </row>
    <row r="66" spans="1:11" ht="15.75" x14ac:dyDescent="0.25">
      <c r="A66" s="203" t="s">
        <v>24</v>
      </c>
      <c r="B66" s="204"/>
      <c r="C66" s="204"/>
      <c r="D66" s="204"/>
      <c r="E66" s="204"/>
      <c r="F66" s="204"/>
      <c r="G66" s="204"/>
      <c r="H66" s="204"/>
      <c r="I66" s="204"/>
      <c r="J66" s="205"/>
      <c r="K66" s="1"/>
    </row>
    <row r="67" spans="1:11" x14ac:dyDescent="0.25">
      <c r="A67" s="56"/>
      <c r="B67" s="57"/>
      <c r="C67" s="148" t="s">
        <v>142</v>
      </c>
      <c r="D67" s="149"/>
      <c r="E67" s="148" t="s">
        <v>151</v>
      </c>
      <c r="F67" s="149"/>
      <c r="G67" s="148" t="s">
        <v>144</v>
      </c>
      <c r="H67" s="148"/>
      <c r="I67" s="148" t="s">
        <v>26</v>
      </c>
      <c r="J67" s="206"/>
      <c r="K67" s="8"/>
    </row>
    <row r="68" spans="1:11" ht="39" thickBot="1" x14ac:dyDescent="0.3">
      <c r="A68" s="11" t="s">
        <v>27</v>
      </c>
      <c r="B68" s="12" t="s">
        <v>28</v>
      </c>
      <c r="C68" s="12" t="s">
        <v>42</v>
      </c>
      <c r="D68" s="12" t="s">
        <v>43</v>
      </c>
      <c r="E68" s="12" t="s">
        <v>48</v>
      </c>
      <c r="F68" s="12" t="s">
        <v>49</v>
      </c>
      <c r="G68" s="12" t="s">
        <v>50</v>
      </c>
      <c r="H68" s="12" t="s">
        <v>51</v>
      </c>
      <c r="I68" s="12" t="s">
        <v>52</v>
      </c>
      <c r="J68" s="13" t="s">
        <v>53</v>
      </c>
      <c r="K68" s="8"/>
    </row>
    <row r="69" spans="1:11" ht="38.25" x14ac:dyDescent="0.25">
      <c r="A69" s="58" t="s">
        <v>157</v>
      </c>
      <c r="B69" s="59" t="s">
        <v>69</v>
      </c>
      <c r="C69" s="60">
        <v>22500</v>
      </c>
      <c r="D69" s="61">
        <v>55592040</v>
      </c>
      <c r="E69" s="60">
        <v>5625</v>
      </c>
      <c r="F69" s="61">
        <v>13898010</v>
      </c>
      <c r="G69" s="62">
        <v>1830</v>
      </c>
      <c r="H69" s="63">
        <v>6995486.6399999997</v>
      </c>
      <c r="I69" s="64">
        <f>IF(G69&gt;0,G69/C69,0)</f>
        <v>8.1333333333333327E-2</v>
      </c>
      <c r="J69" s="65">
        <f>IF(H69&gt;0,H69/D69,0)</f>
        <v>0.1258361204229958</v>
      </c>
      <c r="K69" s="8"/>
    </row>
    <row r="70" spans="1:11" ht="15.75" x14ac:dyDescent="0.25">
      <c r="A70" s="182" t="s">
        <v>29</v>
      </c>
      <c r="B70" s="183"/>
      <c r="C70" s="183"/>
      <c r="D70" s="183"/>
      <c r="E70" s="183"/>
      <c r="F70" s="183"/>
      <c r="G70" s="183"/>
      <c r="H70" s="183"/>
      <c r="I70" s="183"/>
      <c r="J70" s="184"/>
    </row>
    <row r="71" spans="1:11" ht="15.75" x14ac:dyDescent="0.25">
      <c r="A71" s="191" t="s">
        <v>30</v>
      </c>
      <c r="B71" s="192"/>
      <c r="C71" s="192"/>
      <c r="D71" s="192"/>
      <c r="E71" s="192"/>
      <c r="F71" s="192"/>
      <c r="G71" s="192"/>
      <c r="H71" s="192"/>
      <c r="I71" s="192"/>
      <c r="J71" s="193"/>
    </row>
    <row r="72" spans="1:11" s="71" customFormat="1" ht="12.75" x14ac:dyDescent="0.2">
      <c r="A72" s="69" t="s">
        <v>31</v>
      </c>
      <c r="B72" s="194" t="s">
        <v>94</v>
      </c>
      <c r="C72" s="194"/>
      <c r="D72" s="194"/>
      <c r="E72" s="194"/>
      <c r="F72" s="194"/>
      <c r="G72" s="194"/>
      <c r="H72" s="194"/>
      <c r="I72" s="194"/>
      <c r="J72" s="195"/>
      <c r="K72" s="70"/>
    </row>
    <row r="73" spans="1:11" s="71" customFormat="1" ht="12.75" x14ac:dyDescent="0.2">
      <c r="A73" s="69" t="s">
        <v>32</v>
      </c>
      <c r="B73" s="196" t="s">
        <v>104</v>
      </c>
      <c r="C73" s="196"/>
      <c r="D73" s="196"/>
      <c r="E73" s="196"/>
      <c r="F73" s="196"/>
      <c r="G73" s="196"/>
      <c r="H73" s="196"/>
      <c r="I73" s="196"/>
      <c r="J73" s="197"/>
      <c r="K73" s="70"/>
    </row>
    <row r="74" spans="1:11" s="72" customFormat="1" ht="12.75" x14ac:dyDescent="0.25">
      <c r="A74" s="207" t="s">
        <v>33</v>
      </c>
      <c r="B74" s="196" t="s">
        <v>158</v>
      </c>
      <c r="C74" s="196"/>
      <c r="D74" s="196"/>
      <c r="E74" s="196"/>
      <c r="F74" s="196"/>
      <c r="G74" s="196"/>
      <c r="H74" s="196"/>
      <c r="I74" s="196"/>
      <c r="J74" s="197"/>
    </row>
    <row r="75" spans="1:11" s="72" customFormat="1" ht="12.75" x14ac:dyDescent="0.25">
      <c r="A75" s="207"/>
      <c r="B75" s="196" t="s">
        <v>159</v>
      </c>
      <c r="C75" s="196"/>
      <c r="D75" s="196"/>
      <c r="E75" s="196"/>
      <c r="F75" s="196"/>
      <c r="G75" s="196"/>
      <c r="H75" s="196"/>
      <c r="I75" s="196"/>
      <c r="J75" s="197"/>
    </row>
    <row r="76" spans="1:11" s="71" customFormat="1" ht="25.5" x14ac:dyDescent="0.2">
      <c r="A76" s="69" t="s">
        <v>34</v>
      </c>
      <c r="B76" s="196" t="s">
        <v>114</v>
      </c>
      <c r="C76" s="196"/>
      <c r="D76" s="196"/>
      <c r="E76" s="196"/>
      <c r="F76" s="196"/>
      <c r="G76" s="196"/>
      <c r="H76" s="196"/>
      <c r="I76" s="196"/>
      <c r="J76" s="197"/>
      <c r="K76" s="70"/>
    </row>
    <row r="77" spans="1:11" ht="15.75" x14ac:dyDescent="0.25">
      <c r="A77" s="182" t="s">
        <v>149</v>
      </c>
      <c r="B77" s="183"/>
      <c r="C77" s="183"/>
      <c r="D77" s="183"/>
      <c r="E77" s="183"/>
      <c r="F77" s="183"/>
      <c r="G77" s="183"/>
      <c r="H77" s="183"/>
      <c r="I77" s="183"/>
      <c r="J77" s="184"/>
    </row>
    <row r="78" spans="1:11" ht="15.75" x14ac:dyDescent="0.25">
      <c r="A78" s="185" t="s">
        <v>36</v>
      </c>
      <c r="B78" s="186"/>
      <c r="C78" s="186"/>
      <c r="D78" s="186"/>
      <c r="E78" s="186"/>
      <c r="F78" s="186"/>
      <c r="G78" s="186"/>
      <c r="H78" s="186"/>
      <c r="I78" s="186"/>
      <c r="J78" s="187"/>
    </row>
    <row r="79" spans="1:11" ht="15.75" thickBot="1" x14ac:dyDescent="0.3">
      <c r="A79" s="188" t="s">
        <v>115</v>
      </c>
      <c r="B79" s="189"/>
      <c r="C79" s="189"/>
      <c r="D79" s="189"/>
      <c r="E79" s="189"/>
      <c r="F79" s="189"/>
      <c r="G79" s="189"/>
      <c r="H79" s="189"/>
      <c r="I79" s="189"/>
      <c r="J79" s="190"/>
    </row>
    <row r="80" spans="1:11" ht="15.75" x14ac:dyDescent="0.25">
      <c r="A80" s="203" t="s">
        <v>24</v>
      </c>
      <c r="B80" s="204"/>
      <c r="C80" s="204"/>
      <c r="D80" s="204"/>
      <c r="E80" s="204"/>
      <c r="F80" s="204"/>
      <c r="G80" s="204"/>
      <c r="H80" s="204"/>
      <c r="I80" s="204"/>
      <c r="J80" s="205"/>
      <c r="K80" s="1"/>
    </row>
    <row r="81" spans="1:11" x14ac:dyDescent="0.25">
      <c r="A81" s="56"/>
      <c r="B81" s="57"/>
      <c r="C81" s="148" t="s">
        <v>142</v>
      </c>
      <c r="D81" s="149"/>
      <c r="E81" s="148" t="s">
        <v>151</v>
      </c>
      <c r="F81" s="149"/>
      <c r="G81" s="148" t="s">
        <v>144</v>
      </c>
      <c r="H81" s="148"/>
      <c r="I81" s="148" t="s">
        <v>26</v>
      </c>
      <c r="J81" s="206"/>
      <c r="K81" s="8"/>
    </row>
    <row r="82" spans="1:11" ht="39" thickBot="1" x14ac:dyDescent="0.3">
      <c r="A82" s="11" t="s">
        <v>27</v>
      </c>
      <c r="B82" s="12" t="s">
        <v>28</v>
      </c>
      <c r="C82" s="12" t="s">
        <v>42</v>
      </c>
      <c r="D82" s="12" t="s">
        <v>43</v>
      </c>
      <c r="E82" s="12" t="s">
        <v>48</v>
      </c>
      <c r="F82" s="12" t="s">
        <v>49</v>
      </c>
      <c r="G82" s="12" t="s">
        <v>50</v>
      </c>
      <c r="H82" s="12" t="s">
        <v>51</v>
      </c>
      <c r="I82" s="12" t="s">
        <v>52</v>
      </c>
      <c r="J82" s="13" t="s">
        <v>53</v>
      </c>
      <c r="K82" s="8"/>
    </row>
    <row r="83" spans="1:11" ht="38.25" x14ac:dyDescent="0.25">
      <c r="A83" s="58" t="s">
        <v>95</v>
      </c>
      <c r="B83" s="59" t="s">
        <v>70</v>
      </c>
      <c r="C83" s="60">
        <v>6</v>
      </c>
      <c r="D83" s="61">
        <v>56711544</v>
      </c>
      <c r="E83" s="60">
        <v>2</v>
      </c>
      <c r="F83" s="61">
        <v>14177886</v>
      </c>
      <c r="G83" s="62">
        <v>0</v>
      </c>
      <c r="H83" s="63">
        <v>4194341.43</v>
      </c>
      <c r="I83" s="64">
        <f>IF(G83&gt;0,G83/C83,0)</f>
        <v>0</v>
      </c>
      <c r="J83" s="65">
        <f>IF(H83&gt;0,H83/D83,0)</f>
        <v>7.3959217721175072E-2</v>
      </c>
      <c r="K83" s="8"/>
    </row>
    <row r="84" spans="1:11" ht="15.75" x14ac:dyDescent="0.25">
      <c r="A84" s="182" t="s">
        <v>29</v>
      </c>
      <c r="B84" s="183"/>
      <c r="C84" s="183"/>
      <c r="D84" s="183"/>
      <c r="E84" s="183"/>
      <c r="F84" s="183"/>
      <c r="G84" s="183"/>
      <c r="H84" s="183"/>
      <c r="I84" s="183"/>
      <c r="J84" s="184"/>
    </row>
    <row r="85" spans="1:11" ht="15.75" x14ac:dyDescent="0.25">
      <c r="A85" s="191" t="s">
        <v>30</v>
      </c>
      <c r="B85" s="192"/>
      <c r="C85" s="192"/>
      <c r="D85" s="192"/>
      <c r="E85" s="192"/>
      <c r="F85" s="192"/>
      <c r="G85" s="192"/>
      <c r="H85" s="192"/>
      <c r="I85" s="192"/>
      <c r="J85" s="193"/>
    </row>
    <row r="86" spans="1:11" s="71" customFormat="1" ht="12.75" x14ac:dyDescent="0.2">
      <c r="A86" s="69" t="s">
        <v>31</v>
      </c>
      <c r="B86" s="194" t="s">
        <v>95</v>
      </c>
      <c r="C86" s="194"/>
      <c r="D86" s="194"/>
      <c r="E86" s="194"/>
      <c r="F86" s="194"/>
      <c r="G86" s="194"/>
      <c r="H86" s="194"/>
      <c r="I86" s="194"/>
      <c r="J86" s="195"/>
      <c r="K86" s="70"/>
    </row>
    <row r="87" spans="1:11" s="71" customFormat="1" ht="42" customHeight="1" x14ac:dyDescent="0.2">
      <c r="A87" s="69" t="s">
        <v>32</v>
      </c>
      <c r="B87" s="196" t="s">
        <v>105</v>
      </c>
      <c r="C87" s="196"/>
      <c r="D87" s="196"/>
      <c r="E87" s="196"/>
      <c r="F87" s="196"/>
      <c r="G87" s="196"/>
      <c r="H87" s="196"/>
      <c r="I87" s="196"/>
      <c r="J87" s="197"/>
      <c r="K87" s="70"/>
    </row>
    <row r="88" spans="1:11" s="72" customFormat="1" ht="12.75" x14ac:dyDescent="0.25">
      <c r="A88" s="207" t="s">
        <v>33</v>
      </c>
      <c r="B88" s="196" t="s">
        <v>161</v>
      </c>
      <c r="C88" s="196"/>
      <c r="D88" s="196"/>
      <c r="E88" s="196"/>
      <c r="F88" s="196"/>
      <c r="G88" s="196"/>
      <c r="H88" s="196"/>
      <c r="I88" s="196"/>
      <c r="J88" s="197"/>
    </row>
    <row r="89" spans="1:11" s="72" customFormat="1" ht="12.75" x14ac:dyDescent="0.25">
      <c r="A89" s="207"/>
      <c r="B89" s="196" t="s">
        <v>162</v>
      </c>
      <c r="C89" s="196"/>
      <c r="D89" s="196"/>
      <c r="E89" s="196"/>
      <c r="F89" s="196"/>
      <c r="G89" s="196"/>
      <c r="H89" s="196"/>
      <c r="I89" s="196"/>
      <c r="J89" s="197"/>
    </row>
    <row r="90" spans="1:11" s="71" customFormat="1" ht="25.5" x14ac:dyDescent="0.2">
      <c r="A90" s="69" t="s">
        <v>34</v>
      </c>
      <c r="B90" s="196" t="s">
        <v>136</v>
      </c>
      <c r="C90" s="196"/>
      <c r="D90" s="196"/>
      <c r="E90" s="196"/>
      <c r="F90" s="196"/>
      <c r="G90" s="196"/>
      <c r="H90" s="196"/>
      <c r="I90" s="196"/>
      <c r="J90" s="197"/>
      <c r="K90" s="70"/>
    </row>
    <row r="91" spans="1:11" ht="15.75" x14ac:dyDescent="0.25">
      <c r="A91" s="182" t="s">
        <v>149</v>
      </c>
      <c r="B91" s="183"/>
      <c r="C91" s="183"/>
      <c r="D91" s="183"/>
      <c r="E91" s="183"/>
      <c r="F91" s="183"/>
      <c r="G91" s="183"/>
      <c r="H91" s="183"/>
      <c r="I91" s="183"/>
      <c r="J91" s="184"/>
    </row>
    <row r="92" spans="1:11" ht="15.75" x14ac:dyDescent="0.25">
      <c r="A92" s="185" t="s">
        <v>36</v>
      </c>
      <c r="B92" s="186"/>
      <c r="C92" s="186"/>
      <c r="D92" s="186"/>
      <c r="E92" s="186"/>
      <c r="F92" s="186"/>
      <c r="G92" s="186"/>
      <c r="H92" s="186"/>
      <c r="I92" s="186"/>
      <c r="J92" s="187"/>
    </row>
    <row r="93" spans="1:11" ht="15.75" thickBot="1" x14ac:dyDescent="0.3">
      <c r="A93" s="200" t="s">
        <v>136</v>
      </c>
      <c r="B93" s="201"/>
      <c r="C93" s="201"/>
      <c r="D93" s="201"/>
      <c r="E93" s="201"/>
      <c r="F93" s="201"/>
      <c r="G93" s="201"/>
      <c r="H93" s="201"/>
      <c r="I93" s="201"/>
      <c r="J93" s="202"/>
    </row>
    <row r="94" spans="1:11" ht="15.75" x14ac:dyDescent="0.25">
      <c r="A94" s="203" t="s">
        <v>24</v>
      </c>
      <c r="B94" s="204"/>
      <c r="C94" s="204"/>
      <c r="D94" s="204"/>
      <c r="E94" s="204"/>
      <c r="F94" s="204"/>
      <c r="G94" s="204"/>
      <c r="H94" s="204"/>
      <c r="I94" s="204"/>
      <c r="J94" s="205"/>
      <c r="K94" s="1"/>
    </row>
    <row r="95" spans="1:11" x14ac:dyDescent="0.25">
      <c r="A95" s="56"/>
      <c r="B95" s="57"/>
      <c r="C95" s="148" t="s">
        <v>142</v>
      </c>
      <c r="D95" s="149"/>
      <c r="E95" s="148" t="s">
        <v>151</v>
      </c>
      <c r="F95" s="149"/>
      <c r="G95" s="148" t="s">
        <v>144</v>
      </c>
      <c r="H95" s="148"/>
      <c r="I95" s="148" t="s">
        <v>26</v>
      </c>
      <c r="J95" s="206"/>
      <c r="K95" s="8"/>
    </row>
    <row r="96" spans="1:11" ht="39" thickBot="1" x14ac:dyDescent="0.3">
      <c r="A96" s="11" t="s">
        <v>27</v>
      </c>
      <c r="B96" s="12" t="s">
        <v>28</v>
      </c>
      <c r="C96" s="12" t="s">
        <v>42</v>
      </c>
      <c r="D96" s="12" t="s">
        <v>43</v>
      </c>
      <c r="E96" s="12" t="s">
        <v>48</v>
      </c>
      <c r="F96" s="12" t="s">
        <v>49</v>
      </c>
      <c r="G96" s="12" t="s">
        <v>50</v>
      </c>
      <c r="H96" s="12" t="s">
        <v>51</v>
      </c>
      <c r="I96" s="12" t="s">
        <v>52</v>
      </c>
      <c r="J96" s="13" t="s">
        <v>53</v>
      </c>
      <c r="K96" s="8"/>
    </row>
    <row r="97" spans="1:11" ht="63.75" x14ac:dyDescent="0.25">
      <c r="A97" s="58" t="s">
        <v>96</v>
      </c>
      <c r="B97" s="59" t="s">
        <v>78</v>
      </c>
      <c r="C97" s="60">
        <v>2</v>
      </c>
      <c r="D97" s="61">
        <v>23233217</v>
      </c>
      <c r="E97" s="60">
        <v>1</v>
      </c>
      <c r="F97" s="61">
        <v>5808304</v>
      </c>
      <c r="G97" s="62">
        <v>4</v>
      </c>
      <c r="H97" s="63">
        <v>2458791.1</v>
      </c>
      <c r="I97" s="64">
        <f>IF(G97&gt;0,G97/C97,0)</f>
        <v>2</v>
      </c>
      <c r="J97" s="65">
        <f>IF(H97&gt;0,H97/D97,0)</f>
        <v>0.10583084985604878</v>
      </c>
      <c r="K97" s="8"/>
    </row>
    <row r="98" spans="1:11" ht="15.75" x14ac:dyDescent="0.25">
      <c r="A98" s="182" t="s">
        <v>29</v>
      </c>
      <c r="B98" s="183"/>
      <c r="C98" s="183"/>
      <c r="D98" s="183"/>
      <c r="E98" s="183"/>
      <c r="F98" s="183"/>
      <c r="G98" s="183"/>
      <c r="H98" s="183"/>
      <c r="I98" s="183"/>
      <c r="J98" s="184"/>
    </row>
    <row r="99" spans="1:11" ht="15.75" x14ac:dyDescent="0.25">
      <c r="A99" s="191" t="s">
        <v>30</v>
      </c>
      <c r="B99" s="192"/>
      <c r="C99" s="192"/>
      <c r="D99" s="192"/>
      <c r="E99" s="192"/>
      <c r="F99" s="192"/>
      <c r="G99" s="192"/>
      <c r="H99" s="192"/>
      <c r="I99" s="192"/>
      <c r="J99" s="193"/>
    </row>
    <row r="100" spans="1:11" ht="30.75" customHeight="1" x14ac:dyDescent="0.25">
      <c r="A100" s="69" t="s">
        <v>31</v>
      </c>
      <c r="B100" s="194" t="s">
        <v>96</v>
      </c>
      <c r="C100" s="194"/>
      <c r="D100" s="194"/>
      <c r="E100" s="194"/>
      <c r="F100" s="194"/>
      <c r="G100" s="194"/>
      <c r="H100" s="194"/>
      <c r="I100" s="194"/>
      <c r="J100" s="195"/>
      <c r="K100" s="8"/>
    </row>
    <row r="101" spans="1:11" ht="50.25" customHeight="1" x14ac:dyDescent="0.25">
      <c r="A101" s="69" t="s">
        <v>32</v>
      </c>
      <c r="B101" s="196" t="s">
        <v>106</v>
      </c>
      <c r="C101" s="196"/>
      <c r="D101" s="196"/>
      <c r="E101" s="196"/>
      <c r="F101" s="196"/>
      <c r="G101" s="196"/>
      <c r="H101" s="196"/>
      <c r="I101" s="196"/>
      <c r="J101" s="197"/>
      <c r="K101" s="8"/>
    </row>
    <row r="102" spans="1:11" s="67" customFormat="1" ht="41.25" customHeight="1" x14ac:dyDescent="0.25">
      <c r="A102" s="73" t="s">
        <v>33</v>
      </c>
      <c r="B102" s="196" t="s">
        <v>134</v>
      </c>
      <c r="C102" s="196"/>
      <c r="D102" s="196"/>
      <c r="E102" s="196"/>
      <c r="F102" s="196"/>
      <c r="G102" s="196"/>
      <c r="H102" s="196"/>
      <c r="I102" s="196"/>
      <c r="J102" s="197"/>
    </row>
    <row r="103" spans="1:11" ht="37.5" customHeight="1" x14ac:dyDescent="0.25">
      <c r="A103" s="69" t="s">
        <v>34</v>
      </c>
      <c r="B103" s="196" t="s">
        <v>118</v>
      </c>
      <c r="C103" s="196"/>
      <c r="D103" s="196"/>
      <c r="E103" s="196"/>
      <c r="F103" s="196"/>
      <c r="G103" s="196"/>
      <c r="H103" s="196"/>
      <c r="I103" s="196"/>
      <c r="J103" s="197"/>
      <c r="K103" s="8"/>
    </row>
    <row r="104" spans="1:11" ht="15.75" x14ac:dyDescent="0.25">
      <c r="A104" s="182" t="s">
        <v>149</v>
      </c>
      <c r="B104" s="183"/>
      <c r="C104" s="183"/>
      <c r="D104" s="183"/>
      <c r="E104" s="183"/>
      <c r="F104" s="183"/>
      <c r="G104" s="183"/>
      <c r="H104" s="183"/>
      <c r="I104" s="183"/>
      <c r="J104" s="184"/>
    </row>
    <row r="105" spans="1:11" ht="15.75" x14ac:dyDescent="0.25">
      <c r="A105" s="185" t="s">
        <v>36</v>
      </c>
      <c r="B105" s="186"/>
      <c r="C105" s="186"/>
      <c r="D105" s="186"/>
      <c r="E105" s="186"/>
      <c r="F105" s="186"/>
      <c r="G105" s="186"/>
      <c r="H105" s="186"/>
      <c r="I105" s="186"/>
      <c r="J105" s="187"/>
    </row>
    <row r="106" spans="1:11" ht="37.5" customHeight="1" thickBot="1" x14ac:dyDescent="0.3">
      <c r="A106" s="188" t="s">
        <v>135</v>
      </c>
      <c r="B106" s="189"/>
      <c r="C106" s="189"/>
      <c r="D106" s="189"/>
      <c r="E106" s="189"/>
      <c r="F106" s="189"/>
      <c r="G106" s="189"/>
      <c r="H106" s="189"/>
      <c r="I106" s="189"/>
      <c r="J106" s="190"/>
    </row>
  </sheetData>
  <mergeCells count="118">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6:J56"/>
    <mergeCell ref="A57:J57"/>
    <mergeCell ref="B58:J58"/>
    <mergeCell ref="B59:J59"/>
    <mergeCell ref="A60:A61"/>
    <mergeCell ref="B60:J60"/>
    <mergeCell ref="B61:J61"/>
    <mergeCell ref="A49:J49"/>
    <mergeCell ref="A50:J50"/>
    <mergeCell ref="A51:J51"/>
    <mergeCell ref="A52:J52"/>
    <mergeCell ref="C53:D53"/>
    <mergeCell ref="E53:F53"/>
    <mergeCell ref="G53:H53"/>
    <mergeCell ref="I53:J53"/>
    <mergeCell ref="A70:J70"/>
    <mergeCell ref="A71:J71"/>
    <mergeCell ref="B72:J72"/>
    <mergeCell ref="B73:J73"/>
    <mergeCell ref="A74:A75"/>
    <mergeCell ref="B74:J74"/>
    <mergeCell ref="B75:J75"/>
    <mergeCell ref="B62:J62"/>
    <mergeCell ref="A63:J63"/>
    <mergeCell ref="A64:J64"/>
    <mergeCell ref="A65:J65"/>
    <mergeCell ref="A66:J66"/>
    <mergeCell ref="C67:D67"/>
    <mergeCell ref="E67:F67"/>
    <mergeCell ref="G67:H67"/>
    <mergeCell ref="I67:J67"/>
    <mergeCell ref="A84:J84"/>
    <mergeCell ref="A85:J85"/>
    <mergeCell ref="B86:J86"/>
    <mergeCell ref="B87:J87"/>
    <mergeCell ref="A88:A89"/>
    <mergeCell ref="B88:J88"/>
    <mergeCell ref="B89:J89"/>
    <mergeCell ref="B76:J76"/>
    <mergeCell ref="A77:J77"/>
    <mergeCell ref="A78:J78"/>
    <mergeCell ref="A79:J79"/>
    <mergeCell ref="A80:J80"/>
    <mergeCell ref="C81:D81"/>
    <mergeCell ref="E81:F81"/>
    <mergeCell ref="G81:H81"/>
    <mergeCell ref="I81:J81"/>
    <mergeCell ref="B90:J90"/>
    <mergeCell ref="A91:J91"/>
    <mergeCell ref="A92:J92"/>
    <mergeCell ref="A93:J93"/>
    <mergeCell ref="A94:J94"/>
    <mergeCell ref="C95:D95"/>
    <mergeCell ref="E95:F95"/>
    <mergeCell ref="G95:H95"/>
    <mergeCell ref="I95:J95"/>
    <mergeCell ref="A104:J104"/>
    <mergeCell ref="A105:J105"/>
    <mergeCell ref="A106:J106"/>
    <mergeCell ref="A98:J98"/>
    <mergeCell ref="A99:J99"/>
    <mergeCell ref="B100:J100"/>
    <mergeCell ref="B101:J101"/>
    <mergeCell ref="B102:J102"/>
    <mergeCell ref="B103:J103"/>
  </mergeCells>
  <dataValidations count="6">
    <dataValidation allowBlank="1" showInputMessage="1" showErrorMessage="1" prompt="Nombre de cada producto" sqref="A28 A41 A54 A68 A82 A96"/>
    <dataValidation allowBlank="1" showInputMessage="1" showErrorMessage="1" prompt="Nombre del indicador" sqref="B28 B41 B54 B68 B82 B96"/>
    <dataValidation allowBlank="1" showInputMessage="1" showErrorMessage="1" prompt="Meta anual del indicador" sqref="E28 C28 E41 C41:C42 E54 C54:C55 E68 C68:C69 E82 C82:C83 E96 C96:C97"/>
    <dataValidation allowBlank="1" showInputMessage="1" showErrorMessage="1" prompt="Monto presupuestado para el producto" sqref="F28 D28 F41 D41 F54 D54:D55 F68 D68:D69 F82 D82:D83 F96 D96:D97"/>
    <dataValidation allowBlank="1" showInputMessage="1" showErrorMessage="1" prompt="Meta alcanzada en el trimestre" sqref="G28 G41 G54 G68 G82 G96"/>
    <dataValidation allowBlank="1" showInputMessage="1" showErrorMessage="1" prompt="Monto ejecutado en el trimestre" sqref="H28 H41 H54 H68 H82 H96"/>
  </dataValidations>
  <pageMargins left="0.7" right="0.7" top="0.75" bottom="0.75" header="0.3" footer="0.3"/>
  <drawing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topLeftCell="A97" workbookViewId="0">
      <selection activeCell="A79" sqref="A79:J79"/>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thickBot="1" x14ac:dyDescent="0.4">
      <c r="A1" s="41" t="s">
        <v>138</v>
      </c>
      <c r="B1" s="240" t="s">
        <v>175</v>
      </c>
      <c r="C1" s="241"/>
      <c r="D1" s="241"/>
      <c r="E1" s="241"/>
      <c r="F1" s="241"/>
      <c r="G1" s="241"/>
      <c r="H1" s="241"/>
      <c r="I1" s="241"/>
      <c r="J1" s="242"/>
    </row>
    <row r="2" spans="1:10" ht="21.75" customHeight="1" thickBot="1" x14ac:dyDescent="0.4">
      <c r="A2" s="42" t="s">
        <v>138</v>
      </c>
      <c r="B2" s="243" t="s">
        <v>0</v>
      </c>
      <c r="C2" s="244"/>
      <c r="D2" s="243" t="s">
        <v>1</v>
      </c>
      <c r="E2" s="244"/>
      <c r="F2" s="244"/>
      <c r="G2" s="244"/>
      <c r="H2" s="245"/>
      <c r="I2" s="43" t="s">
        <v>2</v>
      </c>
      <c r="J2" s="43" t="s">
        <v>3</v>
      </c>
    </row>
    <row r="3" spans="1:10" ht="30" customHeight="1" thickBot="1" x14ac:dyDescent="0.4">
      <c r="A3" s="44" t="s">
        <v>138</v>
      </c>
      <c r="B3" s="246" t="s">
        <v>4</v>
      </c>
      <c r="C3" s="247"/>
      <c r="D3" s="246" t="s">
        <v>41</v>
      </c>
      <c r="E3" s="247"/>
      <c r="F3" s="247"/>
      <c r="G3" s="247"/>
      <c r="H3" s="248"/>
      <c r="I3" s="45" t="s">
        <v>139</v>
      </c>
      <c r="J3" s="45">
        <v>0</v>
      </c>
    </row>
    <row r="4" spans="1:10" x14ac:dyDescent="0.25">
      <c r="A4" s="249" t="s">
        <v>138</v>
      </c>
      <c r="B4" s="250"/>
      <c r="C4" s="250"/>
      <c r="D4" s="250"/>
      <c r="E4" s="250"/>
      <c r="F4" s="250"/>
      <c r="G4" s="250"/>
      <c r="H4" s="250"/>
      <c r="I4" s="250"/>
      <c r="J4" s="251"/>
    </row>
    <row r="5" spans="1:10" x14ac:dyDescent="0.25">
      <c r="A5" s="232" t="s">
        <v>138</v>
      </c>
      <c r="B5" s="233"/>
      <c r="C5" s="233"/>
      <c r="D5" s="233"/>
      <c r="E5" s="233"/>
      <c r="F5" s="233"/>
      <c r="G5" s="233"/>
      <c r="H5" s="233"/>
      <c r="I5" s="233"/>
      <c r="J5" s="234"/>
    </row>
    <row r="6" spans="1:10" ht="15.75" x14ac:dyDescent="0.25">
      <c r="A6" s="182" t="s">
        <v>5</v>
      </c>
      <c r="B6" s="183"/>
      <c r="C6" s="183"/>
      <c r="D6" s="183"/>
      <c r="E6" s="183"/>
      <c r="F6" s="183"/>
      <c r="G6" s="183"/>
      <c r="H6" s="183"/>
      <c r="I6" s="183"/>
      <c r="J6" s="184"/>
    </row>
    <row r="7" spans="1:10" ht="15.75" x14ac:dyDescent="0.25">
      <c r="A7" s="191" t="s">
        <v>6</v>
      </c>
      <c r="B7" s="192"/>
      <c r="C7" s="192"/>
      <c r="D7" s="192"/>
      <c r="E7" s="192"/>
      <c r="F7" s="192"/>
      <c r="G7" s="192"/>
      <c r="H7" s="192"/>
      <c r="I7" s="192"/>
      <c r="J7" s="193"/>
    </row>
    <row r="8" spans="1:10" s="71" customFormat="1" ht="12.75" x14ac:dyDescent="0.2">
      <c r="A8" s="74" t="s">
        <v>7</v>
      </c>
      <c r="B8" s="75" t="s">
        <v>55</v>
      </c>
      <c r="C8" s="75"/>
      <c r="D8" s="75"/>
      <c r="E8" s="75"/>
      <c r="F8" s="75"/>
      <c r="G8" s="75"/>
      <c r="H8" s="75"/>
      <c r="I8" s="75"/>
      <c r="J8" s="76"/>
    </row>
    <row r="9" spans="1:10" s="71" customFormat="1" ht="12.75" x14ac:dyDescent="0.2">
      <c r="A9" s="74" t="s">
        <v>140</v>
      </c>
      <c r="B9" s="75" t="s">
        <v>56</v>
      </c>
      <c r="C9" s="75"/>
      <c r="D9" s="75"/>
      <c r="E9" s="75"/>
      <c r="F9" s="75"/>
      <c r="G9" s="75"/>
      <c r="H9" s="75"/>
      <c r="I9" s="75"/>
      <c r="J9" s="76"/>
    </row>
    <row r="10" spans="1:10" s="71" customFormat="1" ht="12.75" x14ac:dyDescent="0.2">
      <c r="A10" s="74" t="s">
        <v>38</v>
      </c>
      <c r="B10" s="75" t="s">
        <v>57</v>
      </c>
      <c r="C10" s="75"/>
      <c r="D10" s="75"/>
      <c r="E10" s="75"/>
      <c r="F10" s="75"/>
      <c r="G10" s="75"/>
      <c r="H10" s="75"/>
      <c r="I10" s="75"/>
      <c r="J10" s="76"/>
    </row>
    <row r="11" spans="1:10" s="71" customFormat="1" ht="12.75" x14ac:dyDescent="0.2">
      <c r="A11" s="74" t="s">
        <v>8</v>
      </c>
      <c r="B11" s="75" t="s">
        <v>58</v>
      </c>
      <c r="C11" s="75"/>
      <c r="D11" s="75"/>
      <c r="E11" s="75"/>
      <c r="F11" s="75"/>
      <c r="G11" s="75"/>
      <c r="H11" s="75"/>
      <c r="I11" s="75"/>
      <c r="J11" s="76"/>
    </row>
    <row r="12" spans="1:10" s="71" customFormat="1" ht="12.75" x14ac:dyDescent="0.2">
      <c r="A12" s="77" t="s">
        <v>9</v>
      </c>
      <c r="B12" s="258" t="s">
        <v>59</v>
      </c>
      <c r="C12" s="258"/>
      <c r="D12" s="258"/>
      <c r="E12" s="258"/>
      <c r="F12" s="258"/>
      <c r="G12" s="258"/>
      <c r="H12" s="258"/>
      <c r="I12" s="258"/>
      <c r="J12" s="259"/>
    </row>
    <row r="13" spans="1:10" ht="15.75" x14ac:dyDescent="0.25">
      <c r="A13" s="182" t="s">
        <v>10</v>
      </c>
      <c r="B13" s="183"/>
      <c r="C13" s="183"/>
      <c r="D13" s="183"/>
      <c r="E13" s="183"/>
      <c r="F13" s="183"/>
      <c r="G13" s="183"/>
      <c r="H13" s="183"/>
      <c r="I13" s="183"/>
      <c r="J13" s="184"/>
    </row>
    <row r="14" spans="1:10" s="71" customFormat="1" ht="12.75" x14ac:dyDescent="0.2">
      <c r="A14" s="74" t="s">
        <v>11</v>
      </c>
      <c r="B14" s="49">
        <v>3</v>
      </c>
      <c r="C14" s="237" t="s">
        <v>60</v>
      </c>
      <c r="D14" s="238"/>
      <c r="E14" s="238"/>
      <c r="F14" s="238"/>
      <c r="G14" s="238"/>
      <c r="H14" s="238"/>
      <c r="I14" s="238"/>
      <c r="J14" s="239"/>
    </row>
    <row r="15" spans="1:10" s="71" customFormat="1" ht="12.75" x14ac:dyDescent="0.2">
      <c r="A15" s="74" t="s">
        <v>12</v>
      </c>
      <c r="B15" s="50">
        <v>3.3</v>
      </c>
      <c r="C15" s="224" t="s">
        <v>61</v>
      </c>
      <c r="D15" s="225"/>
      <c r="E15" s="225"/>
      <c r="F15" s="225"/>
      <c r="G15" s="225"/>
      <c r="H15" s="225"/>
      <c r="I15" s="225"/>
      <c r="J15" s="226"/>
    </row>
    <row r="16" spans="1:10" s="71" customFormat="1" ht="12.75" x14ac:dyDescent="0.2">
      <c r="A16" s="74" t="s">
        <v>13</v>
      </c>
      <c r="B16" s="51" t="s">
        <v>62</v>
      </c>
      <c r="C16" s="227" t="s">
        <v>63</v>
      </c>
      <c r="D16" s="228"/>
      <c r="E16" s="228"/>
      <c r="F16" s="228"/>
      <c r="G16" s="228"/>
      <c r="H16" s="228"/>
      <c r="I16" s="228"/>
      <c r="J16" s="229"/>
    </row>
    <row r="17" spans="1:11" ht="15.75" x14ac:dyDescent="0.25">
      <c r="A17" s="182" t="s">
        <v>14</v>
      </c>
      <c r="B17" s="183"/>
      <c r="C17" s="183"/>
      <c r="D17" s="183"/>
      <c r="E17" s="183"/>
      <c r="F17" s="183"/>
      <c r="G17" s="183"/>
      <c r="H17" s="183"/>
      <c r="I17" s="183"/>
      <c r="J17" s="184"/>
    </row>
    <row r="18" spans="1:11" s="71" customFormat="1" ht="12.75" x14ac:dyDescent="0.2">
      <c r="A18" s="74" t="s">
        <v>15</v>
      </c>
      <c r="B18" s="256" t="s">
        <v>64</v>
      </c>
      <c r="C18" s="256"/>
      <c r="D18" s="256"/>
      <c r="E18" s="256"/>
      <c r="F18" s="256"/>
      <c r="G18" s="256"/>
      <c r="H18" s="256"/>
      <c r="I18" s="256"/>
      <c r="J18" s="257"/>
    </row>
    <row r="19" spans="1:11" s="71" customFormat="1" ht="12.75" x14ac:dyDescent="0.2">
      <c r="A19" s="78" t="s">
        <v>16</v>
      </c>
      <c r="B19" s="256" t="s">
        <v>65</v>
      </c>
      <c r="C19" s="256"/>
      <c r="D19" s="256"/>
      <c r="E19" s="256"/>
      <c r="F19" s="256"/>
      <c r="G19" s="256"/>
      <c r="H19" s="256"/>
      <c r="I19" s="256"/>
      <c r="J19" s="257"/>
    </row>
    <row r="20" spans="1:11" s="71" customFormat="1" ht="12.75" x14ac:dyDescent="0.2">
      <c r="A20" s="78" t="s">
        <v>163</v>
      </c>
      <c r="B20" s="256" t="s">
        <v>66</v>
      </c>
      <c r="C20" s="256"/>
      <c r="D20" s="256"/>
      <c r="E20" s="256"/>
      <c r="F20" s="256"/>
      <c r="G20" s="256"/>
      <c r="H20" s="256"/>
      <c r="I20" s="256"/>
      <c r="J20" s="257"/>
    </row>
    <row r="21" spans="1:11" s="71" customFormat="1" ht="12.75" x14ac:dyDescent="0.2">
      <c r="A21" s="78" t="s">
        <v>39</v>
      </c>
      <c r="B21" s="254" t="s">
        <v>141</v>
      </c>
      <c r="C21" s="254"/>
      <c r="D21" s="254"/>
      <c r="E21" s="254"/>
      <c r="F21" s="254"/>
      <c r="G21" s="254"/>
      <c r="H21" s="254"/>
      <c r="I21" s="254"/>
      <c r="J21" s="255"/>
    </row>
    <row r="22" spans="1:11" ht="15.75" x14ac:dyDescent="0.25">
      <c r="A22" s="219" t="s">
        <v>18</v>
      </c>
      <c r="B22" s="220"/>
      <c r="C22" s="220"/>
      <c r="D22" s="220"/>
      <c r="E22" s="220"/>
      <c r="F22" s="220"/>
      <c r="G22" s="220"/>
      <c r="H22" s="220"/>
      <c r="I22" s="220"/>
      <c r="J22" s="221"/>
      <c r="K22" s="8"/>
    </row>
    <row r="23" spans="1:11" ht="15.75" x14ac:dyDescent="0.25">
      <c r="A23" s="203" t="s">
        <v>19</v>
      </c>
      <c r="B23" s="204"/>
      <c r="C23" s="204"/>
      <c r="D23" s="204"/>
      <c r="E23" s="204"/>
      <c r="F23" s="204"/>
      <c r="G23" s="204"/>
      <c r="H23" s="204"/>
      <c r="I23" s="204"/>
      <c r="J23" s="205"/>
      <c r="K23" s="1"/>
    </row>
    <row r="24" spans="1:11" x14ac:dyDescent="0.25">
      <c r="A24" s="222" t="s">
        <v>20</v>
      </c>
      <c r="B24" s="159"/>
      <c r="C24" s="160" t="s">
        <v>21</v>
      </c>
      <c r="D24" s="162"/>
      <c r="E24" s="162"/>
      <c r="F24" s="162" t="s">
        <v>22</v>
      </c>
      <c r="G24" s="162"/>
      <c r="H24" s="159"/>
      <c r="I24" s="160" t="s">
        <v>23</v>
      </c>
      <c r="J24" s="223"/>
      <c r="K24" s="8"/>
    </row>
    <row r="25" spans="1:11" x14ac:dyDescent="0.25">
      <c r="A25" s="211">
        <v>1921763864.8799999</v>
      </c>
      <c r="B25" s="212"/>
      <c r="C25" s="213">
        <f>+A25-G25</f>
        <v>1838529725.8799999</v>
      </c>
      <c r="D25" s="214"/>
      <c r="E25" s="215"/>
      <c r="F25" s="53"/>
      <c r="G25" s="54">
        <f>Tabla1316[Financiera 
 (F)]+Tabla13417[Financiera 
 (F)]+Tabla134518[Financiera 
 (F)]+Tabla1345619[Financiera 
 (F)]+Tabla13456720[Financiera 
 (F)]+Tabla134567821[Financiera 
 (F)]</f>
        <v>83234139</v>
      </c>
      <c r="H25" s="55"/>
      <c r="I25" s="146">
        <f>IF(G25&gt;0,G25/C25,0)</f>
        <v>4.5272120340703513E-2</v>
      </c>
      <c r="J25" s="216"/>
      <c r="K25" s="8"/>
    </row>
    <row r="26" spans="1:11" ht="15.75" x14ac:dyDescent="0.25">
      <c r="A26" s="203" t="s">
        <v>24</v>
      </c>
      <c r="B26" s="204"/>
      <c r="C26" s="204"/>
      <c r="D26" s="204"/>
      <c r="E26" s="204"/>
      <c r="F26" s="204"/>
      <c r="G26" s="204"/>
      <c r="H26" s="204"/>
      <c r="I26" s="204"/>
      <c r="J26" s="205"/>
      <c r="K26" s="1"/>
    </row>
    <row r="27" spans="1:11" x14ac:dyDescent="0.25">
      <c r="A27" s="56"/>
      <c r="B27" s="57"/>
      <c r="C27" s="148" t="s">
        <v>142</v>
      </c>
      <c r="D27" s="149"/>
      <c r="E27" s="217" t="s">
        <v>169</v>
      </c>
      <c r="F27" s="218"/>
      <c r="G27" s="148" t="s">
        <v>144</v>
      </c>
      <c r="H27" s="148"/>
      <c r="I27" s="148" t="s">
        <v>26</v>
      </c>
      <c r="J27" s="206"/>
      <c r="K27" s="8"/>
    </row>
    <row r="28" spans="1:11" ht="39" thickBot="1" x14ac:dyDescent="0.3">
      <c r="A28" s="11" t="s">
        <v>27</v>
      </c>
      <c r="B28" s="12" t="s">
        <v>28</v>
      </c>
      <c r="C28" s="12" t="s">
        <v>42</v>
      </c>
      <c r="D28" s="12" t="s">
        <v>43</v>
      </c>
      <c r="E28" s="12" t="s">
        <v>48</v>
      </c>
      <c r="F28" s="12" t="s">
        <v>49</v>
      </c>
      <c r="G28" s="12" t="s">
        <v>50</v>
      </c>
      <c r="H28" s="12" t="s">
        <v>51</v>
      </c>
      <c r="I28" s="12" t="s">
        <v>52</v>
      </c>
      <c r="J28" s="13" t="s">
        <v>53</v>
      </c>
      <c r="K28" s="8"/>
    </row>
    <row r="29" spans="1:11" ht="38.25" x14ac:dyDescent="0.25">
      <c r="A29" s="58" t="s">
        <v>145</v>
      </c>
      <c r="B29" s="59" t="s">
        <v>71</v>
      </c>
      <c r="C29" s="60">
        <v>9940</v>
      </c>
      <c r="D29" s="61">
        <v>170848103</v>
      </c>
      <c r="E29" s="60">
        <v>1107</v>
      </c>
      <c r="F29" s="61">
        <v>42712026</v>
      </c>
      <c r="G29" s="62">
        <v>1095</v>
      </c>
      <c r="H29" s="63">
        <v>22424629</v>
      </c>
      <c r="I29" s="64">
        <f>IF(G29&gt;0,G29/C29,0)</f>
        <v>0.11016096579476861</v>
      </c>
      <c r="J29" s="65">
        <f>IF(H29&gt;0,H29/D29,0)</f>
        <v>0.13125477313611145</v>
      </c>
      <c r="K29" s="8"/>
    </row>
    <row r="30" spans="1:11" ht="15.75" x14ac:dyDescent="0.25">
      <c r="A30" s="182" t="s">
        <v>29</v>
      </c>
      <c r="B30" s="183"/>
      <c r="C30" s="183"/>
      <c r="D30" s="183"/>
      <c r="E30" s="183"/>
      <c r="F30" s="183"/>
      <c r="G30" s="183"/>
      <c r="H30" s="183"/>
      <c r="I30" s="183"/>
      <c r="J30" s="184"/>
    </row>
    <row r="31" spans="1:11" ht="15.75" x14ac:dyDescent="0.25">
      <c r="A31" s="191" t="s">
        <v>30</v>
      </c>
      <c r="B31" s="192"/>
      <c r="C31" s="192"/>
      <c r="D31" s="192"/>
      <c r="E31" s="192"/>
      <c r="F31" s="192"/>
      <c r="G31" s="192"/>
      <c r="H31" s="192"/>
      <c r="I31" s="192"/>
      <c r="J31" s="193"/>
    </row>
    <row r="32" spans="1:11" x14ac:dyDescent="0.25">
      <c r="A32" s="69" t="s">
        <v>31</v>
      </c>
      <c r="B32" s="252" t="s">
        <v>92</v>
      </c>
      <c r="C32" s="252"/>
      <c r="D32" s="252"/>
      <c r="E32" s="252"/>
      <c r="F32" s="252"/>
      <c r="G32" s="252"/>
      <c r="H32" s="252"/>
      <c r="I32" s="252"/>
      <c r="J32" s="253"/>
      <c r="K32" s="8"/>
    </row>
    <row r="33" spans="1:11" ht="54" customHeight="1" x14ac:dyDescent="0.25">
      <c r="A33" s="69" t="s">
        <v>32</v>
      </c>
      <c r="B33" s="196" t="s">
        <v>101</v>
      </c>
      <c r="C33" s="196"/>
      <c r="D33" s="196"/>
      <c r="E33" s="196"/>
      <c r="F33" s="196"/>
      <c r="G33" s="196"/>
      <c r="H33" s="196"/>
      <c r="I33" s="196"/>
      <c r="J33" s="197"/>
      <c r="K33" s="8"/>
    </row>
    <row r="34" spans="1:11" ht="63.75" customHeight="1" x14ac:dyDescent="0.25">
      <c r="A34" s="69" t="s">
        <v>33</v>
      </c>
      <c r="B34" s="196" t="s">
        <v>170</v>
      </c>
      <c r="C34" s="196"/>
      <c r="D34" s="196"/>
      <c r="E34" s="196"/>
      <c r="F34" s="196"/>
      <c r="G34" s="196"/>
      <c r="H34" s="196"/>
      <c r="I34" s="196"/>
      <c r="J34" s="197"/>
      <c r="K34" s="8"/>
    </row>
    <row r="35" spans="1:11" ht="51" customHeight="1" x14ac:dyDescent="0.25">
      <c r="A35" s="69" t="s">
        <v>34</v>
      </c>
      <c r="B35" s="260" t="s">
        <v>108</v>
      </c>
      <c r="C35" s="261"/>
      <c r="D35" s="261"/>
      <c r="E35" s="261"/>
      <c r="F35" s="261"/>
      <c r="G35" s="261"/>
      <c r="H35" s="261"/>
      <c r="I35" s="261"/>
      <c r="J35" s="261"/>
      <c r="K35" s="8"/>
    </row>
    <row r="36" spans="1:11" ht="15.75" x14ac:dyDescent="0.25">
      <c r="A36" s="182" t="s">
        <v>149</v>
      </c>
      <c r="B36" s="183"/>
      <c r="C36" s="183"/>
      <c r="D36" s="183"/>
      <c r="E36" s="183"/>
      <c r="F36" s="183"/>
      <c r="G36" s="183"/>
      <c r="H36" s="183"/>
      <c r="I36" s="183"/>
      <c r="J36" s="184"/>
    </row>
    <row r="37" spans="1:11" ht="15.75" x14ac:dyDescent="0.25">
      <c r="A37" s="185" t="s">
        <v>36</v>
      </c>
      <c r="B37" s="186"/>
      <c r="C37" s="186"/>
      <c r="D37" s="186"/>
      <c r="E37" s="186"/>
      <c r="F37" s="186"/>
      <c r="G37" s="186"/>
      <c r="H37" s="186"/>
      <c r="I37" s="186"/>
      <c r="J37" s="187"/>
    </row>
    <row r="38" spans="1:11" ht="33.75" customHeight="1" thickBot="1" x14ac:dyDescent="0.3">
      <c r="A38" s="188" t="s">
        <v>150</v>
      </c>
      <c r="B38" s="189"/>
      <c r="C38" s="189"/>
      <c r="D38" s="189"/>
      <c r="E38" s="189"/>
      <c r="F38" s="189"/>
      <c r="G38" s="189"/>
      <c r="H38" s="189"/>
      <c r="I38" s="189"/>
      <c r="J38" s="190"/>
    </row>
    <row r="39" spans="1:11" ht="15.75" x14ac:dyDescent="0.25">
      <c r="A39" s="203" t="s">
        <v>24</v>
      </c>
      <c r="B39" s="204"/>
      <c r="C39" s="204"/>
      <c r="D39" s="204"/>
      <c r="E39" s="204"/>
      <c r="F39" s="204"/>
      <c r="G39" s="204"/>
      <c r="H39" s="204"/>
      <c r="I39" s="204"/>
      <c r="J39" s="205"/>
      <c r="K39" s="1"/>
    </row>
    <row r="40" spans="1:11" x14ac:dyDescent="0.25">
      <c r="A40" s="56"/>
      <c r="B40" s="57"/>
      <c r="C40" s="148" t="s">
        <v>142</v>
      </c>
      <c r="D40" s="149"/>
      <c r="E40" s="148" t="s">
        <v>151</v>
      </c>
      <c r="F40" s="149"/>
      <c r="G40" s="148" t="s">
        <v>144</v>
      </c>
      <c r="H40" s="148"/>
      <c r="I40" s="148" t="s">
        <v>26</v>
      </c>
      <c r="J40" s="206"/>
      <c r="K40" s="8"/>
    </row>
    <row r="41" spans="1:11" ht="39" thickBot="1" x14ac:dyDescent="0.3">
      <c r="A41" s="11" t="s">
        <v>27</v>
      </c>
      <c r="B41" s="12" t="s">
        <v>28</v>
      </c>
      <c r="C41" s="12" t="s">
        <v>42</v>
      </c>
      <c r="D41" s="12" t="s">
        <v>43</v>
      </c>
      <c r="E41" s="12" t="s">
        <v>48</v>
      </c>
      <c r="F41" s="12" t="s">
        <v>49</v>
      </c>
      <c r="G41" s="12" t="s">
        <v>50</v>
      </c>
      <c r="H41" s="12" t="s">
        <v>51</v>
      </c>
      <c r="I41" s="12" t="s">
        <v>52</v>
      </c>
      <c r="J41" s="13" t="s">
        <v>53</v>
      </c>
      <c r="K41" s="8"/>
    </row>
    <row r="42" spans="1:11" ht="51" x14ac:dyDescent="0.25">
      <c r="A42" s="58" t="s">
        <v>152</v>
      </c>
      <c r="B42" s="59" t="s">
        <v>67</v>
      </c>
      <c r="C42" s="60">
        <v>10277</v>
      </c>
      <c r="D42" s="61">
        <v>46086308</v>
      </c>
      <c r="E42" s="60">
        <v>2030</v>
      </c>
      <c r="F42" s="61">
        <v>11521577</v>
      </c>
      <c r="G42" s="62">
        <v>3200</v>
      </c>
      <c r="H42" s="63">
        <v>10061657</v>
      </c>
      <c r="I42" s="64">
        <f>IF(G42&gt;0,G42/C42,0)</f>
        <v>0.31137491485842173</v>
      </c>
      <c r="J42" s="65">
        <f>IF(H42&gt;0,H42/D42,0)</f>
        <v>0.21832204480341535</v>
      </c>
      <c r="K42" s="8"/>
    </row>
    <row r="43" spans="1:11" ht="15.75" x14ac:dyDescent="0.25">
      <c r="A43" s="182" t="s">
        <v>29</v>
      </c>
      <c r="B43" s="183"/>
      <c r="C43" s="183"/>
      <c r="D43" s="183"/>
      <c r="E43" s="183"/>
      <c r="F43" s="183"/>
      <c r="G43" s="183"/>
      <c r="H43" s="183"/>
      <c r="I43" s="183"/>
      <c r="J43" s="184"/>
    </row>
    <row r="44" spans="1:11" ht="15.75" x14ac:dyDescent="0.25">
      <c r="A44" s="191" t="s">
        <v>30</v>
      </c>
      <c r="B44" s="192"/>
      <c r="C44" s="192"/>
      <c r="D44" s="192"/>
      <c r="E44" s="192"/>
      <c r="F44" s="192"/>
      <c r="G44" s="192"/>
      <c r="H44" s="192"/>
      <c r="I44" s="192"/>
      <c r="J44" s="193"/>
    </row>
    <row r="45" spans="1:11" x14ac:dyDescent="0.25">
      <c r="A45" s="69" t="s">
        <v>31</v>
      </c>
      <c r="B45" s="194" t="s">
        <v>91</v>
      </c>
      <c r="C45" s="194"/>
      <c r="D45" s="194"/>
      <c r="E45" s="194"/>
      <c r="F45" s="194"/>
      <c r="G45" s="194"/>
      <c r="H45" s="194"/>
      <c r="I45" s="194"/>
      <c r="J45" s="195"/>
      <c r="K45" s="8"/>
    </row>
    <row r="46" spans="1:11" x14ac:dyDescent="0.25">
      <c r="A46" s="69" t="s">
        <v>32</v>
      </c>
      <c r="B46" s="196" t="s">
        <v>102</v>
      </c>
      <c r="C46" s="196"/>
      <c r="D46" s="196"/>
      <c r="E46" s="196"/>
      <c r="F46" s="196"/>
      <c r="G46" s="196"/>
      <c r="H46" s="196"/>
      <c r="I46" s="196"/>
      <c r="J46" s="197"/>
      <c r="K46" s="8"/>
    </row>
    <row r="47" spans="1:11" x14ac:dyDescent="0.25">
      <c r="A47" s="69" t="s">
        <v>33</v>
      </c>
      <c r="B47" s="196" t="s">
        <v>109</v>
      </c>
      <c r="C47" s="196"/>
      <c r="D47" s="196"/>
      <c r="E47" s="196"/>
      <c r="F47" s="196"/>
      <c r="G47" s="196"/>
      <c r="H47" s="196"/>
      <c r="I47" s="196"/>
      <c r="J47" s="197"/>
      <c r="K47" s="8"/>
    </row>
    <row r="48" spans="1:11" ht="25.5" x14ac:dyDescent="0.25">
      <c r="A48" s="69" t="s">
        <v>34</v>
      </c>
      <c r="B48" s="196" t="s">
        <v>110</v>
      </c>
      <c r="C48" s="196"/>
      <c r="D48" s="196"/>
      <c r="E48" s="196"/>
      <c r="F48" s="196"/>
      <c r="G48" s="196"/>
      <c r="H48" s="196"/>
      <c r="I48" s="196"/>
      <c r="J48" s="197"/>
      <c r="K48" s="8"/>
    </row>
    <row r="49" spans="1:11" ht="15.75" x14ac:dyDescent="0.25">
      <c r="A49" s="182" t="s">
        <v>149</v>
      </c>
      <c r="B49" s="183"/>
      <c r="C49" s="183"/>
      <c r="D49" s="183"/>
      <c r="E49" s="183"/>
      <c r="F49" s="183"/>
      <c r="G49" s="183"/>
      <c r="H49" s="183"/>
      <c r="I49" s="183"/>
      <c r="J49" s="184"/>
    </row>
    <row r="50" spans="1:11" ht="15.75" x14ac:dyDescent="0.25">
      <c r="A50" s="185" t="s">
        <v>36</v>
      </c>
      <c r="B50" s="186"/>
      <c r="C50" s="186"/>
      <c r="D50" s="186"/>
      <c r="E50" s="186"/>
      <c r="F50" s="186"/>
      <c r="G50" s="186"/>
      <c r="H50" s="186"/>
      <c r="I50" s="186"/>
      <c r="J50" s="187"/>
    </row>
    <row r="51" spans="1:11" ht="15.75" thickBot="1" x14ac:dyDescent="0.3">
      <c r="A51" s="200" t="s">
        <v>136</v>
      </c>
      <c r="B51" s="201"/>
      <c r="C51" s="201"/>
      <c r="D51" s="201"/>
      <c r="E51" s="201"/>
      <c r="F51" s="201"/>
      <c r="G51" s="201"/>
      <c r="H51" s="201"/>
      <c r="I51" s="201"/>
      <c r="J51" s="202"/>
    </row>
    <row r="52" spans="1:11" ht="15.75" x14ac:dyDescent="0.25">
      <c r="A52" s="203" t="s">
        <v>24</v>
      </c>
      <c r="B52" s="204"/>
      <c r="C52" s="204"/>
      <c r="D52" s="204"/>
      <c r="E52" s="204"/>
      <c r="F52" s="204"/>
      <c r="G52" s="204"/>
      <c r="H52" s="204"/>
      <c r="I52" s="204"/>
      <c r="J52" s="205"/>
      <c r="K52" s="1"/>
    </row>
    <row r="53" spans="1:11" x14ac:dyDescent="0.25">
      <c r="A53" s="56"/>
      <c r="B53" s="57"/>
      <c r="C53" s="148" t="s">
        <v>142</v>
      </c>
      <c r="D53" s="149"/>
      <c r="E53" s="148" t="s">
        <v>151</v>
      </c>
      <c r="F53" s="149"/>
      <c r="G53" s="148" t="s">
        <v>144</v>
      </c>
      <c r="H53" s="148"/>
      <c r="I53" s="148" t="s">
        <v>26</v>
      </c>
      <c r="J53" s="206"/>
      <c r="K53" s="8"/>
    </row>
    <row r="54" spans="1:11" ht="39" thickBot="1" x14ac:dyDescent="0.3">
      <c r="A54" s="11" t="s">
        <v>27</v>
      </c>
      <c r="B54" s="12" t="s">
        <v>28</v>
      </c>
      <c r="C54" s="12" t="s">
        <v>42</v>
      </c>
      <c r="D54" s="12" t="s">
        <v>43</v>
      </c>
      <c r="E54" s="12" t="s">
        <v>48</v>
      </c>
      <c r="F54" s="12" t="s">
        <v>49</v>
      </c>
      <c r="G54" s="12" t="s">
        <v>50</v>
      </c>
      <c r="H54" s="12" t="s">
        <v>51</v>
      </c>
      <c r="I54" s="12" t="s">
        <v>52</v>
      </c>
      <c r="J54" s="13" t="s">
        <v>53</v>
      </c>
      <c r="K54" s="8"/>
    </row>
    <row r="55" spans="1:11" ht="38.25" x14ac:dyDescent="0.25">
      <c r="A55" s="58" t="s">
        <v>155</v>
      </c>
      <c r="B55" s="59" t="s">
        <v>68</v>
      </c>
      <c r="C55" s="60">
        <v>1560</v>
      </c>
      <c r="D55" s="61">
        <v>104233344</v>
      </c>
      <c r="E55" s="60">
        <v>390</v>
      </c>
      <c r="F55" s="61">
        <v>26058336</v>
      </c>
      <c r="G55" s="62">
        <v>1178</v>
      </c>
      <c r="H55" s="63">
        <v>17705688</v>
      </c>
      <c r="I55" s="64">
        <f>IF(G55&gt;0,G55/C55,0)</f>
        <v>0.75512820512820511</v>
      </c>
      <c r="J55" s="65">
        <f>IF(H55&gt;0,H55/D55,0)</f>
        <v>0.16986587324685659</v>
      </c>
      <c r="K55" s="8"/>
    </row>
    <row r="56" spans="1:11" ht="15.75" x14ac:dyDescent="0.25">
      <c r="A56" s="182" t="s">
        <v>29</v>
      </c>
      <c r="B56" s="183"/>
      <c r="C56" s="183"/>
      <c r="D56" s="183"/>
      <c r="E56" s="183"/>
      <c r="F56" s="183"/>
      <c r="G56" s="183"/>
      <c r="H56" s="183"/>
      <c r="I56" s="183"/>
      <c r="J56" s="184"/>
    </row>
    <row r="57" spans="1:11" ht="15.75" x14ac:dyDescent="0.25">
      <c r="A57" s="191" t="s">
        <v>30</v>
      </c>
      <c r="B57" s="192"/>
      <c r="C57" s="192"/>
      <c r="D57" s="192"/>
      <c r="E57" s="192"/>
      <c r="F57" s="192"/>
      <c r="G57" s="192"/>
      <c r="H57" s="192"/>
      <c r="I57" s="192"/>
      <c r="J57" s="193"/>
    </row>
    <row r="58" spans="1:11" s="71" customFormat="1" ht="12.75" x14ac:dyDescent="0.2">
      <c r="A58" s="69" t="s">
        <v>31</v>
      </c>
      <c r="B58" s="194" t="s">
        <v>93</v>
      </c>
      <c r="C58" s="194"/>
      <c r="D58" s="194"/>
      <c r="E58" s="194"/>
      <c r="F58" s="194"/>
      <c r="G58" s="194"/>
      <c r="H58" s="194"/>
      <c r="I58" s="194"/>
      <c r="J58" s="195"/>
      <c r="K58" s="70"/>
    </row>
    <row r="59" spans="1:11" s="71" customFormat="1" ht="12.75" x14ac:dyDescent="0.2">
      <c r="A59" s="69" t="s">
        <v>32</v>
      </c>
      <c r="B59" s="196" t="s">
        <v>103</v>
      </c>
      <c r="C59" s="196"/>
      <c r="D59" s="196"/>
      <c r="E59" s="196"/>
      <c r="F59" s="196"/>
      <c r="G59" s="196"/>
      <c r="H59" s="196"/>
      <c r="I59" s="196"/>
      <c r="J59" s="197"/>
      <c r="K59" s="70"/>
    </row>
    <row r="60" spans="1:11" s="72" customFormat="1" ht="12.75" x14ac:dyDescent="0.25">
      <c r="A60" s="79" t="s">
        <v>33</v>
      </c>
      <c r="B60" s="196" t="s">
        <v>111</v>
      </c>
      <c r="C60" s="196"/>
      <c r="D60" s="196"/>
      <c r="E60" s="196"/>
      <c r="F60" s="196"/>
      <c r="G60" s="196"/>
      <c r="H60" s="196"/>
      <c r="I60" s="196"/>
      <c r="J60" s="197"/>
    </row>
    <row r="61" spans="1:11" s="71" customFormat="1" ht="25.5" x14ac:dyDescent="0.2">
      <c r="A61" s="69" t="s">
        <v>34</v>
      </c>
      <c r="B61" s="196" t="s">
        <v>112</v>
      </c>
      <c r="C61" s="196"/>
      <c r="D61" s="196"/>
      <c r="E61" s="196"/>
      <c r="F61" s="196"/>
      <c r="G61" s="196"/>
      <c r="H61" s="196"/>
      <c r="I61" s="196"/>
      <c r="J61" s="197"/>
      <c r="K61" s="70"/>
    </row>
    <row r="62" spans="1:11" ht="15.75" x14ac:dyDescent="0.25">
      <c r="A62" s="182" t="s">
        <v>149</v>
      </c>
      <c r="B62" s="183"/>
      <c r="C62" s="183"/>
      <c r="D62" s="183"/>
      <c r="E62" s="183"/>
      <c r="F62" s="183"/>
      <c r="G62" s="183"/>
      <c r="H62" s="183"/>
      <c r="I62" s="183"/>
      <c r="J62" s="184"/>
    </row>
    <row r="63" spans="1:11" ht="15.75" x14ac:dyDescent="0.25">
      <c r="A63" s="185" t="s">
        <v>36</v>
      </c>
      <c r="B63" s="186"/>
      <c r="C63" s="186"/>
      <c r="D63" s="186"/>
      <c r="E63" s="186"/>
      <c r="F63" s="186"/>
      <c r="G63" s="186"/>
      <c r="H63" s="186"/>
      <c r="I63" s="186"/>
      <c r="J63" s="187"/>
    </row>
    <row r="64" spans="1:11" ht="15.75" thickBot="1" x14ac:dyDescent="0.3">
      <c r="A64" s="188" t="s">
        <v>171</v>
      </c>
      <c r="B64" s="189"/>
      <c r="C64" s="189"/>
      <c r="D64" s="189"/>
      <c r="E64" s="189"/>
      <c r="F64" s="189"/>
      <c r="G64" s="189"/>
      <c r="H64" s="189"/>
      <c r="I64" s="189"/>
      <c r="J64" s="190"/>
    </row>
    <row r="65" spans="1:20" ht="18.75" customHeight="1" x14ac:dyDescent="0.25">
      <c r="A65" s="203" t="s">
        <v>24</v>
      </c>
      <c r="B65" s="204"/>
      <c r="C65" s="204"/>
      <c r="D65" s="204"/>
      <c r="E65" s="204"/>
      <c r="F65" s="204"/>
      <c r="G65" s="204"/>
      <c r="H65" s="204"/>
      <c r="I65" s="204"/>
      <c r="J65" s="205"/>
      <c r="K65" s="1"/>
    </row>
    <row r="66" spans="1:20" x14ac:dyDescent="0.25">
      <c r="A66" s="56"/>
      <c r="B66" s="57"/>
      <c r="C66" s="148" t="s">
        <v>142</v>
      </c>
      <c r="D66" s="149"/>
      <c r="E66" s="148" t="s">
        <v>151</v>
      </c>
      <c r="F66" s="149"/>
      <c r="G66" s="148" t="s">
        <v>144</v>
      </c>
      <c r="H66" s="148"/>
      <c r="I66" s="148" t="s">
        <v>26</v>
      </c>
      <c r="J66" s="206"/>
      <c r="K66" s="8"/>
    </row>
    <row r="67" spans="1:20" ht="39" thickBot="1" x14ac:dyDescent="0.3">
      <c r="A67" s="11" t="s">
        <v>27</v>
      </c>
      <c r="B67" s="12" t="s">
        <v>28</v>
      </c>
      <c r="C67" s="12" t="s">
        <v>42</v>
      </c>
      <c r="D67" s="12" t="s">
        <v>43</v>
      </c>
      <c r="E67" s="12" t="s">
        <v>48</v>
      </c>
      <c r="F67" s="12" t="s">
        <v>49</v>
      </c>
      <c r="G67" s="12" t="s">
        <v>50</v>
      </c>
      <c r="H67" s="12" t="s">
        <v>51</v>
      </c>
      <c r="I67" s="12" t="s">
        <v>52</v>
      </c>
      <c r="J67" s="13" t="s">
        <v>53</v>
      </c>
      <c r="K67" s="8"/>
    </row>
    <row r="68" spans="1:20" ht="38.25" x14ac:dyDescent="0.25">
      <c r="A68" s="58" t="s">
        <v>157</v>
      </c>
      <c r="B68" s="59" t="s">
        <v>69</v>
      </c>
      <c r="C68" s="60">
        <v>22500</v>
      </c>
      <c r="D68" s="61">
        <v>55592040</v>
      </c>
      <c r="E68" s="60">
        <v>5625</v>
      </c>
      <c r="F68" s="61">
        <v>13898010</v>
      </c>
      <c r="G68" s="62">
        <v>1247</v>
      </c>
      <c r="H68" s="63">
        <v>12725355</v>
      </c>
      <c r="I68" s="64">
        <f>IF(G68&gt;0,G68/C68,0)</f>
        <v>5.542222222222222E-2</v>
      </c>
      <c r="J68" s="65">
        <f>IF(H68&gt;0,H68/D68,0)</f>
        <v>0.22890606281043113</v>
      </c>
      <c r="K68" s="8"/>
    </row>
    <row r="69" spans="1:20" ht="15.75" x14ac:dyDescent="0.25">
      <c r="A69" s="182" t="s">
        <v>29</v>
      </c>
      <c r="B69" s="183"/>
      <c r="C69" s="183"/>
      <c r="D69" s="183"/>
      <c r="E69" s="183"/>
      <c r="F69" s="183"/>
      <c r="G69" s="183"/>
      <c r="H69" s="183"/>
      <c r="I69" s="183"/>
      <c r="J69" s="184"/>
    </row>
    <row r="70" spans="1:20" ht="15.75" x14ac:dyDescent="0.25">
      <c r="A70" s="191" t="s">
        <v>30</v>
      </c>
      <c r="B70" s="192"/>
      <c r="C70" s="192"/>
      <c r="D70" s="192"/>
      <c r="E70" s="192"/>
      <c r="F70" s="192"/>
      <c r="G70" s="192"/>
      <c r="H70" s="192"/>
      <c r="I70" s="192"/>
      <c r="J70" s="193"/>
    </row>
    <row r="71" spans="1:20" s="71" customFormat="1" ht="12.75" x14ac:dyDescent="0.2">
      <c r="A71" s="69" t="s">
        <v>31</v>
      </c>
      <c r="B71" s="194" t="s">
        <v>94</v>
      </c>
      <c r="C71" s="194"/>
      <c r="D71" s="194"/>
      <c r="E71" s="194"/>
      <c r="F71" s="194"/>
      <c r="G71" s="194"/>
      <c r="H71" s="194"/>
      <c r="I71" s="194"/>
      <c r="J71" s="195"/>
      <c r="K71" s="70"/>
    </row>
    <row r="72" spans="1:20" s="71" customFormat="1" ht="12.75" x14ac:dyDescent="0.2">
      <c r="A72" s="69" t="s">
        <v>32</v>
      </c>
      <c r="B72" s="196" t="s">
        <v>104</v>
      </c>
      <c r="C72" s="196"/>
      <c r="D72" s="196"/>
      <c r="E72" s="196"/>
      <c r="F72" s="196"/>
      <c r="G72" s="196"/>
      <c r="H72" s="196"/>
      <c r="I72" s="196"/>
      <c r="J72" s="197"/>
      <c r="K72" s="70"/>
    </row>
    <row r="73" spans="1:20" s="72" customFormat="1" ht="24.75" customHeight="1" x14ac:dyDescent="0.2">
      <c r="A73" s="207" t="s">
        <v>33</v>
      </c>
      <c r="B73" s="196" t="s">
        <v>172</v>
      </c>
      <c r="C73" s="196"/>
      <c r="D73" s="196"/>
      <c r="E73" s="196"/>
      <c r="F73" s="196"/>
      <c r="G73" s="196"/>
      <c r="H73" s="196"/>
      <c r="I73" s="196"/>
      <c r="J73" s="197"/>
      <c r="L73" s="71"/>
      <c r="M73" s="71"/>
      <c r="N73" s="71"/>
      <c r="O73" s="71"/>
      <c r="P73" s="71"/>
      <c r="Q73" s="71"/>
      <c r="R73" s="71"/>
      <c r="S73" s="71"/>
      <c r="T73" s="71"/>
    </row>
    <row r="74" spans="1:20" s="72" customFormat="1" ht="15" customHeight="1" x14ac:dyDescent="0.2">
      <c r="A74" s="207"/>
      <c r="B74" s="196" t="s">
        <v>173</v>
      </c>
      <c r="C74" s="196"/>
      <c r="D74" s="196"/>
      <c r="E74" s="196"/>
      <c r="F74" s="196"/>
      <c r="G74" s="196"/>
      <c r="H74" s="196"/>
      <c r="I74" s="196"/>
      <c r="J74" s="197"/>
      <c r="L74" s="71"/>
      <c r="M74" s="71"/>
      <c r="N74" s="71"/>
      <c r="O74" s="71"/>
      <c r="P74" s="71"/>
      <c r="Q74" s="71"/>
      <c r="R74" s="71"/>
      <c r="S74" s="71"/>
      <c r="T74" s="71"/>
    </row>
    <row r="75" spans="1:20" s="72" customFormat="1" ht="15" customHeight="1" x14ac:dyDescent="0.2">
      <c r="A75" s="207"/>
      <c r="B75" s="196" t="s">
        <v>174</v>
      </c>
      <c r="C75" s="196"/>
      <c r="D75" s="196"/>
      <c r="E75" s="196"/>
      <c r="F75" s="196"/>
      <c r="G75" s="196"/>
      <c r="H75" s="196"/>
      <c r="I75" s="196"/>
      <c r="J75" s="197"/>
      <c r="L75" s="71"/>
      <c r="M75" s="71"/>
      <c r="N75" s="71"/>
      <c r="O75" s="71"/>
      <c r="P75" s="71"/>
      <c r="Q75" s="71"/>
      <c r="R75" s="71"/>
      <c r="S75" s="71"/>
      <c r="T75" s="71"/>
    </row>
    <row r="76" spans="1:20" s="71" customFormat="1" ht="25.5" x14ac:dyDescent="0.2">
      <c r="A76" s="69" t="s">
        <v>34</v>
      </c>
      <c r="B76" s="196" t="s">
        <v>114</v>
      </c>
      <c r="C76" s="196"/>
      <c r="D76" s="196"/>
      <c r="E76" s="196"/>
      <c r="F76" s="196"/>
      <c r="G76" s="196"/>
      <c r="H76" s="196"/>
      <c r="I76" s="196"/>
      <c r="J76" s="197"/>
      <c r="K76" s="70"/>
    </row>
    <row r="77" spans="1:20" ht="15.75" x14ac:dyDescent="0.25">
      <c r="A77" s="182" t="s">
        <v>149</v>
      </c>
      <c r="B77" s="183"/>
      <c r="C77" s="183"/>
      <c r="D77" s="183"/>
      <c r="E77" s="183"/>
      <c r="F77" s="183"/>
      <c r="G77" s="183"/>
      <c r="H77" s="183"/>
      <c r="I77" s="183"/>
      <c r="J77" s="184"/>
      <c r="L77" s="71"/>
    </row>
    <row r="78" spans="1:20" ht="15.75" x14ac:dyDescent="0.25">
      <c r="A78" s="185" t="s">
        <v>36</v>
      </c>
      <c r="B78" s="186"/>
      <c r="C78" s="186"/>
      <c r="D78" s="186"/>
      <c r="E78" s="186"/>
      <c r="F78" s="186"/>
      <c r="G78" s="186"/>
      <c r="H78" s="186"/>
      <c r="I78" s="186"/>
      <c r="J78" s="187"/>
    </row>
    <row r="79" spans="1:20" ht="18.75" customHeight="1" thickBot="1" x14ac:dyDescent="0.3">
      <c r="A79" s="188" t="s">
        <v>115</v>
      </c>
      <c r="B79" s="189"/>
      <c r="C79" s="189"/>
      <c r="D79" s="189"/>
      <c r="E79" s="189"/>
      <c r="F79" s="189"/>
      <c r="G79" s="189"/>
      <c r="H79" s="189"/>
      <c r="I79" s="189"/>
      <c r="J79" s="190"/>
    </row>
    <row r="80" spans="1:20" ht="15.75" x14ac:dyDescent="0.25">
      <c r="A80" s="203" t="s">
        <v>24</v>
      </c>
      <c r="B80" s="204"/>
      <c r="C80" s="204"/>
      <c r="D80" s="204"/>
      <c r="E80" s="204"/>
      <c r="F80" s="204"/>
      <c r="G80" s="204"/>
      <c r="H80" s="204"/>
      <c r="I80" s="204"/>
      <c r="J80" s="205"/>
      <c r="K80" s="1"/>
    </row>
    <row r="81" spans="1:11" x14ac:dyDescent="0.25">
      <c r="A81" s="56"/>
      <c r="B81" s="57"/>
      <c r="C81" s="148" t="s">
        <v>142</v>
      </c>
      <c r="D81" s="149"/>
      <c r="E81" s="148" t="s">
        <v>151</v>
      </c>
      <c r="F81" s="149"/>
      <c r="G81" s="148" t="s">
        <v>144</v>
      </c>
      <c r="H81" s="148"/>
      <c r="I81" s="148" t="s">
        <v>26</v>
      </c>
      <c r="J81" s="206"/>
      <c r="K81" s="8"/>
    </row>
    <row r="82" spans="1:11" ht="39" thickBot="1" x14ac:dyDescent="0.3">
      <c r="A82" s="11" t="s">
        <v>27</v>
      </c>
      <c r="B82" s="12" t="s">
        <v>28</v>
      </c>
      <c r="C82" s="12" t="s">
        <v>42</v>
      </c>
      <c r="D82" s="12" t="s">
        <v>43</v>
      </c>
      <c r="E82" s="12" t="s">
        <v>48</v>
      </c>
      <c r="F82" s="12" t="s">
        <v>49</v>
      </c>
      <c r="G82" s="12" t="s">
        <v>50</v>
      </c>
      <c r="H82" s="12" t="s">
        <v>51</v>
      </c>
      <c r="I82" s="12" t="s">
        <v>52</v>
      </c>
      <c r="J82" s="13" t="s">
        <v>53</v>
      </c>
      <c r="K82" s="8"/>
    </row>
    <row r="83" spans="1:11" ht="38.25" x14ac:dyDescent="0.25">
      <c r="A83" s="58" t="s">
        <v>95</v>
      </c>
      <c r="B83" s="59" t="s">
        <v>70</v>
      </c>
      <c r="C83" s="60">
        <v>6</v>
      </c>
      <c r="D83" s="61">
        <v>56711544</v>
      </c>
      <c r="E83" s="60">
        <v>1</v>
      </c>
      <c r="F83" s="61">
        <v>14177886</v>
      </c>
      <c r="G83" s="62">
        <v>3</v>
      </c>
      <c r="H83" s="63">
        <v>15256779</v>
      </c>
      <c r="I83" s="64">
        <f>IF(G83&gt;0,G83/C83,0)</f>
        <v>0.5</v>
      </c>
      <c r="J83" s="65">
        <f>IF(H83&gt;0,H83/D83,0)</f>
        <v>0.26902422194676978</v>
      </c>
      <c r="K83" s="8"/>
    </row>
    <row r="84" spans="1:11" ht="15.75" x14ac:dyDescent="0.25">
      <c r="A84" s="182" t="s">
        <v>29</v>
      </c>
      <c r="B84" s="183"/>
      <c r="C84" s="183"/>
      <c r="D84" s="183"/>
      <c r="E84" s="183"/>
      <c r="F84" s="183"/>
      <c r="G84" s="183"/>
      <c r="H84" s="183"/>
      <c r="I84" s="183"/>
      <c r="J84" s="184"/>
    </row>
    <row r="85" spans="1:11" ht="15.75" x14ac:dyDescent="0.25">
      <c r="A85" s="191" t="s">
        <v>30</v>
      </c>
      <c r="B85" s="192"/>
      <c r="C85" s="192"/>
      <c r="D85" s="192"/>
      <c r="E85" s="192"/>
      <c r="F85" s="192"/>
      <c r="G85" s="192"/>
      <c r="H85" s="192"/>
      <c r="I85" s="192"/>
      <c r="J85" s="193"/>
    </row>
    <row r="86" spans="1:11" s="71" customFormat="1" ht="12.75" x14ac:dyDescent="0.2">
      <c r="A86" s="69" t="s">
        <v>31</v>
      </c>
      <c r="B86" s="194" t="s">
        <v>95</v>
      </c>
      <c r="C86" s="194"/>
      <c r="D86" s="194"/>
      <c r="E86" s="194"/>
      <c r="F86" s="194"/>
      <c r="G86" s="194"/>
      <c r="H86" s="194"/>
      <c r="I86" s="194"/>
      <c r="J86" s="195"/>
      <c r="K86" s="70"/>
    </row>
    <row r="87" spans="1:11" s="71" customFormat="1" ht="12.75" x14ac:dyDescent="0.2">
      <c r="A87" s="69" t="s">
        <v>32</v>
      </c>
      <c r="B87" s="196" t="s">
        <v>105</v>
      </c>
      <c r="C87" s="196"/>
      <c r="D87" s="196"/>
      <c r="E87" s="196"/>
      <c r="F87" s="196"/>
      <c r="G87" s="196"/>
      <c r="H87" s="196"/>
      <c r="I87" s="196"/>
      <c r="J87" s="197"/>
      <c r="K87" s="70"/>
    </row>
    <row r="88" spans="1:11" s="72" customFormat="1" ht="12.75" x14ac:dyDescent="0.25">
      <c r="A88" s="73" t="s">
        <v>33</v>
      </c>
      <c r="B88" s="196" t="s">
        <v>116</v>
      </c>
      <c r="C88" s="196"/>
      <c r="D88" s="196"/>
      <c r="E88" s="196"/>
      <c r="F88" s="196"/>
      <c r="G88" s="196"/>
      <c r="H88" s="196"/>
      <c r="I88" s="196"/>
      <c r="J88" s="197"/>
    </row>
    <row r="89" spans="1:11" s="71" customFormat="1" ht="25.5" x14ac:dyDescent="0.2">
      <c r="A89" s="69" t="s">
        <v>34</v>
      </c>
      <c r="B89" s="196" t="s">
        <v>117</v>
      </c>
      <c r="C89" s="196"/>
      <c r="D89" s="196"/>
      <c r="E89" s="196"/>
      <c r="F89" s="196"/>
      <c r="G89" s="196"/>
      <c r="H89" s="196"/>
      <c r="I89" s="196"/>
      <c r="J89" s="197"/>
      <c r="K89" s="70"/>
    </row>
    <row r="90" spans="1:11" ht="15.75" x14ac:dyDescent="0.25">
      <c r="A90" s="182" t="s">
        <v>149</v>
      </c>
      <c r="B90" s="183"/>
      <c r="C90" s="183"/>
      <c r="D90" s="183"/>
      <c r="E90" s="183"/>
      <c r="F90" s="183"/>
      <c r="G90" s="183"/>
      <c r="H90" s="183"/>
      <c r="I90" s="183"/>
      <c r="J90" s="184"/>
    </row>
    <row r="91" spans="1:11" ht="15.75" x14ac:dyDescent="0.25">
      <c r="A91" s="185" t="s">
        <v>36</v>
      </c>
      <c r="B91" s="186"/>
      <c r="C91" s="186"/>
      <c r="D91" s="186"/>
      <c r="E91" s="186"/>
      <c r="F91" s="186"/>
      <c r="G91" s="186"/>
      <c r="H91" s="186"/>
      <c r="I91" s="186"/>
      <c r="J91" s="187"/>
    </row>
    <row r="92" spans="1:11" ht="15.75" thickBot="1" x14ac:dyDescent="0.3">
      <c r="A92" s="200" t="s">
        <v>136</v>
      </c>
      <c r="B92" s="201"/>
      <c r="C92" s="201"/>
      <c r="D92" s="201"/>
      <c r="E92" s="201"/>
      <c r="F92" s="201"/>
      <c r="G92" s="201"/>
      <c r="H92" s="201"/>
      <c r="I92" s="201"/>
      <c r="J92" s="202"/>
    </row>
    <row r="93" spans="1:11" ht="15.75" x14ac:dyDescent="0.25">
      <c r="A93" s="203" t="s">
        <v>24</v>
      </c>
      <c r="B93" s="204"/>
      <c r="C93" s="204"/>
      <c r="D93" s="204"/>
      <c r="E93" s="204"/>
      <c r="F93" s="204"/>
      <c r="G93" s="204"/>
      <c r="H93" s="204"/>
      <c r="I93" s="204"/>
      <c r="J93" s="205"/>
      <c r="K93" s="1"/>
    </row>
    <row r="94" spans="1:11" x14ac:dyDescent="0.25">
      <c r="A94" s="56"/>
      <c r="B94" s="57"/>
      <c r="C94" s="148" t="s">
        <v>142</v>
      </c>
      <c r="D94" s="149"/>
      <c r="E94" s="148" t="s">
        <v>151</v>
      </c>
      <c r="F94" s="149"/>
      <c r="G94" s="148" t="s">
        <v>144</v>
      </c>
      <c r="H94" s="148"/>
      <c r="I94" s="148" t="s">
        <v>26</v>
      </c>
      <c r="J94" s="206"/>
      <c r="K94" s="8"/>
    </row>
    <row r="95" spans="1:11" ht="39" thickBot="1" x14ac:dyDescent="0.3">
      <c r="A95" s="11" t="s">
        <v>27</v>
      </c>
      <c r="B95" s="12" t="s">
        <v>28</v>
      </c>
      <c r="C95" s="12" t="s">
        <v>42</v>
      </c>
      <c r="D95" s="12" t="s">
        <v>43</v>
      </c>
      <c r="E95" s="12" t="s">
        <v>48</v>
      </c>
      <c r="F95" s="12" t="s">
        <v>49</v>
      </c>
      <c r="G95" s="12" t="s">
        <v>50</v>
      </c>
      <c r="H95" s="12" t="s">
        <v>51</v>
      </c>
      <c r="I95" s="12" t="s">
        <v>52</v>
      </c>
      <c r="J95" s="13" t="s">
        <v>53</v>
      </c>
      <c r="K95" s="8"/>
    </row>
    <row r="96" spans="1:11" ht="63.75" x14ac:dyDescent="0.25">
      <c r="A96" s="58" t="s">
        <v>96</v>
      </c>
      <c r="B96" s="59" t="s">
        <v>78</v>
      </c>
      <c r="C96" s="60">
        <v>6</v>
      </c>
      <c r="D96" s="61">
        <v>23233217</v>
      </c>
      <c r="E96" s="60">
        <v>3</v>
      </c>
      <c r="F96" s="61">
        <v>5808304</v>
      </c>
      <c r="G96" s="62">
        <v>3</v>
      </c>
      <c r="H96" s="63">
        <v>5060031</v>
      </c>
      <c r="I96" s="64">
        <f>IF(G96&gt;0,G96/C96,0)</f>
        <v>0.5</v>
      </c>
      <c r="J96" s="65">
        <f>IF(H96&gt;0,H96/D96,0)</f>
        <v>0.21779295566343654</v>
      </c>
      <c r="K96" s="8"/>
    </row>
    <row r="97" spans="1:11" ht="15.75" x14ac:dyDescent="0.25">
      <c r="A97" s="182" t="s">
        <v>29</v>
      </c>
      <c r="B97" s="183"/>
      <c r="C97" s="183"/>
      <c r="D97" s="183"/>
      <c r="E97" s="183"/>
      <c r="F97" s="183"/>
      <c r="G97" s="183"/>
      <c r="H97" s="183"/>
      <c r="I97" s="183"/>
      <c r="J97" s="184"/>
    </row>
    <row r="98" spans="1:11" ht="15.75" x14ac:dyDescent="0.25">
      <c r="A98" s="191" t="s">
        <v>30</v>
      </c>
      <c r="B98" s="192"/>
      <c r="C98" s="192"/>
      <c r="D98" s="192"/>
      <c r="E98" s="192"/>
      <c r="F98" s="192"/>
      <c r="G98" s="192"/>
      <c r="H98" s="192"/>
      <c r="I98" s="192"/>
      <c r="J98" s="193"/>
    </row>
    <row r="99" spans="1:11" x14ac:dyDescent="0.25">
      <c r="A99" s="69" t="s">
        <v>31</v>
      </c>
      <c r="B99" s="194" t="s">
        <v>96</v>
      </c>
      <c r="C99" s="194"/>
      <c r="D99" s="194"/>
      <c r="E99" s="194"/>
      <c r="F99" s="194"/>
      <c r="G99" s="194"/>
      <c r="H99" s="194"/>
      <c r="I99" s="194"/>
      <c r="J99" s="195"/>
      <c r="K99" s="8"/>
    </row>
    <row r="100" spans="1:11" x14ac:dyDescent="0.25">
      <c r="A100" s="69" t="s">
        <v>32</v>
      </c>
      <c r="B100" s="196" t="s">
        <v>106</v>
      </c>
      <c r="C100" s="196"/>
      <c r="D100" s="196"/>
      <c r="E100" s="196"/>
      <c r="F100" s="196"/>
      <c r="G100" s="196"/>
      <c r="H100" s="196"/>
      <c r="I100" s="196"/>
      <c r="J100" s="197"/>
      <c r="K100" s="8"/>
    </row>
    <row r="101" spans="1:11" x14ac:dyDescent="0.25">
      <c r="A101" s="69" t="s">
        <v>33</v>
      </c>
      <c r="B101" s="196" t="s">
        <v>107</v>
      </c>
      <c r="C101" s="196"/>
      <c r="D101" s="196"/>
      <c r="E101" s="196"/>
      <c r="F101" s="196"/>
      <c r="G101" s="196"/>
      <c r="H101" s="196"/>
      <c r="I101" s="196"/>
      <c r="J101" s="197"/>
      <c r="K101" s="8"/>
    </row>
    <row r="102" spans="1:11" ht="25.5" x14ac:dyDescent="0.25">
      <c r="A102" s="69" t="s">
        <v>34</v>
      </c>
      <c r="B102" s="196" t="s">
        <v>118</v>
      </c>
      <c r="C102" s="196"/>
      <c r="D102" s="196"/>
      <c r="E102" s="196"/>
      <c r="F102" s="196"/>
      <c r="G102" s="196"/>
      <c r="H102" s="196"/>
      <c r="I102" s="196"/>
      <c r="J102" s="197"/>
      <c r="K102" s="8"/>
    </row>
    <row r="103" spans="1:11" ht="15.75" x14ac:dyDescent="0.25">
      <c r="A103" s="182" t="s">
        <v>149</v>
      </c>
      <c r="B103" s="183"/>
      <c r="C103" s="183"/>
      <c r="D103" s="183"/>
      <c r="E103" s="183"/>
      <c r="F103" s="183"/>
      <c r="G103" s="183"/>
      <c r="H103" s="183"/>
      <c r="I103" s="183"/>
      <c r="J103" s="184"/>
    </row>
    <row r="104" spans="1:11" ht="15.75" x14ac:dyDescent="0.25">
      <c r="A104" s="185" t="s">
        <v>36</v>
      </c>
      <c r="B104" s="186"/>
      <c r="C104" s="186"/>
      <c r="D104" s="186"/>
      <c r="E104" s="186"/>
      <c r="F104" s="186"/>
      <c r="G104" s="186"/>
      <c r="H104" s="186"/>
      <c r="I104" s="186"/>
      <c r="J104" s="187"/>
    </row>
    <row r="105" spans="1:11" ht="15.75" thickBot="1" x14ac:dyDescent="0.3">
      <c r="A105" s="188" t="s">
        <v>135</v>
      </c>
      <c r="B105" s="189"/>
      <c r="C105" s="189"/>
      <c r="D105" s="189"/>
      <c r="E105" s="189"/>
      <c r="F105" s="189"/>
      <c r="G105" s="189"/>
      <c r="H105" s="189"/>
      <c r="I105" s="189"/>
      <c r="J105" s="190"/>
    </row>
  </sheetData>
  <mergeCells count="115">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6:J56"/>
    <mergeCell ref="A57:J57"/>
    <mergeCell ref="B58:J58"/>
    <mergeCell ref="B59:J59"/>
    <mergeCell ref="B60:J60"/>
    <mergeCell ref="B61:J61"/>
    <mergeCell ref="A49:J49"/>
    <mergeCell ref="A50:J50"/>
    <mergeCell ref="A51:J51"/>
    <mergeCell ref="A52:J52"/>
    <mergeCell ref="C53:D53"/>
    <mergeCell ref="E53:F53"/>
    <mergeCell ref="G53:H53"/>
    <mergeCell ref="I53:J53"/>
    <mergeCell ref="A69:J69"/>
    <mergeCell ref="A70:J70"/>
    <mergeCell ref="B71:J71"/>
    <mergeCell ref="B72:J72"/>
    <mergeCell ref="A73:A75"/>
    <mergeCell ref="B73:J73"/>
    <mergeCell ref="B74:J74"/>
    <mergeCell ref="B75:J75"/>
    <mergeCell ref="A62:J62"/>
    <mergeCell ref="A63:J63"/>
    <mergeCell ref="A64:J64"/>
    <mergeCell ref="A65:J65"/>
    <mergeCell ref="C66:D66"/>
    <mergeCell ref="E66:F66"/>
    <mergeCell ref="G66:H66"/>
    <mergeCell ref="I66:J66"/>
    <mergeCell ref="B76:J76"/>
    <mergeCell ref="A77:J77"/>
    <mergeCell ref="A78:J78"/>
    <mergeCell ref="A79:J79"/>
    <mergeCell ref="A80:J80"/>
    <mergeCell ref="C81:D81"/>
    <mergeCell ref="E81:F81"/>
    <mergeCell ref="G81:H81"/>
    <mergeCell ref="I81:J81"/>
    <mergeCell ref="A90:J90"/>
    <mergeCell ref="A91:J91"/>
    <mergeCell ref="A92:J92"/>
    <mergeCell ref="A93:J93"/>
    <mergeCell ref="C94:D94"/>
    <mergeCell ref="E94:F94"/>
    <mergeCell ref="G94:H94"/>
    <mergeCell ref="I94:J94"/>
    <mergeCell ref="A84:J84"/>
    <mergeCell ref="A85:J85"/>
    <mergeCell ref="B86:J86"/>
    <mergeCell ref="B87:J87"/>
    <mergeCell ref="B88:J88"/>
    <mergeCell ref="B89:J89"/>
    <mergeCell ref="A103:J103"/>
    <mergeCell ref="A104:J104"/>
    <mergeCell ref="A105:J105"/>
    <mergeCell ref="A97:J97"/>
    <mergeCell ref="A98:J98"/>
    <mergeCell ref="B99:J99"/>
    <mergeCell ref="B100:J100"/>
    <mergeCell ref="B101:J101"/>
    <mergeCell ref="B102:J102"/>
  </mergeCells>
  <dataValidations count="6">
    <dataValidation allowBlank="1" showInputMessage="1" showErrorMessage="1" prompt="Monto ejecutado en el trimestre" sqref="H28 H41 H54 H67 H82 H95"/>
    <dataValidation allowBlank="1" showInputMessage="1" showErrorMessage="1" prompt="Meta alcanzada en el trimestre" sqref="G28 G41 G54 G67 G82 G95"/>
    <dataValidation allowBlank="1" showInputMessage="1" showErrorMessage="1" prompt="Monto presupuestado para el producto" sqref="F28 D28 F41 D41 F54 D54:D55 F67 D67:D68 F82 D82:D83 F95 D95:D96"/>
    <dataValidation allowBlank="1" showInputMessage="1" showErrorMessage="1" prompt="Meta anual del indicador" sqref="E28 C28 E41 C41:C42 E54 C54:C55 E67 C67:C68 E82 C82:C83 E95 C95:C96"/>
    <dataValidation allowBlank="1" showInputMessage="1" showErrorMessage="1" prompt="Nombre del indicador" sqref="B28 B41 B54 B67 B82 B95"/>
    <dataValidation allowBlank="1" showInputMessage="1" showErrorMessage="1" prompt="Nombre de cada producto" sqref="A28 A41 A54 A67 A82 A95"/>
  </dataValidations>
  <pageMargins left="0.7" right="0.7" top="0.75" bottom="0.75" header="0.3" footer="0.3"/>
  <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workbookViewId="0">
      <selection activeCell="E108" sqref="E108"/>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1" max="11" width="19" style="82" hidden="1" customWidth="1"/>
    <col min="12" max="12" width="18.42578125" customWidth="1"/>
  </cols>
  <sheetData>
    <row r="1" spans="1:11" ht="16.5" thickBot="1" x14ac:dyDescent="0.3">
      <c r="A1" s="291" t="s">
        <v>176</v>
      </c>
      <c r="B1" s="292"/>
      <c r="C1" s="292"/>
      <c r="D1" s="292"/>
      <c r="E1" s="292"/>
      <c r="F1" s="292"/>
      <c r="G1" s="292"/>
      <c r="H1" s="292"/>
      <c r="I1" s="292"/>
      <c r="J1" s="293"/>
    </row>
    <row r="2" spans="1:11" ht="21.75" customHeight="1" thickBot="1" x14ac:dyDescent="0.4">
      <c r="A2" s="41" t="s">
        <v>138</v>
      </c>
      <c r="B2" s="294" t="s">
        <v>37</v>
      </c>
      <c r="C2" s="295"/>
      <c r="D2" s="295"/>
      <c r="E2" s="295"/>
      <c r="F2" s="295"/>
      <c r="G2" s="295"/>
      <c r="H2" s="295"/>
      <c r="I2" s="295"/>
      <c r="J2" s="296"/>
    </row>
    <row r="3" spans="1:11" ht="21.75" customHeight="1" thickBot="1" x14ac:dyDescent="0.4">
      <c r="A3" s="42" t="s">
        <v>138</v>
      </c>
      <c r="B3" s="243" t="s">
        <v>0</v>
      </c>
      <c r="C3" s="297"/>
      <c r="D3" s="243" t="s">
        <v>1</v>
      </c>
      <c r="E3" s="297"/>
      <c r="F3" s="297"/>
      <c r="G3" s="297"/>
      <c r="H3" s="245"/>
      <c r="I3" s="43" t="s">
        <v>2</v>
      </c>
      <c r="J3" s="43" t="s">
        <v>3</v>
      </c>
    </row>
    <row r="4" spans="1:11" ht="29.25" customHeight="1" thickBot="1" x14ac:dyDescent="0.4">
      <c r="A4" s="44" t="s">
        <v>138</v>
      </c>
      <c r="B4" s="298" t="s">
        <v>4</v>
      </c>
      <c r="C4" s="299"/>
      <c r="D4" s="298" t="s">
        <v>41</v>
      </c>
      <c r="E4" s="299"/>
      <c r="F4" s="299"/>
      <c r="G4" s="299"/>
      <c r="H4" s="300"/>
      <c r="I4" s="83" t="s">
        <v>139</v>
      </c>
      <c r="J4" s="83">
        <v>0</v>
      </c>
    </row>
    <row r="5" spans="1:11" x14ac:dyDescent="0.25">
      <c r="A5" s="287" t="s">
        <v>138</v>
      </c>
      <c r="B5" s="288"/>
      <c r="C5" s="288"/>
      <c r="D5" s="288"/>
      <c r="E5" s="288"/>
      <c r="F5" s="288"/>
      <c r="G5" s="288"/>
      <c r="H5" s="288"/>
      <c r="I5" s="288"/>
      <c r="J5" s="289"/>
    </row>
    <row r="6" spans="1:11" x14ac:dyDescent="0.25">
      <c r="A6" s="290" t="s">
        <v>138</v>
      </c>
      <c r="B6" s="290"/>
      <c r="C6" s="290"/>
      <c r="D6" s="290"/>
      <c r="E6" s="290"/>
      <c r="F6" s="290"/>
      <c r="G6" s="290"/>
      <c r="H6" s="290"/>
      <c r="I6" s="290"/>
      <c r="J6" s="290"/>
    </row>
    <row r="7" spans="1:11" ht="15.75" x14ac:dyDescent="0.25">
      <c r="A7" s="262" t="s">
        <v>177</v>
      </c>
      <c r="B7" s="262"/>
      <c r="C7" s="262"/>
      <c r="D7" s="262"/>
      <c r="E7" s="262"/>
      <c r="F7" s="262"/>
      <c r="G7" s="262"/>
      <c r="H7" s="262"/>
      <c r="I7" s="262"/>
      <c r="J7" s="262"/>
    </row>
    <row r="8" spans="1:11" ht="15.75" x14ac:dyDescent="0.25">
      <c r="A8" s="268" t="s">
        <v>6</v>
      </c>
      <c r="B8" s="268"/>
      <c r="C8" s="268"/>
      <c r="D8" s="268"/>
      <c r="E8" s="268"/>
      <c r="F8" s="268"/>
      <c r="G8" s="268"/>
      <c r="H8" s="268"/>
      <c r="I8" s="268"/>
      <c r="J8" s="268"/>
    </row>
    <row r="9" spans="1:11" s="71" customFormat="1" ht="12.75" x14ac:dyDescent="0.2">
      <c r="A9" s="84" t="s">
        <v>7</v>
      </c>
      <c r="B9" s="284" t="s">
        <v>55</v>
      </c>
      <c r="C9" s="285"/>
      <c r="D9" s="285"/>
      <c r="E9" s="285"/>
      <c r="F9" s="285"/>
      <c r="G9" s="285"/>
      <c r="H9" s="285"/>
      <c r="I9" s="285"/>
      <c r="J9" s="286"/>
      <c r="K9" s="82"/>
    </row>
    <row r="10" spans="1:11" s="71" customFormat="1" ht="12.75" x14ac:dyDescent="0.2">
      <c r="A10" s="84" t="s">
        <v>140</v>
      </c>
      <c r="B10" s="284" t="s">
        <v>56</v>
      </c>
      <c r="C10" s="285"/>
      <c r="D10" s="285"/>
      <c r="E10" s="285"/>
      <c r="F10" s="285"/>
      <c r="G10" s="285"/>
      <c r="H10" s="285"/>
      <c r="I10" s="285"/>
      <c r="J10" s="286"/>
      <c r="K10" s="82"/>
    </row>
    <row r="11" spans="1:11" s="71" customFormat="1" ht="12.75" x14ac:dyDescent="0.2">
      <c r="A11" s="84" t="s">
        <v>38</v>
      </c>
      <c r="B11" s="284" t="s">
        <v>57</v>
      </c>
      <c r="C11" s="285"/>
      <c r="D11" s="285"/>
      <c r="E11" s="285"/>
      <c r="F11" s="285"/>
      <c r="G11" s="285"/>
      <c r="H11" s="285"/>
      <c r="I11" s="285"/>
      <c r="J11" s="286"/>
      <c r="K11" s="82"/>
    </row>
    <row r="12" spans="1:11" s="71" customFormat="1" ht="12.75" x14ac:dyDescent="0.2">
      <c r="A12" s="84" t="s">
        <v>8</v>
      </c>
      <c r="B12" s="284" t="s">
        <v>58</v>
      </c>
      <c r="C12" s="285"/>
      <c r="D12" s="285"/>
      <c r="E12" s="285"/>
      <c r="F12" s="285"/>
      <c r="G12" s="285"/>
      <c r="H12" s="285"/>
      <c r="I12" s="285"/>
      <c r="J12" s="286"/>
      <c r="K12" s="82"/>
    </row>
    <row r="13" spans="1:11" s="71" customFormat="1" ht="12.75" customHeight="1" x14ac:dyDescent="0.2">
      <c r="A13" s="85" t="s">
        <v>9</v>
      </c>
      <c r="B13" s="282" t="s">
        <v>59</v>
      </c>
      <c r="C13" s="282"/>
      <c r="D13" s="282"/>
      <c r="E13" s="282"/>
      <c r="F13" s="282"/>
      <c r="G13" s="282"/>
      <c r="H13" s="282"/>
      <c r="I13" s="282"/>
      <c r="J13" s="282"/>
      <c r="K13" s="82"/>
    </row>
    <row r="14" spans="1:11" ht="15.75" x14ac:dyDescent="0.25">
      <c r="A14" s="262" t="s">
        <v>10</v>
      </c>
      <c r="B14" s="262"/>
      <c r="C14" s="262"/>
      <c r="D14" s="262"/>
      <c r="E14" s="262"/>
      <c r="F14" s="262"/>
      <c r="G14" s="262"/>
      <c r="H14" s="262"/>
      <c r="I14" s="262"/>
      <c r="J14" s="262"/>
    </row>
    <row r="15" spans="1:11" s="71" customFormat="1" ht="12.75" customHeight="1" x14ac:dyDescent="0.2">
      <c r="A15" s="84" t="s">
        <v>11</v>
      </c>
      <c r="B15" s="86">
        <v>3</v>
      </c>
      <c r="C15" s="281" t="s">
        <v>60</v>
      </c>
      <c r="D15" s="281"/>
      <c r="E15" s="281"/>
      <c r="F15" s="281"/>
      <c r="G15" s="281"/>
      <c r="H15" s="281"/>
      <c r="I15" s="281"/>
      <c r="J15" s="281"/>
      <c r="K15" s="82"/>
    </row>
    <row r="16" spans="1:11" s="71" customFormat="1" ht="12.75" customHeight="1" x14ac:dyDescent="0.2">
      <c r="A16" s="84" t="s">
        <v>12</v>
      </c>
      <c r="B16" s="87">
        <v>3.3</v>
      </c>
      <c r="C16" s="281" t="s">
        <v>61</v>
      </c>
      <c r="D16" s="281"/>
      <c r="E16" s="281"/>
      <c r="F16" s="281"/>
      <c r="G16" s="281"/>
      <c r="H16" s="281"/>
      <c r="I16" s="281"/>
      <c r="J16" s="281"/>
      <c r="K16" s="82"/>
    </row>
    <row r="17" spans="1:11" s="71" customFormat="1" ht="12.75" customHeight="1" x14ac:dyDescent="0.2">
      <c r="A17" s="84" t="s">
        <v>13</v>
      </c>
      <c r="B17" s="86" t="s">
        <v>62</v>
      </c>
      <c r="C17" s="281" t="s">
        <v>63</v>
      </c>
      <c r="D17" s="281"/>
      <c r="E17" s="281"/>
      <c r="F17" s="281"/>
      <c r="G17" s="281"/>
      <c r="H17" s="281"/>
      <c r="I17" s="281"/>
      <c r="J17" s="281"/>
      <c r="K17" s="82"/>
    </row>
    <row r="18" spans="1:11" ht="15.75" x14ac:dyDescent="0.25">
      <c r="A18" s="262" t="s">
        <v>14</v>
      </c>
      <c r="B18" s="262"/>
      <c r="C18" s="262"/>
      <c r="D18" s="262"/>
      <c r="E18" s="262"/>
      <c r="F18" s="262"/>
      <c r="G18" s="262"/>
      <c r="H18" s="262"/>
      <c r="I18" s="262"/>
      <c r="J18" s="262"/>
    </row>
    <row r="19" spans="1:11" s="71" customFormat="1" ht="12.75" customHeight="1" x14ac:dyDescent="0.2">
      <c r="A19" s="84" t="s">
        <v>15</v>
      </c>
      <c r="B19" s="282" t="s">
        <v>64</v>
      </c>
      <c r="C19" s="282"/>
      <c r="D19" s="282"/>
      <c r="E19" s="282"/>
      <c r="F19" s="282"/>
      <c r="G19" s="282"/>
      <c r="H19" s="282"/>
      <c r="I19" s="282"/>
      <c r="J19" s="282"/>
      <c r="K19" s="82"/>
    </row>
    <row r="20" spans="1:11" s="71" customFormat="1" ht="27" customHeight="1" x14ac:dyDescent="0.2">
      <c r="A20" s="88" t="s">
        <v>16</v>
      </c>
      <c r="B20" s="282" t="s">
        <v>65</v>
      </c>
      <c r="C20" s="282"/>
      <c r="D20" s="282"/>
      <c r="E20" s="282"/>
      <c r="F20" s="282"/>
      <c r="G20" s="282"/>
      <c r="H20" s="282"/>
      <c r="I20" s="282"/>
      <c r="J20" s="282"/>
      <c r="K20" s="82"/>
    </row>
    <row r="21" spans="1:11" s="71" customFormat="1" ht="16.5" customHeight="1" x14ac:dyDescent="0.2">
      <c r="A21" s="89" t="s">
        <v>163</v>
      </c>
      <c r="B21" s="282" t="s">
        <v>66</v>
      </c>
      <c r="C21" s="282"/>
      <c r="D21" s="282"/>
      <c r="E21" s="282"/>
      <c r="F21" s="282"/>
      <c r="G21" s="282"/>
      <c r="H21" s="282"/>
      <c r="I21" s="282"/>
      <c r="J21" s="282"/>
      <c r="K21" s="82"/>
    </row>
    <row r="22" spans="1:11" s="71" customFormat="1" ht="19.5" customHeight="1" x14ac:dyDescent="0.2">
      <c r="A22" s="104" t="s">
        <v>39</v>
      </c>
      <c r="B22" s="283" t="s">
        <v>119</v>
      </c>
      <c r="C22" s="283"/>
      <c r="D22" s="283"/>
      <c r="E22" s="283"/>
      <c r="F22" s="283"/>
      <c r="G22" s="283"/>
      <c r="H22" s="283"/>
      <c r="I22" s="283"/>
      <c r="J22" s="283"/>
      <c r="K22" s="82"/>
    </row>
    <row r="23" spans="1:11" ht="15.75" x14ac:dyDescent="0.25">
      <c r="A23" s="279" t="s">
        <v>18</v>
      </c>
      <c r="B23" s="279"/>
      <c r="C23" s="279"/>
      <c r="D23" s="279"/>
      <c r="E23" s="279"/>
      <c r="F23" s="279"/>
      <c r="G23" s="279"/>
      <c r="H23" s="279"/>
      <c r="I23" s="279"/>
      <c r="J23" s="279"/>
      <c r="K23" s="90"/>
    </row>
    <row r="24" spans="1:11" ht="15.75" x14ac:dyDescent="0.25">
      <c r="A24" s="274" t="s">
        <v>19</v>
      </c>
      <c r="B24" s="274"/>
      <c r="C24" s="274"/>
      <c r="D24" s="274"/>
      <c r="E24" s="274"/>
      <c r="F24" s="274"/>
      <c r="G24" s="274"/>
      <c r="H24" s="274"/>
      <c r="I24" s="274"/>
      <c r="J24" s="274"/>
      <c r="K24" s="91"/>
    </row>
    <row r="25" spans="1:11" ht="15" customHeight="1" x14ac:dyDescent="0.25">
      <c r="A25" s="280" t="s">
        <v>20</v>
      </c>
      <c r="B25" s="280"/>
      <c r="C25" s="280" t="s">
        <v>21</v>
      </c>
      <c r="D25" s="280"/>
      <c r="E25" s="280"/>
      <c r="F25" s="280" t="s">
        <v>22</v>
      </c>
      <c r="G25" s="280"/>
      <c r="H25" s="280"/>
      <c r="I25" s="280" t="s">
        <v>23</v>
      </c>
      <c r="J25" s="280"/>
      <c r="K25" s="90"/>
    </row>
    <row r="26" spans="1:11" x14ac:dyDescent="0.25">
      <c r="A26" s="276">
        <v>1921763864.8799999</v>
      </c>
      <c r="B26" s="276"/>
      <c r="C26" s="277">
        <f>+A26-F26</f>
        <v>1847205725.9499998</v>
      </c>
      <c r="D26" s="278"/>
      <c r="E26" s="278"/>
      <c r="F26" s="265">
        <f>Tabla1328[Financiera 
 (F)]+Tabla13429[Financiera 
 (F)]+Tabla134530[Financiera 
 (F)]+Tabla1345631[Financiera 
 (F)]+Tabla13456732[Financiera 
 (F)]+Tabla134567833[Financiera 
 (F)]</f>
        <v>74558138.929999992</v>
      </c>
      <c r="G26" s="266"/>
      <c r="H26" s="267"/>
      <c r="I26" s="146">
        <f>IF(F26&gt;0,F26/C26,0)</f>
        <v>4.0362661225324795E-2</v>
      </c>
      <c r="J26" s="146"/>
      <c r="K26" s="90"/>
    </row>
    <row r="27" spans="1:11" ht="15.75" x14ac:dyDescent="0.25">
      <c r="A27" s="274" t="s">
        <v>24</v>
      </c>
      <c r="B27" s="274"/>
      <c r="C27" s="274"/>
      <c r="D27" s="274"/>
      <c r="E27" s="274"/>
      <c r="F27" s="274"/>
      <c r="G27" s="274"/>
      <c r="H27" s="274"/>
      <c r="I27" s="274"/>
      <c r="J27" s="274"/>
      <c r="K27" s="91"/>
    </row>
    <row r="28" spans="1:11" ht="15" customHeight="1" x14ac:dyDescent="0.25">
      <c r="A28" s="92"/>
      <c r="B28" s="92"/>
      <c r="C28" s="148" t="s">
        <v>142</v>
      </c>
      <c r="D28" s="149"/>
      <c r="E28" s="148" t="s">
        <v>151</v>
      </c>
      <c r="F28" s="149"/>
      <c r="G28" s="148" t="s">
        <v>144</v>
      </c>
      <c r="H28" s="148"/>
      <c r="I28" s="148" t="s">
        <v>26</v>
      </c>
      <c r="J28" s="149"/>
      <c r="K28" s="90"/>
    </row>
    <row r="29" spans="1:11" ht="38.25" x14ac:dyDescent="0.25">
      <c r="A29" s="81" t="s">
        <v>27</v>
      </c>
      <c r="B29" s="81" t="s">
        <v>28</v>
      </c>
      <c r="C29" s="81" t="s">
        <v>42</v>
      </c>
      <c r="D29" s="81" t="s">
        <v>43</v>
      </c>
      <c r="E29" s="81" t="s">
        <v>48</v>
      </c>
      <c r="F29" s="81" t="s">
        <v>49</v>
      </c>
      <c r="G29" s="81" t="s">
        <v>50</v>
      </c>
      <c r="H29" s="81" t="s">
        <v>51</v>
      </c>
      <c r="I29" s="81" t="s">
        <v>52</v>
      </c>
      <c r="J29" s="81" t="s">
        <v>53</v>
      </c>
      <c r="K29" s="11" t="s">
        <v>178</v>
      </c>
    </row>
    <row r="30" spans="1:11" ht="48.75" customHeight="1" x14ac:dyDescent="0.25">
      <c r="A30" s="93" t="s">
        <v>145</v>
      </c>
      <c r="B30" s="94" t="s">
        <v>71</v>
      </c>
      <c r="C30" s="95">
        <v>9940</v>
      </c>
      <c r="D30" s="96">
        <v>170848103</v>
      </c>
      <c r="E30" s="95">
        <v>423</v>
      </c>
      <c r="F30" s="96">
        <v>42712026</v>
      </c>
      <c r="G30" s="97">
        <v>0</v>
      </c>
      <c r="H30" s="98">
        <v>23632420.77</v>
      </c>
      <c r="I30" s="99">
        <f>IF(G30&gt;0,G30/C30,0)</f>
        <v>0</v>
      </c>
      <c r="J30" s="100">
        <f>IF(H30&gt;0,H30/D30,0)</f>
        <v>0.1383241625457205</v>
      </c>
      <c r="K30" s="101" t="s">
        <v>179</v>
      </c>
    </row>
    <row r="31" spans="1:11" ht="15.75" x14ac:dyDescent="0.25">
      <c r="A31" s="262" t="s">
        <v>29</v>
      </c>
      <c r="B31" s="262"/>
      <c r="C31" s="262"/>
      <c r="D31" s="262"/>
      <c r="E31" s="262"/>
      <c r="F31" s="262"/>
      <c r="G31" s="262"/>
      <c r="H31" s="262"/>
      <c r="I31" s="262"/>
      <c r="J31" s="262"/>
    </row>
    <row r="32" spans="1:11" ht="15.75" x14ac:dyDescent="0.25">
      <c r="A32" s="268" t="s">
        <v>30</v>
      </c>
      <c r="B32" s="268"/>
      <c r="C32" s="268"/>
      <c r="D32" s="268"/>
      <c r="E32" s="268"/>
      <c r="F32" s="268"/>
      <c r="G32" s="268"/>
      <c r="H32" s="268"/>
      <c r="I32" s="268"/>
      <c r="J32" s="268"/>
    </row>
    <row r="33" spans="1:11" ht="15" customHeight="1" x14ac:dyDescent="0.25">
      <c r="A33" s="102" t="s">
        <v>31</v>
      </c>
      <c r="B33" s="275" t="s">
        <v>92</v>
      </c>
      <c r="C33" s="275"/>
      <c r="D33" s="275"/>
      <c r="E33" s="275"/>
      <c r="F33" s="275"/>
      <c r="G33" s="275"/>
      <c r="H33" s="275"/>
      <c r="I33" s="275"/>
      <c r="J33" s="275"/>
      <c r="K33" s="90"/>
    </row>
    <row r="34" spans="1:11" ht="52.5" customHeight="1" x14ac:dyDescent="0.25">
      <c r="A34" s="102" t="s">
        <v>32</v>
      </c>
      <c r="B34" s="270" t="s">
        <v>101</v>
      </c>
      <c r="C34" s="270"/>
      <c r="D34" s="270"/>
      <c r="E34" s="270"/>
      <c r="F34" s="270"/>
      <c r="G34" s="270"/>
      <c r="H34" s="270"/>
      <c r="I34" s="270"/>
      <c r="J34" s="270"/>
      <c r="K34" s="90"/>
    </row>
    <row r="35" spans="1:11" ht="15" customHeight="1" x14ac:dyDescent="0.25">
      <c r="A35" s="102" t="s">
        <v>33</v>
      </c>
      <c r="B35" s="271" t="s">
        <v>180</v>
      </c>
      <c r="C35" s="271"/>
      <c r="D35" s="271"/>
      <c r="E35" s="271"/>
      <c r="F35" s="271"/>
      <c r="G35" s="271"/>
      <c r="H35" s="271"/>
      <c r="I35" s="271"/>
      <c r="J35" s="271"/>
      <c r="K35" s="90"/>
    </row>
    <row r="36" spans="1:11" ht="71.25" customHeight="1" x14ac:dyDescent="0.25">
      <c r="A36" s="102" t="s">
        <v>34</v>
      </c>
      <c r="B36" s="271" t="s">
        <v>181</v>
      </c>
      <c r="C36" s="271"/>
      <c r="D36" s="271"/>
      <c r="E36" s="271"/>
      <c r="F36" s="271"/>
      <c r="G36" s="271"/>
      <c r="H36" s="271"/>
      <c r="I36" s="271"/>
      <c r="J36" s="271"/>
      <c r="K36" s="90"/>
    </row>
    <row r="37" spans="1:11" ht="15.75" x14ac:dyDescent="0.25">
      <c r="A37" s="262" t="s">
        <v>149</v>
      </c>
      <c r="B37" s="262"/>
      <c r="C37" s="262"/>
      <c r="D37" s="262"/>
      <c r="E37" s="262"/>
      <c r="F37" s="262"/>
      <c r="G37" s="262"/>
      <c r="H37" s="262"/>
      <c r="I37" s="262"/>
      <c r="J37" s="262"/>
    </row>
    <row r="38" spans="1:11" ht="15.75" customHeight="1" x14ac:dyDescent="0.25">
      <c r="A38" s="263" t="s">
        <v>36</v>
      </c>
      <c r="B38" s="263"/>
      <c r="C38" s="263"/>
      <c r="D38" s="263"/>
      <c r="E38" s="263"/>
      <c r="F38" s="263"/>
      <c r="G38" s="263"/>
      <c r="H38" s="263"/>
      <c r="I38" s="263"/>
      <c r="J38" s="263"/>
    </row>
    <row r="39" spans="1:11" ht="99" customHeight="1" x14ac:dyDescent="0.25">
      <c r="A39" s="271" t="s">
        <v>182</v>
      </c>
      <c r="B39" s="271"/>
      <c r="C39" s="271"/>
      <c r="D39" s="271"/>
      <c r="E39" s="271"/>
      <c r="F39" s="271"/>
      <c r="G39" s="271"/>
      <c r="H39" s="271"/>
      <c r="I39" s="271"/>
      <c r="J39" s="271"/>
    </row>
    <row r="40" spans="1:11" ht="15.75" x14ac:dyDescent="0.25">
      <c r="A40" s="274" t="s">
        <v>24</v>
      </c>
      <c r="B40" s="274"/>
      <c r="C40" s="274"/>
      <c r="D40" s="274"/>
      <c r="E40" s="274"/>
      <c r="F40" s="274"/>
      <c r="G40" s="274"/>
      <c r="H40" s="274"/>
      <c r="I40" s="274"/>
      <c r="J40" s="274"/>
      <c r="K40" s="91"/>
    </row>
    <row r="41" spans="1:11" ht="15" customHeight="1" x14ac:dyDescent="0.25">
      <c r="A41" s="92"/>
      <c r="B41" s="92"/>
      <c r="C41" s="148" t="s">
        <v>142</v>
      </c>
      <c r="D41" s="149"/>
      <c r="E41" s="148" t="s">
        <v>151</v>
      </c>
      <c r="F41" s="149"/>
      <c r="G41" s="148" t="s">
        <v>144</v>
      </c>
      <c r="H41" s="148"/>
      <c r="I41" s="148" t="s">
        <v>26</v>
      </c>
      <c r="J41" s="149"/>
      <c r="K41" s="90"/>
    </row>
    <row r="42" spans="1:11" ht="38.25" x14ac:dyDescent="0.25">
      <c r="A42" s="81" t="s">
        <v>27</v>
      </c>
      <c r="B42" s="81" t="s">
        <v>28</v>
      </c>
      <c r="C42" s="81" t="s">
        <v>42</v>
      </c>
      <c r="D42" s="81" t="s">
        <v>43</v>
      </c>
      <c r="E42" s="81" t="s">
        <v>48</v>
      </c>
      <c r="F42" s="81" t="s">
        <v>49</v>
      </c>
      <c r="G42" s="81" t="s">
        <v>50</v>
      </c>
      <c r="H42" s="81" t="s">
        <v>51</v>
      </c>
      <c r="I42" s="81" t="s">
        <v>52</v>
      </c>
      <c r="J42" s="81" t="s">
        <v>53</v>
      </c>
      <c r="K42" s="103" t="s">
        <v>178</v>
      </c>
    </row>
    <row r="43" spans="1:11" ht="51" x14ac:dyDescent="0.25">
      <c r="A43" s="93" t="s">
        <v>152</v>
      </c>
      <c r="B43" s="94" t="s">
        <v>67</v>
      </c>
      <c r="C43" s="95">
        <v>10277</v>
      </c>
      <c r="D43" s="96">
        <v>46086308</v>
      </c>
      <c r="E43" s="95">
        <v>2765</v>
      </c>
      <c r="F43" s="96">
        <v>11521577</v>
      </c>
      <c r="G43" s="97">
        <v>2190</v>
      </c>
      <c r="H43" s="98">
        <v>10089152.309999999</v>
      </c>
      <c r="I43" s="99">
        <f>IF(G43&gt;0,G43/C43,0)</f>
        <v>0.21309720735623236</v>
      </c>
      <c r="J43" s="100">
        <f>IF(H43&gt;0,H43/D43,0)</f>
        <v>0.21891864954771378</v>
      </c>
      <c r="K43" s="101" t="s">
        <v>183</v>
      </c>
    </row>
    <row r="44" spans="1:11" ht="15.75" x14ac:dyDescent="0.25">
      <c r="A44" s="262" t="s">
        <v>29</v>
      </c>
      <c r="B44" s="262"/>
      <c r="C44" s="262"/>
      <c r="D44" s="262"/>
      <c r="E44" s="262"/>
      <c r="F44" s="262"/>
      <c r="G44" s="262"/>
      <c r="H44" s="262"/>
      <c r="I44" s="262"/>
      <c r="J44" s="262"/>
    </row>
    <row r="45" spans="1:11" ht="15.75" x14ac:dyDescent="0.25">
      <c r="A45" s="268" t="s">
        <v>30</v>
      </c>
      <c r="B45" s="268"/>
      <c r="C45" s="268"/>
      <c r="D45" s="268"/>
      <c r="E45" s="268"/>
      <c r="F45" s="268"/>
      <c r="G45" s="268"/>
      <c r="H45" s="268"/>
      <c r="I45" s="268"/>
      <c r="J45" s="268"/>
    </row>
    <row r="46" spans="1:11" ht="15" customHeight="1" x14ac:dyDescent="0.25">
      <c r="A46" s="102" t="s">
        <v>31</v>
      </c>
      <c r="B46" s="269" t="s">
        <v>91</v>
      </c>
      <c r="C46" s="269"/>
      <c r="D46" s="269"/>
      <c r="E46" s="269"/>
      <c r="F46" s="269"/>
      <c r="G46" s="269"/>
      <c r="H46" s="269"/>
      <c r="I46" s="269"/>
      <c r="J46" s="269"/>
      <c r="K46" s="90"/>
    </row>
    <row r="47" spans="1:11" ht="15" customHeight="1" x14ac:dyDescent="0.25">
      <c r="A47" s="102" t="s">
        <v>32</v>
      </c>
      <c r="B47" s="270" t="s">
        <v>102</v>
      </c>
      <c r="C47" s="270"/>
      <c r="D47" s="270"/>
      <c r="E47" s="270"/>
      <c r="F47" s="270"/>
      <c r="G47" s="270"/>
      <c r="H47" s="270"/>
      <c r="I47" s="270"/>
      <c r="J47" s="270"/>
      <c r="K47" s="90"/>
    </row>
    <row r="48" spans="1:11" ht="37.5" customHeight="1" x14ac:dyDescent="0.25">
      <c r="A48" s="102" t="s">
        <v>33</v>
      </c>
      <c r="B48" s="264" t="s">
        <v>184</v>
      </c>
      <c r="C48" s="264"/>
      <c r="D48" s="264"/>
      <c r="E48" s="264"/>
      <c r="F48" s="264"/>
      <c r="G48" s="264"/>
      <c r="H48" s="264"/>
      <c r="I48" s="264"/>
      <c r="J48" s="264"/>
      <c r="K48" s="90"/>
    </row>
    <row r="49" spans="1:12" ht="31.5" customHeight="1" x14ac:dyDescent="0.25">
      <c r="A49" s="102" t="s">
        <v>34</v>
      </c>
      <c r="B49" s="264" t="s">
        <v>185</v>
      </c>
      <c r="C49" s="264"/>
      <c r="D49" s="264"/>
      <c r="E49" s="264"/>
      <c r="F49" s="264"/>
      <c r="G49" s="264"/>
      <c r="H49" s="264"/>
      <c r="I49" s="264"/>
      <c r="J49" s="264"/>
      <c r="K49" s="90"/>
    </row>
    <row r="50" spans="1:12" ht="15.75" x14ac:dyDescent="0.25">
      <c r="A50" s="262" t="s">
        <v>149</v>
      </c>
      <c r="B50" s="262"/>
      <c r="C50" s="262"/>
      <c r="D50" s="262"/>
      <c r="E50" s="262"/>
      <c r="F50" s="262"/>
      <c r="G50" s="262"/>
      <c r="H50" s="262"/>
      <c r="I50" s="262"/>
      <c r="J50" s="262"/>
    </row>
    <row r="51" spans="1:12" ht="15.75" customHeight="1" x14ac:dyDescent="0.25">
      <c r="A51" s="263" t="s">
        <v>36</v>
      </c>
      <c r="B51" s="263"/>
      <c r="C51" s="263"/>
      <c r="D51" s="263"/>
      <c r="E51" s="263"/>
      <c r="F51" s="263"/>
      <c r="G51" s="263"/>
      <c r="H51" s="263"/>
      <c r="I51" s="263"/>
      <c r="J51" s="263"/>
    </row>
    <row r="52" spans="1:12" ht="30" customHeight="1" x14ac:dyDescent="0.25">
      <c r="A52" s="264" t="s">
        <v>186</v>
      </c>
      <c r="B52" s="264"/>
      <c r="C52" s="264"/>
      <c r="D52" s="264"/>
      <c r="E52" s="264"/>
      <c r="F52" s="264"/>
      <c r="G52" s="264"/>
      <c r="H52" s="264"/>
      <c r="I52" s="264"/>
      <c r="J52" s="264"/>
    </row>
    <row r="53" spans="1:12" ht="15.75" x14ac:dyDescent="0.25">
      <c r="A53" s="274" t="s">
        <v>24</v>
      </c>
      <c r="B53" s="274"/>
      <c r="C53" s="274"/>
      <c r="D53" s="274"/>
      <c r="E53" s="274"/>
      <c r="F53" s="274"/>
      <c r="G53" s="274"/>
      <c r="H53" s="274"/>
      <c r="I53" s="274"/>
      <c r="J53" s="274"/>
      <c r="K53" s="91"/>
    </row>
    <row r="54" spans="1:12" ht="15" customHeight="1" x14ac:dyDescent="0.25">
      <c r="A54" s="92"/>
      <c r="B54" s="92"/>
      <c r="C54" s="148" t="s">
        <v>142</v>
      </c>
      <c r="D54" s="149"/>
      <c r="E54" s="148" t="s">
        <v>151</v>
      </c>
      <c r="F54" s="149"/>
      <c r="G54" s="148" t="s">
        <v>144</v>
      </c>
      <c r="H54" s="148"/>
      <c r="I54" s="148" t="s">
        <v>26</v>
      </c>
      <c r="J54" s="149"/>
      <c r="K54" s="90"/>
    </row>
    <row r="55" spans="1:12" ht="38.25" x14ac:dyDescent="0.25">
      <c r="A55" s="81" t="s">
        <v>27</v>
      </c>
      <c r="B55" s="81" t="s">
        <v>28</v>
      </c>
      <c r="C55" s="81" t="s">
        <v>42</v>
      </c>
      <c r="D55" s="81" t="s">
        <v>43</v>
      </c>
      <c r="E55" s="81" t="s">
        <v>48</v>
      </c>
      <c r="F55" s="81" t="s">
        <v>49</v>
      </c>
      <c r="G55" s="81" t="s">
        <v>50</v>
      </c>
      <c r="H55" s="81" t="s">
        <v>51</v>
      </c>
      <c r="I55" s="81" t="s">
        <v>52</v>
      </c>
      <c r="J55" s="81" t="s">
        <v>53</v>
      </c>
      <c r="K55" s="103" t="s">
        <v>178</v>
      </c>
      <c r="L55" t="s">
        <v>187</v>
      </c>
    </row>
    <row r="56" spans="1:12" ht="38.25" x14ac:dyDescent="0.25">
      <c r="A56" s="93" t="s">
        <v>155</v>
      </c>
      <c r="B56" s="94" t="s">
        <v>68</v>
      </c>
      <c r="C56" s="95">
        <v>1560</v>
      </c>
      <c r="D56" s="96">
        <v>104233344</v>
      </c>
      <c r="E56" s="95">
        <v>390</v>
      </c>
      <c r="F56" s="96">
        <v>26058336</v>
      </c>
      <c r="G56" s="97">
        <f>470+469</f>
        <v>939</v>
      </c>
      <c r="H56" s="98">
        <v>17452294.350000001</v>
      </c>
      <c r="I56" s="99">
        <f>IF(G56&gt;0,G56/C56,0)</f>
        <v>0.60192307692307689</v>
      </c>
      <c r="J56" s="100">
        <f>IF(H56&gt;0,H56/D56,0)</f>
        <v>0.16743485031047264</v>
      </c>
      <c r="K56" s="101" t="s">
        <v>188</v>
      </c>
    </row>
    <row r="57" spans="1:12" ht="15.75" x14ac:dyDescent="0.25">
      <c r="A57" s="262" t="s">
        <v>29</v>
      </c>
      <c r="B57" s="262"/>
      <c r="C57" s="262"/>
      <c r="D57" s="262"/>
      <c r="E57" s="262"/>
      <c r="F57" s="262"/>
      <c r="G57" s="262"/>
      <c r="H57" s="262"/>
      <c r="I57" s="262"/>
      <c r="J57" s="262"/>
    </row>
    <row r="58" spans="1:12" ht="15.75" x14ac:dyDescent="0.25">
      <c r="A58" s="268" t="s">
        <v>30</v>
      </c>
      <c r="B58" s="268"/>
      <c r="C58" s="268"/>
      <c r="D58" s="268"/>
      <c r="E58" s="268"/>
      <c r="F58" s="268"/>
      <c r="G58" s="268"/>
      <c r="H58" s="268"/>
      <c r="I58" s="268"/>
      <c r="J58" s="268"/>
    </row>
    <row r="59" spans="1:12" s="71" customFormat="1" ht="12.75" customHeight="1" x14ac:dyDescent="0.2">
      <c r="A59" s="102" t="s">
        <v>31</v>
      </c>
      <c r="B59" s="269" t="s">
        <v>93</v>
      </c>
      <c r="C59" s="269"/>
      <c r="D59" s="269"/>
      <c r="E59" s="269"/>
      <c r="F59" s="269"/>
      <c r="G59" s="269"/>
      <c r="H59" s="269"/>
      <c r="I59" s="269"/>
      <c r="J59" s="269"/>
      <c r="K59" s="90"/>
    </row>
    <row r="60" spans="1:12" s="71" customFormat="1" ht="14.25" customHeight="1" x14ac:dyDescent="0.2">
      <c r="A60" s="102" t="s">
        <v>32</v>
      </c>
      <c r="B60" s="270" t="s">
        <v>103</v>
      </c>
      <c r="C60" s="270"/>
      <c r="D60" s="270"/>
      <c r="E60" s="270"/>
      <c r="F60" s="270"/>
      <c r="G60" s="270"/>
      <c r="H60" s="270"/>
      <c r="I60" s="270"/>
      <c r="J60" s="270"/>
      <c r="K60" s="90"/>
    </row>
    <row r="61" spans="1:12" s="72" customFormat="1" ht="17.25" customHeight="1" x14ac:dyDescent="0.25">
      <c r="A61" s="104" t="s">
        <v>33</v>
      </c>
      <c r="B61" s="264" t="s">
        <v>189</v>
      </c>
      <c r="C61" s="264"/>
      <c r="D61" s="264"/>
      <c r="E61" s="264"/>
      <c r="F61" s="264"/>
      <c r="G61" s="264"/>
      <c r="H61" s="264"/>
      <c r="I61" s="264"/>
      <c r="J61" s="264"/>
      <c r="K61" s="105"/>
    </row>
    <row r="62" spans="1:12" s="71" customFormat="1" ht="40.5" customHeight="1" x14ac:dyDescent="0.2">
      <c r="A62" s="102" t="s">
        <v>34</v>
      </c>
      <c r="B62" s="264" t="s">
        <v>112</v>
      </c>
      <c r="C62" s="264"/>
      <c r="D62" s="264"/>
      <c r="E62" s="264"/>
      <c r="F62" s="264"/>
      <c r="G62" s="264"/>
      <c r="H62" s="264"/>
      <c r="I62" s="264"/>
      <c r="J62" s="264"/>
      <c r="K62" s="90"/>
    </row>
    <row r="63" spans="1:12" ht="15.75" x14ac:dyDescent="0.25">
      <c r="A63" s="262" t="s">
        <v>149</v>
      </c>
      <c r="B63" s="262"/>
      <c r="C63" s="262"/>
      <c r="D63" s="262"/>
      <c r="E63" s="262"/>
      <c r="F63" s="262"/>
      <c r="G63" s="262"/>
      <c r="H63" s="262"/>
      <c r="I63" s="262"/>
      <c r="J63" s="262"/>
    </row>
    <row r="64" spans="1:12" ht="15.75" customHeight="1" x14ac:dyDescent="0.25">
      <c r="A64" s="263" t="s">
        <v>36</v>
      </c>
      <c r="B64" s="263"/>
      <c r="C64" s="263"/>
      <c r="D64" s="263"/>
      <c r="E64" s="263"/>
      <c r="F64" s="263"/>
      <c r="G64" s="263"/>
      <c r="H64" s="263"/>
      <c r="I64" s="263"/>
      <c r="J64" s="263"/>
    </row>
    <row r="65" spans="1:20" ht="30" customHeight="1" x14ac:dyDescent="0.25">
      <c r="A65" s="264" t="s">
        <v>190</v>
      </c>
      <c r="B65" s="264"/>
      <c r="C65" s="264"/>
      <c r="D65" s="264"/>
      <c r="E65" s="264"/>
      <c r="F65" s="264"/>
      <c r="G65" s="264"/>
      <c r="H65" s="264"/>
      <c r="I65" s="264"/>
      <c r="J65" s="264"/>
    </row>
    <row r="66" spans="1:20" ht="18.75" customHeight="1" x14ac:dyDescent="0.25">
      <c r="A66" s="274" t="s">
        <v>24</v>
      </c>
      <c r="B66" s="274"/>
      <c r="C66" s="274"/>
      <c r="D66" s="274"/>
      <c r="E66" s="274"/>
      <c r="F66" s="274"/>
      <c r="G66" s="274"/>
      <c r="H66" s="274"/>
      <c r="I66" s="274"/>
      <c r="J66" s="274"/>
      <c r="K66" s="91"/>
    </row>
    <row r="67" spans="1:20" x14ac:dyDescent="0.25">
      <c r="A67" s="92"/>
      <c r="B67" s="92"/>
      <c r="C67" s="148" t="s">
        <v>142</v>
      </c>
      <c r="D67" s="149"/>
      <c r="E67" s="148" t="s">
        <v>151</v>
      </c>
      <c r="F67" s="149"/>
      <c r="G67" s="148" t="s">
        <v>144</v>
      </c>
      <c r="H67" s="148"/>
      <c r="I67" s="148" t="s">
        <v>26</v>
      </c>
      <c r="J67" s="149"/>
      <c r="K67" s="90"/>
    </row>
    <row r="68" spans="1:20" ht="42.75" customHeight="1" x14ac:dyDescent="0.25">
      <c r="A68" s="81" t="s">
        <v>27</v>
      </c>
      <c r="B68" s="81" t="s">
        <v>28</v>
      </c>
      <c r="C68" s="81" t="s">
        <v>42</v>
      </c>
      <c r="D68" s="81" t="s">
        <v>43</v>
      </c>
      <c r="E68" s="81" t="s">
        <v>48</v>
      </c>
      <c r="F68" s="81" t="s">
        <v>49</v>
      </c>
      <c r="G68" s="81" t="s">
        <v>50</v>
      </c>
      <c r="H68" s="81" t="s">
        <v>51</v>
      </c>
      <c r="I68" s="81" t="s">
        <v>52</v>
      </c>
      <c r="J68" s="81" t="s">
        <v>53</v>
      </c>
      <c r="K68" s="106" t="s">
        <v>178</v>
      </c>
    </row>
    <row r="69" spans="1:20" ht="44.25" customHeight="1" x14ac:dyDescent="0.25">
      <c r="A69" s="93" t="s">
        <v>157</v>
      </c>
      <c r="B69" s="94" t="s">
        <v>69</v>
      </c>
      <c r="C69" s="95">
        <v>22500</v>
      </c>
      <c r="D69" s="96">
        <v>55592040</v>
      </c>
      <c r="E69" s="95">
        <v>5625</v>
      </c>
      <c r="F69" s="96">
        <v>13898010</v>
      </c>
      <c r="G69" s="97">
        <v>1.387</v>
      </c>
      <c r="H69" s="98">
        <v>11004672.079999998</v>
      </c>
      <c r="I69" s="99">
        <f>IF(G69&gt;0,G69/C69,0)</f>
        <v>6.1644444444444445E-5</v>
      </c>
      <c r="J69" s="100">
        <f>IF(H69&gt;0,H69/D69,0)</f>
        <v>0.19795409702540145</v>
      </c>
      <c r="K69" s="107" t="s">
        <v>191</v>
      </c>
    </row>
    <row r="70" spans="1:20" ht="15.75" x14ac:dyDescent="0.25">
      <c r="A70" s="262" t="s">
        <v>29</v>
      </c>
      <c r="B70" s="262"/>
      <c r="C70" s="262"/>
      <c r="D70" s="262"/>
      <c r="E70" s="262"/>
      <c r="F70" s="262"/>
      <c r="G70" s="262"/>
      <c r="H70" s="262"/>
      <c r="I70" s="262"/>
      <c r="J70" s="262"/>
    </row>
    <row r="71" spans="1:20" ht="15.75" x14ac:dyDescent="0.25">
      <c r="A71" s="268" t="s">
        <v>30</v>
      </c>
      <c r="B71" s="268"/>
      <c r="C71" s="268"/>
      <c r="D71" s="268"/>
      <c r="E71" s="268"/>
      <c r="F71" s="268"/>
      <c r="G71" s="268"/>
      <c r="H71" s="268"/>
      <c r="I71" s="268"/>
      <c r="J71" s="268"/>
    </row>
    <row r="72" spans="1:20" s="71" customFormat="1" ht="18.75" customHeight="1" x14ac:dyDescent="0.2">
      <c r="A72" s="102" t="s">
        <v>31</v>
      </c>
      <c r="B72" s="269" t="s">
        <v>94</v>
      </c>
      <c r="C72" s="269"/>
      <c r="D72" s="269"/>
      <c r="E72" s="269"/>
      <c r="F72" s="269"/>
      <c r="G72" s="269"/>
      <c r="H72" s="269"/>
      <c r="I72" s="269"/>
      <c r="J72" s="269"/>
      <c r="K72" s="90"/>
    </row>
    <row r="73" spans="1:20" s="71" customFormat="1" ht="19.5" customHeight="1" x14ac:dyDescent="0.2">
      <c r="A73" s="102" t="s">
        <v>32</v>
      </c>
      <c r="B73" s="270" t="s">
        <v>104</v>
      </c>
      <c r="C73" s="270"/>
      <c r="D73" s="270"/>
      <c r="E73" s="270"/>
      <c r="F73" s="270"/>
      <c r="G73" s="270"/>
      <c r="H73" s="270"/>
      <c r="I73" s="270"/>
      <c r="J73" s="270"/>
      <c r="K73" s="90"/>
    </row>
    <row r="74" spans="1:20" s="72" customFormat="1" ht="36.75" customHeight="1" x14ac:dyDescent="0.2">
      <c r="A74" s="108" t="s">
        <v>33</v>
      </c>
      <c r="B74" s="264" t="s">
        <v>192</v>
      </c>
      <c r="C74" s="264"/>
      <c r="D74" s="264"/>
      <c r="E74" s="264"/>
      <c r="F74" s="264"/>
      <c r="G74" s="264"/>
      <c r="H74" s="264"/>
      <c r="I74" s="264"/>
      <c r="J74" s="264"/>
      <c r="K74" s="105"/>
      <c r="L74" s="71"/>
      <c r="M74" s="71"/>
      <c r="N74" s="71"/>
      <c r="O74" s="71"/>
      <c r="P74" s="71"/>
      <c r="Q74" s="71"/>
      <c r="R74" s="71"/>
      <c r="S74" s="71"/>
      <c r="T74" s="71"/>
    </row>
    <row r="75" spans="1:20" s="71" customFormat="1" ht="39.75" customHeight="1" x14ac:dyDescent="0.2">
      <c r="A75" s="102" t="s">
        <v>34</v>
      </c>
      <c r="B75" s="264" t="s">
        <v>193</v>
      </c>
      <c r="C75" s="264"/>
      <c r="D75" s="264"/>
      <c r="E75" s="264"/>
      <c r="F75" s="264"/>
      <c r="G75" s="264"/>
      <c r="H75" s="264"/>
      <c r="I75" s="264"/>
      <c r="J75" s="264"/>
      <c r="K75" s="90"/>
    </row>
    <row r="76" spans="1:20" ht="15.75" x14ac:dyDescent="0.25">
      <c r="A76" s="262" t="s">
        <v>149</v>
      </c>
      <c r="B76" s="262"/>
      <c r="C76" s="262"/>
      <c r="D76" s="262"/>
      <c r="E76" s="262"/>
      <c r="F76" s="262"/>
      <c r="G76" s="262"/>
      <c r="H76" s="262"/>
      <c r="I76" s="262"/>
      <c r="J76" s="262"/>
      <c r="L76" s="71"/>
    </row>
    <row r="77" spans="1:20" ht="15.75" x14ac:dyDescent="0.25">
      <c r="A77" s="263" t="s">
        <v>36</v>
      </c>
      <c r="B77" s="263"/>
      <c r="C77" s="263"/>
      <c r="D77" s="263"/>
      <c r="E77" s="263"/>
      <c r="F77" s="263"/>
      <c r="G77" s="263"/>
      <c r="H77" s="263"/>
      <c r="I77" s="263"/>
      <c r="J77" s="263"/>
    </row>
    <row r="78" spans="1:20" ht="29.25" customHeight="1" x14ac:dyDescent="0.25">
      <c r="A78" s="271" t="s">
        <v>115</v>
      </c>
      <c r="B78" s="271"/>
      <c r="C78" s="271"/>
      <c r="D78" s="271"/>
      <c r="E78" s="271"/>
      <c r="F78" s="271"/>
      <c r="G78" s="271"/>
      <c r="H78" s="271"/>
      <c r="I78" s="271"/>
      <c r="J78" s="271"/>
    </row>
    <row r="79" spans="1:20" ht="15.75" x14ac:dyDescent="0.25">
      <c r="A79" s="274" t="s">
        <v>24</v>
      </c>
      <c r="B79" s="274"/>
      <c r="C79" s="274"/>
      <c r="D79" s="274"/>
      <c r="E79" s="274"/>
      <c r="F79" s="274"/>
      <c r="G79" s="274"/>
      <c r="H79" s="274"/>
      <c r="I79" s="274"/>
      <c r="J79" s="274"/>
      <c r="K79" s="91"/>
    </row>
    <row r="80" spans="1:20" x14ac:dyDescent="0.25">
      <c r="A80" s="92"/>
      <c r="B80" s="92"/>
      <c r="C80" s="148" t="s">
        <v>142</v>
      </c>
      <c r="D80" s="149"/>
      <c r="E80" s="148" t="s">
        <v>151</v>
      </c>
      <c r="F80" s="149"/>
      <c r="G80" s="148" t="s">
        <v>144</v>
      </c>
      <c r="H80" s="148"/>
      <c r="I80" s="148" t="s">
        <v>26</v>
      </c>
      <c r="J80" s="149"/>
      <c r="K80" s="90"/>
    </row>
    <row r="81" spans="1:11" ht="38.25" x14ac:dyDescent="0.25">
      <c r="A81" s="81" t="s">
        <v>27</v>
      </c>
      <c r="B81" s="81" t="s">
        <v>28</v>
      </c>
      <c r="C81" s="81" t="s">
        <v>42</v>
      </c>
      <c r="D81" s="81" t="s">
        <v>43</v>
      </c>
      <c r="E81" s="81" t="s">
        <v>48</v>
      </c>
      <c r="F81" s="81" t="s">
        <v>49</v>
      </c>
      <c r="G81" s="81" t="s">
        <v>50</v>
      </c>
      <c r="H81" s="81" t="s">
        <v>51</v>
      </c>
      <c r="I81" s="81" t="s">
        <v>52</v>
      </c>
      <c r="J81" s="81" t="s">
        <v>53</v>
      </c>
      <c r="K81" s="106" t="s">
        <v>178</v>
      </c>
    </row>
    <row r="82" spans="1:11" ht="39" x14ac:dyDescent="0.25">
      <c r="A82" s="93" t="s">
        <v>95</v>
      </c>
      <c r="B82" s="94" t="s">
        <v>70</v>
      </c>
      <c r="C82" s="95">
        <v>6</v>
      </c>
      <c r="D82" s="96">
        <v>56711544</v>
      </c>
      <c r="E82" s="95">
        <v>2</v>
      </c>
      <c r="F82" s="96">
        <v>14177886</v>
      </c>
      <c r="G82" s="97">
        <v>1</v>
      </c>
      <c r="H82" s="98">
        <v>8729195.4000000004</v>
      </c>
      <c r="I82" s="99">
        <f>IF(G82&gt;0,G82/C82,0)</f>
        <v>0.16666666666666666</v>
      </c>
      <c r="J82" s="100">
        <f>IF(H82&gt;0,H82/D82,0)</f>
        <v>0.15392272515098515</v>
      </c>
      <c r="K82" s="109" t="s">
        <v>194</v>
      </c>
    </row>
    <row r="83" spans="1:11" ht="15.75" x14ac:dyDescent="0.25">
      <c r="A83" s="262" t="s">
        <v>29</v>
      </c>
      <c r="B83" s="262"/>
      <c r="C83" s="262"/>
      <c r="D83" s="262"/>
      <c r="E83" s="262"/>
      <c r="F83" s="262"/>
      <c r="G83" s="262"/>
      <c r="H83" s="262"/>
      <c r="I83" s="262"/>
      <c r="J83" s="262"/>
    </row>
    <row r="84" spans="1:11" ht="15.75" x14ac:dyDescent="0.25">
      <c r="A84" s="268" t="s">
        <v>30</v>
      </c>
      <c r="B84" s="268"/>
      <c r="C84" s="268"/>
      <c r="D84" s="268"/>
      <c r="E84" s="268"/>
      <c r="F84" s="268"/>
      <c r="G84" s="268"/>
      <c r="H84" s="268"/>
      <c r="I84" s="268"/>
      <c r="J84" s="268"/>
    </row>
    <row r="85" spans="1:11" s="71" customFormat="1" ht="12.75" customHeight="1" x14ac:dyDescent="0.2">
      <c r="A85" s="102" t="s">
        <v>31</v>
      </c>
      <c r="B85" s="269" t="s">
        <v>95</v>
      </c>
      <c r="C85" s="269"/>
      <c r="D85" s="269"/>
      <c r="E85" s="269"/>
      <c r="F85" s="269"/>
      <c r="G85" s="269"/>
      <c r="H85" s="269"/>
      <c r="I85" s="269"/>
      <c r="J85" s="269"/>
      <c r="K85" s="90"/>
    </row>
    <row r="86" spans="1:11" s="71" customFormat="1" ht="12.75" customHeight="1" x14ac:dyDescent="0.2">
      <c r="A86" s="102" t="s">
        <v>32</v>
      </c>
      <c r="B86" s="270" t="s">
        <v>105</v>
      </c>
      <c r="C86" s="270"/>
      <c r="D86" s="270"/>
      <c r="E86" s="270"/>
      <c r="F86" s="270"/>
      <c r="G86" s="270"/>
      <c r="H86" s="270"/>
      <c r="I86" s="270"/>
      <c r="J86" s="270"/>
      <c r="K86" s="90"/>
    </row>
    <row r="87" spans="1:11" s="72" customFormat="1" ht="12.75" customHeight="1" x14ac:dyDescent="0.25">
      <c r="A87" s="108" t="s">
        <v>33</v>
      </c>
      <c r="B87" s="264" t="s">
        <v>195</v>
      </c>
      <c r="C87" s="264"/>
      <c r="D87" s="264"/>
      <c r="E87" s="264"/>
      <c r="F87" s="264"/>
      <c r="G87" s="264"/>
      <c r="H87" s="264"/>
      <c r="I87" s="264"/>
      <c r="J87" s="264"/>
      <c r="K87" s="105"/>
    </row>
    <row r="88" spans="1:11" s="71" customFormat="1" ht="25.5" customHeight="1" x14ac:dyDescent="0.2">
      <c r="A88" s="102" t="s">
        <v>34</v>
      </c>
      <c r="B88" s="264" t="s">
        <v>196</v>
      </c>
      <c r="C88" s="264"/>
      <c r="D88" s="264"/>
      <c r="E88" s="264"/>
      <c r="F88" s="264"/>
      <c r="G88" s="264"/>
      <c r="H88" s="264"/>
      <c r="I88" s="264"/>
      <c r="J88" s="264"/>
      <c r="K88" s="90"/>
    </row>
    <row r="89" spans="1:11" ht="15.75" x14ac:dyDescent="0.25">
      <c r="A89" s="262" t="s">
        <v>149</v>
      </c>
      <c r="B89" s="262"/>
      <c r="C89" s="262"/>
      <c r="D89" s="262"/>
      <c r="E89" s="262"/>
      <c r="F89" s="262"/>
      <c r="G89" s="262"/>
      <c r="H89" s="262"/>
      <c r="I89" s="262"/>
      <c r="J89" s="262"/>
    </row>
    <row r="90" spans="1:11" ht="15.75" customHeight="1" x14ac:dyDescent="0.25">
      <c r="A90" s="263" t="s">
        <v>36</v>
      </c>
      <c r="B90" s="263"/>
      <c r="C90" s="263"/>
      <c r="D90" s="263"/>
      <c r="E90" s="263"/>
      <c r="F90" s="263"/>
      <c r="G90" s="263"/>
      <c r="H90" s="263"/>
      <c r="I90" s="263"/>
      <c r="J90" s="263"/>
    </row>
    <row r="91" spans="1:11" x14ac:dyDescent="0.25">
      <c r="A91" s="271" t="s">
        <v>136</v>
      </c>
      <c r="B91" s="271"/>
      <c r="C91" s="271"/>
      <c r="D91" s="271"/>
      <c r="E91" s="271"/>
      <c r="F91" s="271"/>
      <c r="G91" s="271"/>
      <c r="H91" s="271"/>
      <c r="I91" s="271"/>
      <c r="J91" s="271"/>
    </row>
    <row r="92" spans="1:11" ht="15.75" x14ac:dyDescent="0.25">
      <c r="A92" s="274" t="s">
        <v>24</v>
      </c>
      <c r="B92" s="274"/>
      <c r="C92" s="274"/>
      <c r="D92" s="274"/>
      <c r="E92" s="274"/>
      <c r="F92" s="274"/>
      <c r="G92" s="274"/>
      <c r="H92" s="274"/>
      <c r="I92" s="274"/>
      <c r="J92" s="274"/>
      <c r="K92" s="91"/>
    </row>
    <row r="93" spans="1:11" ht="15" customHeight="1" x14ac:dyDescent="0.25">
      <c r="A93" s="92"/>
      <c r="B93" s="92"/>
      <c r="C93" s="148" t="s">
        <v>142</v>
      </c>
      <c r="D93" s="149"/>
      <c r="E93" s="148" t="s">
        <v>151</v>
      </c>
      <c r="F93" s="149"/>
      <c r="G93" s="148" t="s">
        <v>144</v>
      </c>
      <c r="H93" s="148"/>
      <c r="I93" s="148" t="s">
        <v>26</v>
      </c>
      <c r="J93" s="149"/>
      <c r="K93" s="90"/>
    </row>
    <row r="94" spans="1:11" ht="38.25" x14ac:dyDescent="0.25">
      <c r="A94" s="81" t="s">
        <v>27</v>
      </c>
      <c r="B94" s="81" t="s">
        <v>28</v>
      </c>
      <c r="C94" s="81" t="s">
        <v>42</v>
      </c>
      <c r="D94" s="81" t="s">
        <v>43</v>
      </c>
      <c r="E94" s="81" t="s">
        <v>48</v>
      </c>
      <c r="F94" s="81" t="s">
        <v>49</v>
      </c>
      <c r="G94" s="81" t="s">
        <v>50</v>
      </c>
      <c r="H94" s="81" t="s">
        <v>51</v>
      </c>
      <c r="I94" s="81" t="s">
        <v>52</v>
      </c>
      <c r="J94" s="81" t="s">
        <v>53</v>
      </c>
      <c r="K94" s="103" t="s">
        <v>178</v>
      </c>
    </row>
    <row r="95" spans="1:11" ht="63.75" x14ac:dyDescent="0.25">
      <c r="A95" s="93" t="s">
        <v>96</v>
      </c>
      <c r="B95" s="94" t="s">
        <v>78</v>
      </c>
      <c r="C95" s="95">
        <v>6</v>
      </c>
      <c r="D95" s="96">
        <v>23233217</v>
      </c>
      <c r="E95" s="95">
        <v>0</v>
      </c>
      <c r="F95" s="96">
        <v>5808304</v>
      </c>
      <c r="G95" s="97">
        <v>4</v>
      </c>
      <c r="H95" s="98">
        <v>3650404.0200000005</v>
      </c>
      <c r="I95" s="99">
        <f>IF(G95&gt;0,G95/C95,0)</f>
        <v>0.66666666666666663</v>
      </c>
      <c r="J95" s="100">
        <f>IF(H95&gt;0,H95/D95,0)</f>
        <v>0.15712004153363696</v>
      </c>
      <c r="K95" s="110" t="s">
        <v>197</v>
      </c>
    </row>
    <row r="96" spans="1:11" ht="15.75" x14ac:dyDescent="0.25">
      <c r="A96" s="262" t="s">
        <v>29</v>
      </c>
      <c r="B96" s="262"/>
      <c r="C96" s="262"/>
      <c r="D96" s="262"/>
      <c r="E96" s="262"/>
      <c r="F96" s="262"/>
      <c r="G96" s="262"/>
      <c r="H96" s="262"/>
      <c r="I96" s="262"/>
      <c r="J96" s="262"/>
    </row>
    <row r="97" spans="1:11" ht="15.75" x14ac:dyDescent="0.25">
      <c r="A97" s="268" t="s">
        <v>30</v>
      </c>
      <c r="B97" s="268"/>
      <c r="C97" s="268"/>
      <c r="D97" s="268"/>
      <c r="E97" s="268"/>
      <c r="F97" s="268"/>
      <c r="G97" s="268"/>
      <c r="H97" s="268"/>
      <c r="I97" s="268"/>
      <c r="J97" s="268"/>
    </row>
    <row r="98" spans="1:11" ht="15" customHeight="1" x14ac:dyDescent="0.25">
      <c r="A98" s="102" t="s">
        <v>31</v>
      </c>
      <c r="B98" s="269" t="s">
        <v>96</v>
      </c>
      <c r="C98" s="269"/>
      <c r="D98" s="269"/>
      <c r="E98" s="269"/>
      <c r="F98" s="269"/>
      <c r="G98" s="269"/>
      <c r="H98" s="269"/>
      <c r="I98" s="269"/>
      <c r="J98" s="269"/>
      <c r="K98" s="90"/>
    </row>
    <row r="99" spans="1:11" ht="54" customHeight="1" x14ac:dyDescent="0.25">
      <c r="A99" s="102" t="s">
        <v>32</v>
      </c>
      <c r="B99" s="270" t="s">
        <v>106</v>
      </c>
      <c r="C99" s="270"/>
      <c r="D99" s="270"/>
      <c r="E99" s="270"/>
      <c r="F99" s="270"/>
      <c r="G99" s="270"/>
      <c r="H99" s="270"/>
      <c r="I99" s="270"/>
      <c r="J99" s="270"/>
      <c r="K99" s="90"/>
    </row>
    <row r="100" spans="1:11" ht="26.25" customHeight="1" x14ac:dyDescent="0.25">
      <c r="A100" s="102" t="s">
        <v>33</v>
      </c>
      <c r="B100" s="271" t="s">
        <v>198</v>
      </c>
      <c r="C100" s="271"/>
      <c r="D100" s="271"/>
      <c r="E100" s="271"/>
      <c r="F100" s="271"/>
      <c r="G100" s="271"/>
      <c r="H100" s="271"/>
      <c r="I100" s="271"/>
      <c r="J100" s="271"/>
      <c r="K100" s="90"/>
    </row>
    <row r="101" spans="1:11" ht="25.5" customHeight="1" x14ac:dyDescent="0.25">
      <c r="A101" s="102" t="s">
        <v>34</v>
      </c>
      <c r="B101" s="272" t="s">
        <v>199</v>
      </c>
      <c r="C101" s="272"/>
      <c r="D101" s="272"/>
      <c r="E101" s="272"/>
      <c r="F101" s="272"/>
      <c r="G101" s="272"/>
      <c r="H101" s="272"/>
      <c r="I101" s="272"/>
      <c r="J101" s="273"/>
      <c r="K101" s="90"/>
    </row>
    <row r="102" spans="1:11" ht="15.75" x14ac:dyDescent="0.25">
      <c r="A102" s="262" t="s">
        <v>149</v>
      </c>
      <c r="B102" s="262"/>
      <c r="C102" s="262"/>
      <c r="D102" s="262"/>
      <c r="E102" s="262"/>
      <c r="F102" s="262"/>
      <c r="G102" s="262"/>
      <c r="H102" s="262"/>
      <c r="I102" s="262"/>
      <c r="J102" s="262"/>
    </row>
    <row r="103" spans="1:11" ht="15.75" customHeight="1" x14ac:dyDescent="0.25">
      <c r="A103" s="263" t="s">
        <v>36</v>
      </c>
      <c r="B103" s="263"/>
      <c r="C103" s="263"/>
      <c r="D103" s="263"/>
      <c r="E103" s="263"/>
      <c r="F103" s="263"/>
      <c r="G103" s="263"/>
      <c r="H103" s="263"/>
      <c r="I103" s="263"/>
      <c r="J103" s="263"/>
    </row>
    <row r="104" spans="1:11" ht="15" customHeight="1" x14ac:dyDescent="0.25">
      <c r="A104" s="264" t="s">
        <v>200</v>
      </c>
      <c r="B104" s="264"/>
      <c r="C104" s="264"/>
      <c r="D104" s="264"/>
      <c r="E104" s="264"/>
      <c r="F104" s="264"/>
      <c r="G104" s="264"/>
      <c r="H104" s="264"/>
      <c r="I104" s="264"/>
      <c r="J104" s="264"/>
    </row>
  </sheetData>
  <mergeCells count="118">
    <mergeCell ref="A5:J5"/>
    <mergeCell ref="A6:J6"/>
    <mergeCell ref="A7:J7"/>
    <mergeCell ref="A8:J8"/>
    <mergeCell ref="B9:J9"/>
    <mergeCell ref="B10:J10"/>
    <mergeCell ref="A1:J1"/>
    <mergeCell ref="B2:J2"/>
    <mergeCell ref="B3:C3"/>
    <mergeCell ref="D3:H3"/>
    <mergeCell ref="B4:C4"/>
    <mergeCell ref="D4:H4"/>
    <mergeCell ref="C17:J17"/>
    <mergeCell ref="A18:J18"/>
    <mergeCell ref="B19:J19"/>
    <mergeCell ref="B20:J20"/>
    <mergeCell ref="B21:J21"/>
    <mergeCell ref="B22:J22"/>
    <mergeCell ref="B11:J11"/>
    <mergeCell ref="B12:J12"/>
    <mergeCell ref="B13:J13"/>
    <mergeCell ref="A14:J14"/>
    <mergeCell ref="C15:J15"/>
    <mergeCell ref="C16:J16"/>
    <mergeCell ref="A26:B26"/>
    <mergeCell ref="C26:E26"/>
    <mergeCell ref="I26:J26"/>
    <mergeCell ref="A27:J27"/>
    <mergeCell ref="C28:D28"/>
    <mergeCell ref="E28:F28"/>
    <mergeCell ref="G28:H28"/>
    <mergeCell ref="I28:J28"/>
    <mergeCell ref="A23:J23"/>
    <mergeCell ref="A24:J24"/>
    <mergeCell ref="A25:B25"/>
    <mergeCell ref="C25:E25"/>
    <mergeCell ref="F25:H25"/>
    <mergeCell ref="I25:J25"/>
    <mergeCell ref="A37:J37"/>
    <mergeCell ref="A38:J38"/>
    <mergeCell ref="A39:J39"/>
    <mergeCell ref="A40:J40"/>
    <mergeCell ref="C41:D41"/>
    <mergeCell ref="E41:F41"/>
    <mergeCell ref="G41:H41"/>
    <mergeCell ref="I41:J41"/>
    <mergeCell ref="A31:J31"/>
    <mergeCell ref="A32:J32"/>
    <mergeCell ref="B33:J33"/>
    <mergeCell ref="B34:J34"/>
    <mergeCell ref="B35:J35"/>
    <mergeCell ref="B36:J36"/>
    <mergeCell ref="A50:J50"/>
    <mergeCell ref="A51:J51"/>
    <mergeCell ref="A52:J52"/>
    <mergeCell ref="A53:J53"/>
    <mergeCell ref="C54:D54"/>
    <mergeCell ref="E54:F54"/>
    <mergeCell ref="G54:H54"/>
    <mergeCell ref="I54:J54"/>
    <mergeCell ref="A44:J44"/>
    <mergeCell ref="A45:J45"/>
    <mergeCell ref="B46:J46"/>
    <mergeCell ref="B47:J47"/>
    <mergeCell ref="B48:J48"/>
    <mergeCell ref="B49:J49"/>
    <mergeCell ref="A63:J63"/>
    <mergeCell ref="A64:J64"/>
    <mergeCell ref="A65:J65"/>
    <mergeCell ref="A66:J66"/>
    <mergeCell ref="C67:D67"/>
    <mergeCell ref="E67:F67"/>
    <mergeCell ref="G67:H67"/>
    <mergeCell ref="I67:J67"/>
    <mergeCell ref="A57:J57"/>
    <mergeCell ref="A58:J58"/>
    <mergeCell ref="B59:J59"/>
    <mergeCell ref="B60:J60"/>
    <mergeCell ref="B61:J61"/>
    <mergeCell ref="B62:J62"/>
    <mergeCell ref="A76:J76"/>
    <mergeCell ref="A77:J77"/>
    <mergeCell ref="A78:J78"/>
    <mergeCell ref="A79:J79"/>
    <mergeCell ref="C80:D80"/>
    <mergeCell ref="E80:F80"/>
    <mergeCell ref="G80:H80"/>
    <mergeCell ref="I80:J80"/>
    <mergeCell ref="A70:J70"/>
    <mergeCell ref="A71:J71"/>
    <mergeCell ref="B72:J72"/>
    <mergeCell ref="B73:J73"/>
    <mergeCell ref="B74:J74"/>
    <mergeCell ref="B75:J75"/>
    <mergeCell ref="A102:J102"/>
    <mergeCell ref="A103:J103"/>
    <mergeCell ref="A104:J104"/>
    <mergeCell ref="F26:H26"/>
    <mergeCell ref="A96:J96"/>
    <mergeCell ref="A97:J97"/>
    <mergeCell ref="B98:J98"/>
    <mergeCell ref="B99:J99"/>
    <mergeCell ref="B100:J100"/>
    <mergeCell ref="B101:J101"/>
    <mergeCell ref="A89:J89"/>
    <mergeCell ref="A90:J90"/>
    <mergeCell ref="A91:J91"/>
    <mergeCell ref="A92:J92"/>
    <mergeCell ref="C93:D93"/>
    <mergeCell ref="E93:F93"/>
    <mergeCell ref="G93:H93"/>
    <mergeCell ref="I93:J93"/>
    <mergeCell ref="A83:J83"/>
    <mergeCell ref="A84:J84"/>
    <mergeCell ref="B85:J85"/>
    <mergeCell ref="B86:J86"/>
    <mergeCell ref="B87:J87"/>
    <mergeCell ref="B88:J88"/>
  </mergeCells>
  <dataValidations count="6">
    <dataValidation allowBlank="1" showInputMessage="1" showErrorMessage="1" prompt="Monto ejecutado en el trimestre" sqref="H29 H42 H55 H68 H81 H94"/>
    <dataValidation allowBlank="1" showInputMessage="1" showErrorMessage="1" prompt="Meta alcanzada en el trimestre" sqref="G29 G42 G55 G68 G81 G94"/>
    <dataValidation allowBlank="1" showInputMessage="1" showErrorMessage="1" prompt="Monto presupuestado para el producto" sqref="F29 D29 F42 D42 F55 D55:D56 F68 D68:D69 F81 D81:D82 F94 D94:D95"/>
    <dataValidation allowBlank="1" showInputMessage="1" showErrorMessage="1" prompt="Meta anual del indicador" sqref="E29 C29 E42 C42:C43 E55 C55:C56 E68 C68:C69 E81 C81:C82 E94 C94:C95"/>
    <dataValidation allowBlank="1" showInputMessage="1" showErrorMessage="1" prompt="Nombre del indicador" sqref="B29 B42 B55 B68 B81 B94"/>
    <dataValidation allowBlank="1" showInputMessage="1" showErrorMessage="1" prompt="Nombre de cada producto" sqref="A29 A42 A55 A68 A81 A94"/>
  </dataValidations>
  <pageMargins left="0.7" right="0.7" top="0.75" bottom="0.75" header="0.3" footer="0.3"/>
  <drawing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88"/>
  <sheetViews>
    <sheetView tabSelected="1" zoomScaleNormal="100" workbookViewId="0">
      <selection activeCell="B40" sqref="B40:J40"/>
    </sheetView>
  </sheetViews>
  <sheetFormatPr baseColWidth="10" defaultColWidth="11.42578125" defaultRowHeight="15" x14ac:dyDescent="0.25"/>
  <cols>
    <col min="1" max="1" width="23" style="8" customWidth="1"/>
    <col min="2" max="3" width="12.7109375" style="8" customWidth="1"/>
    <col min="4" max="4" width="13.85546875" style="8" customWidth="1"/>
    <col min="5" max="5" width="14.28515625" style="8" customWidth="1"/>
    <col min="6" max="6" width="13.7109375" style="8" customWidth="1"/>
    <col min="7" max="10" width="12.7109375" style="8" customWidth="1"/>
    <col min="11" max="11" width="11.42578125" style="8"/>
  </cols>
  <sheetData>
    <row r="1" spans="1:11" ht="15.75" thickBot="1" x14ac:dyDescent="0.3"/>
    <row r="2" spans="1:11" ht="21.75" thickBot="1" x14ac:dyDescent="0.3">
      <c r="A2" s="23"/>
      <c r="B2" s="164" t="s">
        <v>137</v>
      </c>
      <c r="C2" s="165"/>
      <c r="D2" s="165"/>
      <c r="E2" s="165"/>
      <c r="F2" s="165"/>
      <c r="G2" s="165"/>
      <c r="H2" s="165"/>
      <c r="I2" s="165"/>
      <c r="J2" s="166"/>
      <c r="K2" s="1"/>
    </row>
    <row r="3" spans="1:11" ht="15.75" customHeight="1" thickBot="1" x14ac:dyDescent="0.3">
      <c r="A3" s="24"/>
      <c r="B3" s="167" t="s">
        <v>0</v>
      </c>
      <c r="C3" s="168"/>
      <c r="D3" s="175" t="s">
        <v>1</v>
      </c>
      <c r="E3" s="176"/>
      <c r="F3" s="176"/>
      <c r="G3" s="176"/>
      <c r="H3" s="176"/>
      <c r="I3" s="3" t="s">
        <v>2</v>
      </c>
      <c r="J3" s="3" t="s">
        <v>3</v>
      </c>
      <c r="K3" s="1"/>
    </row>
    <row r="4" spans="1:11" ht="21.75" customHeight="1" thickBot="1" x14ac:dyDescent="0.3">
      <c r="A4" s="25"/>
      <c r="B4" s="169" t="s">
        <v>4</v>
      </c>
      <c r="C4" s="170"/>
      <c r="D4" s="169" t="s">
        <v>41</v>
      </c>
      <c r="E4" s="170"/>
      <c r="F4" s="170"/>
      <c r="G4" s="170"/>
      <c r="H4" s="170"/>
      <c r="I4" s="39">
        <v>43552</v>
      </c>
      <c r="J4" s="5">
        <v>0</v>
      </c>
      <c r="K4" s="1"/>
    </row>
    <row r="5" spans="1:11" x14ac:dyDescent="0.25">
      <c r="A5" s="171"/>
      <c r="B5" s="172"/>
      <c r="C5" s="172"/>
      <c r="D5" s="173"/>
      <c r="E5" s="173"/>
      <c r="F5" s="173"/>
      <c r="G5" s="173"/>
      <c r="H5" s="173"/>
      <c r="I5" s="172"/>
      <c r="J5" s="174"/>
      <c r="K5" s="1"/>
    </row>
    <row r="6" spans="1:11" ht="8.25" customHeight="1" x14ac:dyDescent="0.25">
      <c r="A6" s="179"/>
      <c r="B6" s="180"/>
      <c r="C6" s="180"/>
      <c r="D6" s="180"/>
      <c r="E6" s="180"/>
      <c r="F6" s="180"/>
      <c r="G6" s="180"/>
      <c r="H6" s="180"/>
      <c r="I6" s="180"/>
      <c r="J6" s="181"/>
      <c r="K6" s="1"/>
    </row>
    <row r="7" spans="1:11" ht="15.75" x14ac:dyDescent="0.25">
      <c r="A7" s="125" t="s">
        <v>5</v>
      </c>
      <c r="B7" s="126"/>
      <c r="C7" s="126"/>
      <c r="D7" s="126"/>
      <c r="E7" s="126"/>
      <c r="F7" s="126"/>
      <c r="G7" s="126"/>
      <c r="H7" s="126"/>
      <c r="I7" s="126"/>
      <c r="J7" s="127"/>
      <c r="K7" s="1"/>
    </row>
    <row r="8" spans="1:11" ht="15.75" x14ac:dyDescent="0.25">
      <c r="A8" s="139" t="s">
        <v>6</v>
      </c>
      <c r="B8" s="140"/>
      <c r="C8" s="140"/>
      <c r="D8" s="140"/>
      <c r="E8" s="140"/>
      <c r="F8" s="140"/>
      <c r="G8" s="140"/>
      <c r="H8" s="140"/>
      <c r="I8" s="140"/>
      <c r="J8" s="141"/>
      <c r="K8" s="1"/>
    </row>
    <row r="9" spans="1:11" ht="15" customHeight="1" x14ac:dyDescent="0.25">
      <c r="A9" s="6" t="s">
        <v>7</v>
      </c>
      <c r="B9" s="135" t="s">
        <v>55</v>
      </c>
      <c r="C9" s="135"/>
      <c r="D9" s="135"/>
      <c r="E9" s="135"/>
      <c r="F9" s="135"/>
      <c r="G9" s="135"/>
      <c r="H9" s="135"/>
      <c r="I9" s="135"/>
      <c r="J9" s="136"/>
      <c r="K9" s="1"/>
    </row>
    <row r="10" spans="1:11" ht="15" customHeight="1" x14ac:dyDescent="0.25">
      <c r="A10" s="15" t="s">
        <v>54</v>
      </c>
      <c r="B10" s="135" t="s">
        <v>56</v>
      </c>
      <c r="C10" s="135"/>
      <c r="D10" s="135"/>
      <c r="E10" s="135"/>
      <c r="F10" s="135"/>
      <c r="G10" s="135"/>
      <c r="H10" s="135"/>
      <c r="I10" s="135"/>
      <c r="J10" s="136"/>
      <c r="K10" s="1"/>
    </row>
    <row r="11" spans="1:11" ht="15" customHeight="1" x14ac:dyDescent="0.25">
      <c r="A11" s="15" t="s">
        <v>38</v>
      </c>
      <c r="B11" s="135" t="s">
        <v>57</v>
      </c>
      <c r="C11" s="135"/>
      <c r="D11" s="135"/>
      <c r="E11" s="135"/>
      <c r="F11" s="135"/>
      <c r="G11" s="135"/>
      <c r="H11" s="135"/>
      <c r="I11" s="135"/>
      <c r="J11" s="136"/>
      <c r="K11" s="1"/>
    </row>
    <row r="12" spans="1:11" ht="18" customHeight="1" x14ac:dyDescent="0.25">
      <c r="A12" s="6" t="s">
        <v>8</v>
      </c>
      <c r="B12" s="135" t="s">
        <v>58</v>
      </c>
      <c r="C12" s="135"/>
      <c r="D12" s="135"/>
      <c r="E12" s="135"/>
      <c r="F12" s="135"/>
      <c r="G12" s="135"/>
      <c r="H12" s="135"/>
      <c r="I12" s="135"/>
      <c r="J12" s="136"/>
    </row>
    <row r="13" spans="1:11" ht="31.5" customHeight="1" x14ac:dyDescent="0.25">
      <c r="A13" s="6" t="s">
        <v>9</v>
      </c>
      <c r="B13" s="387" t="s">
        <v>59</v>
      </c>
      <c r="C13" s="387"/>
      <c r="D13" s="387"/>
      <c r="E13" s="387"/>
      <c r="F13" s="387"/>
      <c r="G13" s="387"/>
      <c r="H13" s="387"/>
      <c r="I13" s="387"/>
      <c r="J13" s="388"/>
    </row>
    <row r="14" spans="1:11" ht="15.75" x14ac:dyDescent="0.25">
      <c r="A14" s="125" t="s">
        <v>10</v>
      </c>
      <c r="B14" s="126"/>
      <c r="C14" s="126"/>
      <c r="D14" s="126"/>
      <c r="E14" s="126"/>
      <c r="F14" s="126"/>
      <c r="G14" s="126"/>
      <c r="H14" s="126"/>
      <c r="I14" s="126"/>
      <c r="J14" s="127"/>
    </row>
    <row r="15" spans="1:11" ht="15.75" customHeight="1" x14ac:dyDescent="0.25">
      <c r="A15" s="6" t="s">
        <v>11</v>
      </c>
      <c r="B15" s="16">
        <v>3</v>
      </c>
      <c r="C15" s="163" t="s">
        <v>60</v>
      </c>
      <c r="D15" s="163"/>
      <c r="E15" s="163"/>
      <c r="F15" s="163"/>
      <c r="G15" s="163"/>
      <c r="H15" s="163"/>
      <c r="I15" s="163"/>
      <c r="J15" s="163"/>
    </row>
    <row r="16" spans="1:11" ht="19.5" customHeight="1" x14ac:dyDescent="0.25">
      <c r="A16" s="6" t="s">
        <v>12</v>
      </c>
      <c r="B16" s="9">
        <v>3.3</v>
      </c>
      <c r="C16" s="163" t="s">
        <v>61</v>
      </c>
      <c r="D16" s="163"/>
      <c r="E16" s="163"/>
      <c r="F16" s="163"/>
      <c r="G16" s="163"/>
      <c r="H16" s="163"/>
      <c r="I16" s="163"/>
      <c r="J16" s="163"/>
    </row>
    <row r="17" spans="1:41" ht="24.75" customHeight="1" x14ac:dyDescent="0.25">
      <c r="A17" s="6" t="s">
        <v>13</v>
      </c>
      <c r="B17" s="21" t="s">
        <v>62</v>
      </c>
      <c r="C17" s="163" t="s">
        <v>63</v>
      </c>
      <c r="D17" s="163"/>
      <c r="E17" s="163"/>
      <c r="F17" s="163"/>
      <c r="G17" s="163"/>
      <c r="H17" s="163"/>
      <c r="I17" s="163"/>
      <c r="J17" s="163"/>
    </row>
    <row r="18" spans="1:41" ht="15.75" x14ac:dyDescent="0.25">
      <c r="A18" s="125" t="s">
        <v>14</v>
      </c>
      <c r="B18" s="126"/>
      <c r="C18" s="126"/>
      <c r="D18" s="126"/>
      <c r="E18" s="126"/>
      <c r="F18" s="126"/>
      <c r="G18" s="126"/>
      <c r="H18" s="126"/>
      <c r="I18" s="126"/>
      <c r="J18" s="127"/>
    </row>
    <row r="19" spans="1:41" ht="21" customHeight="1" x14ac:dyDescent="0.25">
      <c r="A19" s="6" t="s">
        <v>15</v>
      </c>
      <c r="B19" s="137" t="s">
        <v>64</v>
      </c>
      <c r="C19" s="137"/>
      <c r="D19" s="137"/>
      <c r="E19" s="137"/>
      <c r="F19" s="137"/>
      <c r="G19" s="137"/>
      <c r="H19" s="137"/>
      <c r="I19" s="137"/>
      <c r="J19" s="138"/>
    </row>
    <row r="20" spans="1:41" ht="45" customHeight="1" x14ac:dyDescent="0.25">
      <c r="A20" s="10" t="s">
        <v>16</v>
      </c>
      <c r="B20" s="137" t="s">
        <v>65</v>
      </c>
      <c r="C20" s="137"/>
      <c r="D20" s="137"/>
      <c r="E20" s="137"/>
      <c r="F20" s="137"/>
      <c r="G20" s="137"/>
      <c r="H20" s="137"/>
      <c r="I20" s="137"/>
      <c r="J20" s="138"/>
    </row>
    <row r="21" spans="1:41" ht="23.25" customHeight="1" x14ac:dyDescent="0.25">
      <c r="A21" s="10" t="s">
        <v>17</v>
      </c>
      <c r="B21" s="137" t="s">
        <v>66</v>
      </c>
      <c r="C21" s="137"/>
      <c r="D21" s="137"/>
      <c r="E21" s="137"/>
      <c r="F21" s="137"/>
      <c r="G21" s="137"/>
      <c r="H21" s="137"/>
      <c r="I21" s="137"/>
      <c r="J21" s="138"/>
    </row>
    <row r="22" spans="1:41" ht="29.25" customHeight="1" x14ac:dyDescent="0.25">
      <c r="A22" s="10" t="s">
        <v>39</v>
      </c>
      <c r="B22" s="137" t="s">
        <v>119</v>
      </c>
      <c r="C22" s="137"/>
      <c r="D22" s="137"/>
      <c r="E22" s="137"/>
      <c r="F22" s="137"/>
      <c r="G22" s="137"/>
      <c r="H22" s="137"/>
      <c r="I22" s="137"/>
      <c r="J22" s="138"/>
      <c r="K22" s="1"/>
      <c r="L22" s="37"/>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ht="15.75" x14ac:dyDescent="0.25">
      <c r="A23" s="125" t="s">
        <v>18</v>
      </c>
      <c r="B23" s="126"/>
      <c r="C23" s="126"/>
      <c r="D23" s="126"/>
      <c r="E23" s="126"/>
      <c r="F23" s="126"/>
      <c r="G23" s="126"/>
      <c r="H23" s="126"/>
      <c r="I23" s="126"/>
      <c r="J23" s="127"/>
    </row>
    <row r="24" spans="1:41" ht="15.75" x14ac:dyDescent="0.25">
      <c r="A24" s="139" t="s">
        <v>19</v>
      </c>
      <c r="B24" s="140"/>
      <c r="C24" s="140"/>
      <c r="D24" s="140"/>
      <c r="E24" s="140"/>
      <c r="F24" s="140"/>
      <c r="G24" s="140"/>
      <c r="H24" s="140"/>
      <c r="I24" s="140"/>
      <c r="J24" s="141"/>
      <c r="K24" s="1"/>
    </row>
    <row r="25" spans="1:41" ht="15" customHeight="1" x14ac:dyDescent="0.25">
      <c r="A25" s="158" t="s">
        <v>20</v>
      </c>
      <c r="B25" s="159"/>
      <c r="C25" s="160" t="s">
        <v>21</v>
      </c>
      <c r="D25" s="162"/>
      <c r="E25" s="162"/>
      <c r="F25" s="162" t="s">
        <v>22</v>
      </c>
      <c r="G25" s="162"/>
      <c r="H25" s="159"/>
      <c r="I25" s="160" t="s">
        <v>23</v>
      </c>
      <c r="J25" s="161"/>
    </row>
    <row r="26" spans="1:41" x14ac:dyDescent="0.25">
      <c r="A26" s="389">
        <v>2016354532</v>
      </c>
      <c r="B26" s="389"/>
      <c r="C26" s="389">
        <v>2016354532</v>
      </c>
      <c r="D26" s="389"/>
      <c r="E26" s="389"/>
      <c r="F26" s="389">
        <f>SUM(Tabla13[Financiera 
 (F)])</f>
        <v>295481755.57999998</v>
      </c>
      <c r="G26" s="389"/>
      <c r="H26" s="389"/>
      <c r="I26" s="390">
        <f>IF(F26&gt;0,F26/C26,0)</f>
        <v>0.14654256029415366</v>
      </c>
      <c r="J26" s="390"/>
      <c r="K26" s="18"/>
    </row>
    <row r="27" spans="1:41" ht="15.75" x14ac:dyDescent="0.25">
      <c r="A27" s="139" t="s">
        <v>24</v>
      </c>
      <c r="B27" s="140"/>
      <c r="C27" s="140"/>
      <c r="D27" s="140"/>
      <c r="E27" s="140"/>
      <c r="F27" s="140"/>
      <c r="G27" s="140"/>
      <c r="H27" s="140"/>
      <c r="I27" s="140"/>
      <c r="J27" s="141"/>
      <c r="K27" s="1"/>
    </row>
    <row r="28" spans="1:41" x14ac:dyDescent="0.25">
      <c r="A28" s="7"/>
      <c r="B28"/>
      <c r="C28" s="148" t="s">
        <v>25</v>
      </c>
      <c r="D28" s="149"/>
      <c r="E28" s="148" t="s">
        <v>47</v>
      </c>
      <c r="F28" s="149"/>
      <c r="G28" s="148" t="s">
        <v>40</v>
      </c>
      <c r="H28" s="150"/>
      <c r="I28" s="151" t="s">
        <v>26</v>
      </c>
      <c r="J28" s="152"/>
    </row>
    <row r="29" spans="1:41" ht="38.25" x14ac:dyDescent="0.25">
      <c r="A29" s="11" t="s">
        <v>27</v>
      </c>
      <c r="B29" s="12" t="s">
        <v>28</v>
      </c>
      <c r="C29" s="12" t="s">
        <v>42</v>
      </c>
      <c r="D29" s="12" t="s">
        <v>43</v>
      </c>
      <c r="E29" s="12" t="s">
        <v>48</v>
      </c>
      <c r="F29" s="12" t="s">
        <v>49</v>
      </c>
      <c r="G29" s="12" t="s">
        <v>50</v>
      </c>
      <c r="H29" s="13" t="s">
        <v>51</v>
      </c>
      <c r="I29" s="11" t="s">
        <v>52</v>
      </c>
      <c r="J29" s="13" t="s">
        <v>53</v>
      </c>
    </row>
    <row r="30" spans="1:41" ht="38.25" x14ac:dyDescent="0.25">
      <c r="A30" s="111" t="s">
        <v>72</v>
      </c>
      <c r="B30" s="112" t="s">
        <v>71</v>
      </c>
      <c r="C30" s="113">
        <v>9940</v>
      </c>
      <c r="D30" s="114">
        <v>170848103</v>
      </c>
      <c r="E30" s="113">
        <v>9940</v>
      </c>
      <c r="F30" s="114">
        <v>170848103</v>
      </c>
      <c r="G30" s="112">
        <f>+Tabla134[Física 
(E)]+Tabla1310[Física 
(E)]+Tabla1316[Física 
(E)]</f>
        <v>3339</v>
      </c>
      <c r="H30" s="114">
        <v>72835571.420000002</v>
      </c>
      <c r="I30" s="115">
        <f>IF(G30&gt;0,G30/C30,0)</f>
        <v>0.33591549295774648</v>
      </c>
      <c r="J30" s="116">
        <f>IF(H30&gt;0,H30/D30,0)</f>
        <v>0.42631770643657663</v>
      </c>
    </row>
    <row r="31" spans="1:41" ht="53.25" customHeight="1" x14ac:dyDescent="0.25">
      <c r="A31" s="117" t="s">
        <v>73</v>
      </c>
      <c r="B31" s="30" t="s">
        <v>67</v>
      </c>
      <c r="C31" s="31">
        <v>10277</v>
      </c>
      <c r="D31" s="40">
        <v>46086308</v>
      </c>
      <c r="E31" s="31">
        <v>10277</v>
      </c>
      <c r="F31" s="40">
        <v>46086308</v>
      </c>
      <c r="G31" s="30">
        <f>Tabla1345[Física 
(E)]+Tabla13411[Física 
(E)]+Tabla13417[Física 
(E)]</f>
        <v>8806</v>
      </c>
      <c r="H31" s="40">
        <v>38828563.719999999</v>
      </c>
      <c r="I31" s="28">
        <f>IF(G31&gt;0,G31/C31,0)</f>
        <v>0.85686484382601924</v>
      </c>
      <c r="J31" s="118">
        <f>IF(H31&gt;0,H31/D31,0)</f>
        <v>0.84251842694797763</v>
      </c>
    </row>
    <row r="32" spans="1:41" ht="40.5" customHeight="1" x14ac:dyDescent="0.25">
      <c r="A32" s="117" t="s">
        <v>74</v>
      </c>
      <c r="B32" s="30" t="s">
        <v>68</v>
      </c>
      <c r="C32" s="31">
        <v>1560</v>
      </c>
      <c r="D32" s="40">
        <v>104233344</v>
      </c>
      <c r="E32" s="31">
        <v>1560</v>
      </c>
      <c r="F32" s="40">
        <v>104233344</v>
      </c>
      <c r="G32" s="30">
        <f>Tabla13456[Física 
(E)]+Tabla134512[Física 
(E)]+Tabla134518[Física 
(E)]</f>
        <v>3079</v>
      </c>
      <c r="H32" s="40">
        <v>73003955.760000005</v>
      </c>
      <c r="I32" s="28">
        <f t="shared" ref="I32:J33" si="0">IF(G32&gt;0,G32/C32,0)</f>
        <v>1.9737179487179488</v>
      </c>
      <c r="J32" s="118">
        <f t="shared" si="0"/>
        <v>0.70038965419741317</v>
      </c>
    </row>
    <row r="33" spans="1:11" ht="38.25" x14ac:dyDescent="0.25">
      <c r="A33" s="117" t="s">
        <v>75</v>
      </c>
      <c r="B33" s="30" t="s">
        <v>69</v>
      </c>
      <c r="C33" s="31">
        <v>22500</v>
      </c>
      <c r="D33" s="40">
        <v>5592040</v>
      </c>
      <c r="E33" s="31">
        <v>22500</v>
      </c>
      <c r="F33" s="40">
        <v>5592040</v>
      </c>
      <c r="G33" s="30">
        <f>Tabla134567[Física 
(E)]+Tabla1345613[Física 
(E)]+Tabla1345619[Física 
(E)]</f>
        <v>5312</v>
      </c>
      <c r="H33" s="40">
        <v>51935566.479999997</v>
      </c>
      <c r="I33" s="28">
        <f t="shared" si="0"/>
        <v>0.23608888888888888</v>
      </c>
      <c r="J33" s="118">
        <f>IF(H33&gt;0,H33/D33,0)</f>
        <v>9.2874096894871982</v>
      </c>
    </row>
    <row r="34" spans="1:11" ht="51" x14ac:dyDescent="0.25">
      <c r="A34" s="117" t="s">
        <v>76</v>
      </c>
      <c r="B34" s="30" t="s">
        <v>70</v>
      </c>
      <c r="C34" s="31">
        <v>6</v>
      </c>
      <c r="D34" s="40">
        <v>56711544</v>
      </c>
      <c r="E34" s="31">
        <v>6</v>
      </c>
      <c r="F34" s="40">
        <v>56711544</v>
      </c>
      <c r="G34" s="30">
        <f>Tabla1345678[Física 
(E)]+Tabla13456714[Física 
(E)]+Tabla13456720[Física 
(E)]</f>
        <v>4</v>
      </c>
      <c r="H34" s="40">
        <v>40742096</v>
      </c>
      <c r="I34" s="28">
        <f>IF(G34&gt;0,G34/C34,0)</f>
        <v>0.66666666666666663</v>
      </c>
      <c r="J34" s="118">
        <f>IF(H34&gt;0,H34/D34,0)</f>
        <v>0.71840921841239236</v>
      </c>
    </row>
    <row r="35" spans="1:11" ht="63.75" x14ac:dyDescent="0.25">
      <c r="A35" s="117" t="s">
        <v>77</v>
      </c>
      <c r="B35" s="30" t="s">
        <v>78</v>
      </c>
      <c r="C35" s="31">
        <v>2</v>
      </c>
      <c r="D35" s="40">
        <v>23233217</v>
      </c>
      <c r="E35" s="31">
        <v>2</v>
      </c>
      <c r="F35" s="40">
        <v>23233217</v>
      </c>
      <c r="G35" s="30">
        <f>Tabla13456789[Física 
(E)]+Tabla134567815[Física 
(E)]+Tabla134567821[Física 
(E)]</f>
        <v>8</v>
      </c>
      <c r="H35" s="40">
        <v>18136002.199999999</v>
      </c>
      <c r="I35" s="28">
        <f>IF(G35&gt;0,G35/C35,0)</f>
        <v>4</v>
      </c>
      <c r="J35" s="118">
        <f>IF(H35&gt;0,H35/D35,0)</f>
        <v>0.78060658582063769</v>
      </c>
    </row>
    <row r="36" spans="1:11" ht="15.75" x14ac:dyDescent="0.25">
      <c r="A36" s="391" t="s">
        <v>29</v>
      </c>
      <c r="B36" s="392"/>
      <c r="C36" s="392"/>
      <c r="D36" s="392"/>
      <c r="E36" s="392"/>
      <c r="F36" s="392"/>
      <c r="G36" s="392"/>
      <c r="H36" s="392"/>
      <c r="I36" s="392"/>
      <c r="J36" s="393"/>
    </row>
    <row r="37" spans="1:11" ht="15.75" x14ac:dyDescent="0.25">
      <c r="A37" s="352" t="s">
        <v>30</v>
      </c>
      <c r="B37" s="204"/>
      <c r="C37" s="204"/>
      <c r="D37" s="204"/>
      <c r="E37" s="204"/>
      <c r="F37" s="204"/>
      <c r="G37" s="204"/>
      <c r="H37" s="204"/>
      <c r="I37" s="204"/>
      <c r="J37" s="353"/>
      <c r="K37" s="1"/>
    </row>
    <row r="38" spans="1:11" ht="18.75" customHeight="1" x14ac:dyDescent="0.25">
      <c r="A38" s="80" t="s">
        <v>31</v>
      </c>
      <c r="B38" s="383" t="s">
        <v>92</v>
      </c>
      <c r="C38" s="383"/>
      <c r="D38" s="383"/>
      <c r="E38" s="383"/>
      <c r="F38" s="383"/>
      <c r="G38" s="383"/>
      <c r="H38" s="383"/>
      <c r="I38" s="383"/>
      <c r="J38" s="383"/>
    </row>
    <row r="39" spans="1:11" ht="56.25" customHeight="1" x14ac:dyDescent="0.25">
      <c r="A39" s="80" t="s">
        <v>32</v>
      </c>
      <c r="B39" s="374" t="s">
        <v>101</v>
      </c>
      <c r="C39" s="374"/>
      <c r="D39" s="374"/>
      <c r="E39" s="374"/>
      <c r="F39" s="374"/>
      <c r="G39" s="374"/>
      <c r="H39" s="374"/>
      <c r="I39" s="374"/>
      <c r="J39" s="374"/>
    </row>
    <row r="40" spans="1:11" ht="18.75" customHeight="1" x14ac:dyDescent="0.25">
      <c r="A40" s="323" t="s">
        <v>33</v>
      </c>
      <c r="B40" s="383" t="s">
        <v>97</v>
      </c>
      <c r="C40" s="383"/>
      <c r="D40" s="383"/>
      <c r="E40" s="383"/>
      <c r="F40" s="383"/>
      <c r="G40" s="383"/>
      <c r="H40" s="383"/>
      <c r="I40" s="383"/>
      <c r="J40" s="383"/>
    </row>
    <row r="41" spans="1:11" ht="81" customHeight="1" x14ac:dyDescent="0.25">
      <c r="A41" s="323"/>
      <c r="B41" s="374" t="s">
        <v>128</v>
      </c>
      <c r="C41" s="374"/>
      <c r="D41" s="374"/>
      <c r="E41" s="374"/>
      <c r="F41" s="374"/>
      <c r="G41" s="374"/>
      <c r="H41" s="374"/>
      <c r="I41" s="374"/>
      <c r="J41" s="374"/>
    </row>
    <row r="42" spans="1:11" ht="18.75" customHeight="1" x14ac:dyDescent="0.25">
      <c r="A42" s="323" t="s">
        <v>33</v>
      </c>
      <c r="B42" s="383" t="s">
        <v>98</v>
      </c>
      <c r="C42" s="383"/>
      <c r="D42" s="383"/>
      <c r="E42" s="383"/>
      <c r="F42" s="383"/>
      <c r="G42" s="383"/>
      <c r="H42" s="383"/>
      <c r="I42" s="383"/>
      <c r="J42" s="383"/>
    </row>
    <row r="43" spans="1:11" ht="72.75" customHeight="1" x14ac:dyDescent="0.25">
      <c r="A43" s="323"/>
      <c r="B43" s="381" t="s">
        <v>120</v>
      </c>
      <c r="C43" s="381"/>
      <c r="D43" s="381"/>
      <c r="E43" s="381"/>
      <c r="F43" s="381"/>
      <c r="G43" s="381"/>
      <c r="H43" s="381"/>
      <c r="I43" s="381"/>
      <c r="J43" s="381"/>
    </row>
    <row r="44" spans="1:11" ht="18.75" customHeight="1" x14ac:dyDescent="0.25">
      <c r="A44" s="323"/>
      <c r="B44" s="383" t="s">
        <v>99</v>
      </c>
      <c r="C44" s="383"/>
      <c r="D44" s="383"/>
      <c r="E44" s="383"/>
      <c r="F44" s="383"/>
      <c r="G44" s="383"/>
      <c r="H44" s="383"/>
      <c r="I44" s="383"/>
      <c r="J44" s="383"/>
    </row>
    <row r="45" spans="1:11" ht="66.75" customHeight="1" x14ac:dyDescent="0.25">
      <c r="A45" s="323"/>
      <c r="B45" s="270" t="s">
        <v>170</v>
      </c>
      <c r="C45" s="270"/>
      <c r="D45" s="270"/>
      <c r="E45" s="270"/>
      <c r="F45" s="270"/>
      <c r="G45" s="270"/>
      <c r="H45" s="270"/>
      <c r="I45" s="270"/>
      <c r="J45" s="270"/>
    </row>
    <row r="46" spans="1:11" ht="18.75" customHeight="1" x14ac:dyDescent="0.25">
      <c r="A46" s="323"/>
      <c r="B46" s="383" t="s">
        <v>100</v>
      </c>
      <c r="C46" s="383"/>
      <c r="D46" s="383"/>
      <c r="E46" s="383"/>
      <c r="F46" s="383"/>
      <c r="G46" s="383"/>
      <c r="H46" s="383"/>
      <c r="I46" s="383"/>
      <c r="J46" s="383"/>
    </row>
    <row r="47" spans="1:11" ht="43.5" customHeight="1" x14ac:dyDescent="0.25">
      <c r="A47" s="324"/>
      <c r="B47" s="394" t="s">
        <v>180</v>
      </c>
      <c r="C47" s="394"/>
      <c r="D47" s="394"/>
      <c r="E47" s="394"/>
      <c r="F47" s="394"/>
      <c r="G47" s="394"/>
      <c r="H47" s="394"/>
      <c r="I47" s="394"/>
      <c r="J47" s="394"/>
    </row>
    <row r="48" spans="1:11" ht="29.25" customHeight="1" x14ac:dyDescent="0.25">
      <c r="A48" s="325" t="s">
        <v>34</v>
      </c>
      <c r="B48" s="400" t="s">
        <v>97</v>
      </c>
      <c r="C48" s="401"/>
      <c r="D48" s="401"/>
      <c r="E48" s="401"/>
      <c r="F48" s="401"/>
      <c r="G48" s="401"/>
      <c r="H48" s="401"/>
      <c r="I48" s="401"/>
      <c r="J48" s="401"/>
    </row>
    <row r="49" spans="1:11" ht="107.25" customHeight="1" x14ac:dyDescent="0.25">
      <c r="A49" s="326"/>
      <c r="B49" s="402" t="s">
        <v>129</v>
      </c>
      <c r="C49" s="270"/>
      <c r="D49" s="270"/>
      <c r="E49" s="270"/>
      <c r="F49" s="270"/>
      <c r="G49" s="270"/>
      <c r="H49" s="270"/>
      <c r="I49" s="270"/>
      <c r="J49" s="270"/>
    </row>
    <row r="50" spans="1:11" ht="18.75" customHeight="1" x14ac:dyDescent="0.25">
      <c r="A50" s="326"/>
      <c r="B50" s="403" t="s">
        <v>98</v>
      </c>
      <c r="C50" s="383"/>
      <c r="D50" s="383"/>
      <c r="E50" s="383"/>
      <c r="F50" s="383"/>
      <c r="G50" s="383"/>
      <c r="H50" s="383"/>
      <c r="I50" s="383"/>
      <c r="J50" s="383"/>
    </row>
    <row r="51" spans="1:11" ht="177" customHeight="1" x14ac:dyDescent="0.25">
      <c r="A51" s="327"/>
      <c r="B51" s="404" t="s">
        <v>121</v>
      </c>
      <c r="C51" s="405"/>
      <c r="D51" s="405"/>
      <c r="E51" s="405"/>
      <c r="F51" s="405"/>
      <c r="G51" s="405"/>
      <c r="H51" s="405"/>
      <c r="I51" s="405"/>
      <c r="J51" s="405"/>
    </row>
    <row r="52" spans="1:11" ht="18.75" customHeight="1" x14ac:dyDescent="0.25">
      <c r="A52" s="325" t="s">
        <v>34</v>
      </c>
      <c r="B52" s="406" t="s">
        <v>99</v>
      </c>
      <c r="C52" s="401"/>
      <c r="D52" s="401"/>
      <c r="E52" s="401"/>
      <c r="F52" s="401"/>
      <c r="G52" s="401"/>
      <c r="H52" s="401"/>
      <c r="I52" s="401"/>
      <c r="J52" s="401"/>
    </row>
    <row r="53" spans="1:11" ht="102" customHeight="1" x14ac:dyDescent="0.25">
      <c r="A53" s="326"/>
      <c r="B53" s="380" t="s">
        <v>108</v>
      </c>
      <c r="C53" s="381"/>
      <c r="D53" s="381"/>
      <c r="E53" s="381"/>
      <c r="F53" s="381"/>
      <c r="G53" s="381"/>
      <c r="H53" s="381"/>
      <c r="I53" s="381"/>
      <c r="J53" s="381"/>
    </row>
    <row r="54" spans="1:11" ht="18.75" customHeight="1" x14ac:dyDescent="0.25">
      <c r="A54" s="326"/>
      <c r="B54" s="382" t="s">
        <v>100</v>
      </c>
      <c r="C54" s="383"/>
      <c r="D54" s="383"/>
      <c r="E54" s="383"/>
      <c r="F54" s="383"/>
      <c r="G54" s="383"/>
      <c r="H54" s="383"/>
      <c r="I54" s="383"/>
      <c r="J54" s="383"/>
    </row>
    <row r="55" spans="1:11" ht="74.25" customHeight="1" x14ac:dyDescent="0.25">
      <c r="A55" s="327"/>
      <c r="B55" s="384" t="s">
        <v>181</v>
      </c>
      <c r="C55" s="385"/>
      <c r="D55" s="385"/>
      <c r="E55" s="385"/>
      <c r="F55" s="385"/>
      <c r="G55" s="385"/>
      <c r="H55" s="385"/>
      <c r="I55" s="385"/>
      <c r="J55" s="385"/>
    </row>
    <row r="56" spans="1:11" ht="15.75" x14ac:dyDescent="0.25">
      <c r="A56" s="347" t="s">
        <v>35</v>
      </c>
      <c r="B56" s="220"/>
      <c r="C56" s="220"/>
      <c r="D56" s="220"/>
      <c r="E56" s="220"/>
      <c r="F56" s="220"/>
      <c r="G56" s="220"/>
      <c r="H56" s="220"/>
      <c r="I56" s="220"/>
      <c r="J56" s="348"/>
    </row>
    <row r="57" spans="1:11" ht="15.75" x14ac:dyDescent="0.25">
      <c r="A57" s="349" t="s">
        <v>36</v>
      </c>
      <c r="B57" s="350"/>
      <c r="C57" s="350"/>
      <c r="D57" s="350"/>
      <c r="E57" s="350"/>
      <c r="F57" s="350"/>
      <c r="G57" s="350"/>
      <c r="H57" s="350"/>
      <c r="I57" s="350"/>
      <c r="J57" s="351"/>
      <c r="K57" s="1"/>
    </row>
    <row r="58" spans="1:11" ht="27.75" customHeight="1" x14ac:dyDescent="0.25">
      <c r="A58" s="119" t="s">
        <v>97</v>
      </c>
      <c r="B58" s="308" t="s">
        <v>150</v>
      </c>
      <c r="C58" s="308"/>
      <c r="D58" s="308"/>
      <c r="E58" s="308"/>
      <c r="F58" s="308"/>
      <c r="G58" s="308"/>
      <c r="H58" s="308"/>
      <c r="I58" s="308"/>
      <c r="J58" s="309"/>
    </row>
    <row r="59" spans="1:11" ht="30.75" customHeight="1" x14ac:dyDescent="0.25">
      <c r="A59" s="119" t="s">
        <v>98</v>
      </c>
      <c r="B59" s="308" t="s">
        <v>150</v>
      </c>
      <c r="C59" s="308"/>
      <c r="D59" s="308"/>
      <c r="E59" s="308"/>
      <c r="F59" s="308"/>
      <c r="G59" s="308"/>
      <c r="H59" s="308"/>
      <c r="I59" s="308"/>
      <c r="J59" s="309"/>
    </row>
    <row r="60" spans="1:11" ht="26.25" customHeight="1" x14ac:dyDescent="0.25">
      <c r="A60" s="119" t="s">
        <v>99</v>
      </c>
      <c r="B60" s="308" t="s">
        <v>150</v>
      </c>
      <c r="C60" s="308"/>
      <c r="D60" s="308"/>
      <c r="E60" s="308"/>
      <c r="F60" s="308"/>
      <c r="G60" s="308"/>
      <c r="H60" s="308"/>
      <c r="I60" s="308"/>
      <c r="J60" s="309"/>
    </row>
    <row r="61" spans="1:11" ht="111.75" customHeight="1" x14ac:dyDescent="0.25">
      <c r="A61" s="119" t="s">
        <v>100</v>
      </c>
      <c r="B61" s="308" t="s">
        <v>182</v>
      </c>
      <c r="C61" s="308"/>
      <c r="D61" s="308"/>
      <c r="E61" s="308"/>
      <c r="F61" s="308"/>
      <c r="G61" s="308"/>
      <c r="H61" s="308"/>
      <c r="I61" s="308"/>
      <c r="J61" s="309"/>
    </row>
    <row r="62" spans="1:11" ht="15.75" x14ac:dyDescent="0.25">
      <c r="A62" s="352" t="s">
        <v>30</v>
      </c>
      <c r="B62" s="204"/>
      <c r="C62" s="204"/>
      <c r="D62" s="204"/>
      <c r="E62" s="204"/>
      <c r="F62" s="204"/>
      <c r="G62" s="204"/>
      <c r="H62" s="204"/>
      <c r="I62" s="204"/>
      <c r="J62" s="353"/>
    </row>
    <row r="63" spans="1:11" ht="18.75" customHeight="1" x14ac:dyDescent="0.25">
      <c r="A63" s="120" t="s">
        <v>31</v>
      </c>
      <c r="B63" s="395" t="s">
        <v>91</v>
      </c>
      <c r="C63" s="395"/>
      <c r="D63" s="395"/>
      <c r="E63" s="395"/>
      <c r="F63" s="395"/>
      <c r="G63" s="395"/>
      <c r="H63" s="395"/>
      <c r="I63" s="395"/>
      <c r="J63" s="396"/>
    </row>
    <row r="64" spans="1:11" ht="30" customHeight="1" x14ac:dyDescent="0.25">
      <c r="A64" s="121" t="s">
        <v>32</v>
      </c>
      <c r="B64" s="397" t="s">
        <v>102</v>
      </c>
      <c r="C64" s="397"/>
      <c r="D64" s="397"/>
      <c r="E64" s="397"/>
      <c r="F64" s="397"/>
      <c r="G64" s="397"/>
      <c r="H64" s="397"/>
      <c r="I64" s="397"/>
      <c r="J64" s="398"/>
    </row>
    <row r="65" spans="1:10" ht="18.75" customHeight="1" x14ac:dyDescent="0.25">
      <c r="A65" s="330" t="s">
        <v>33</v>
      </c>
      <c r="B65" s="375" t="s">
        <v>97</v>
      </c>
      <c r="C65" s="360"/>
      <c r="D65" s="360"/>
      <c r="E65" s="360"/>
      <c r="F65" s="360"/>
      <c r="G65" s="360"/>
      <c r="H65" s="360"/>
      <c r="I65" s="360"/>
      <c r="J65" s="361"/>
    </row>
    <row r="66" spans="1:10" ht="18" customHeight="1" x14ac:dyDescent="0.25">
      <c r="A66" s="331"/>
      <c r="B66" s="386" t="s">
        <v>130</v>
      </c>
      <c r="C66" s="378"/>
      <c r="D66" s="378"/>
      <c r="E66" s="378"/>
      <c r="F66" s="378"/>
      <c r="G66" s="378"/>
      <c r="H66" s="378"/>
      <c r="I66" s="378"/>
      <c r="J66" s="379"/>
    </row>
    <row r="67" spans="1:10" ht="18.75" customHeight="1" x14ac:dyDescent="0.25">
      <c r="A67" s="331"/>
      <c r="B67" s="375" t="s">
        <v>98</v>
      </c>
      <c r="C67" s="360"/>
      <c r="D67" s="360"/>
      <c r="E67" s="360"/>
      <c r="F67" s="360"/>
      <c r="G67" s="360"/>
      <c r="H67" s="360"/>
      <c r="I67" s="360"/>
      <c r="J67" s="361"/>
    </row>
    <row r="68" spans="1:10" ht="34.5" customHeight="1" x14ac:dyDescent="0.25">
      <c r="A68" s="331"/>
      <c r="B68" s="399" t="s">
        <v>122</v>
      </c>
      <c r="C68" s="357"/>
      <c r="D68" s="357"/>
      <c r="E68" s="357"/>
      <c r="F68" s="357"/>
      <c r="G68" s="357"/>
      <c r="H68" s="357"/>
      <c r="I68" s="357"/>
      <c r="J68" s="358"/>
    </row>
    <row r="69" spans="1:10" ht="18.75" customHeight="1" x14ac:dyDescent="0.25">
      <c r="A69" s="331"/>
      <c r="B69" s="375" t="s">
        <v>99</v>
      </c>
      <c r="C69" s="360"/>
      <c r="D69" s="360"/>
      <c r="E69" s="360"/>
      <c r="F69" s="360"/>
      <c r="G69" s="360"/>
      <c r="H69" s="360"/>
      <c r="I69" s="360"/>
      <c r="J69" s="361"/>
    </row>
    <row r="70" spans="1:10" ht="30.75" customHeight="1" x14ac:dyDescent="0.25">
      <c r="A70" s="331"/>
      <c r="B70" s="399" t="s">
        <v>109</v>
      </c>
      <c r="C70" s="357"/>
      <c r="D70" s="357"/>
      <c r="E70" s="357"/>
      <c r="F70" s="357"/>
      <c r="G70" s="357"/>
      <c r="H70" s="357"/>
      <c r="I70" s="357"/>
      <c r="J70" s="358"/>
    </row>
    <row r="71" spans="1:10" ht="18.75" customHeight="1" x14ac:dyDescent="0.25">
      <c r="A71" s="331"/>
      <c r="B71" s="375" t="s">
        <v>100</v>
      </c>
      <c r="C71" s="360"/>
      <c r="D71" s="360"/>
      <c r="E71" s="360"/>
      <c r="F71" s="360"/>
      <c r="G71" s="360"/>
      <c r="H71" s="360"/>
      <c r="I71" s="360"/>
      <c r="J71" s="361"/>
    </row>
    <row r="72" spans="1:10" ht="43.5" customHeight="1" x14ac:dyDescent="0.25">
      <c r="A72" s="331"/>
      <c r="B72" s="376" t="s">
        <v>184</v>
      </c>
      <c r="C72" s="376"/>
      <c r="D72" s="376"/>
      <c r="E72" s="376"/>
      <c r="F72" s="376"/>
      <c r="G72" s="376"/>
      <c r="H72" s="376"/>
      <c r="I72" s="376"/>
      <c r="J72" s="376"/>
    </row>
    <row r="73" spans="1:10" ht="19.5" customHeight="1" x14ac:dyDescent="0.25">
      <c r="A73" s="301" t="s">
        <v>34</v>
      </c>
      <c r="B73" s="365" t="s">
        <v>97</v>
      </c>
      <c r="C73" s="366"/>
      <c r="D73" s="366"/>
      <c r="E73" s="366"/>
      <c r="F73" s="366"/>
      <c r="G73" s="366"/>
      <c r="H73" s="366"/>
      <c r="I73" s="366"/>
      <c r="J73" s="367"/>
    </row>
    <row r="74" spans="1:10" ht="18.75" customHeight="1" x14ac:dyDescent="0.25">
      <c r="A74" s="303"/>
      <c r="B74" s="377" t="s">
        <v>131</v>
      </c>
      <c r="C74" s="378"/>
      <c r="D74" s="378"/>
      <c r="E74" s="378"/>
      <c r="F74" s="378"/>
      <c r="G74" s="378"/>
      <c r="H74" s="378"/>
      <c r="I74" s="378"/>
      <c r="J74" s="379"/>
    </row>
    <row r="75" spans="1:10" ht="18.75" customHeight="1" x14ac:dyDescent="0.25">
      <c r="A75" s="303"/>
      <c r="B75" s="359" t="s">
        <v>98</v>
      </c>
      <c r="C75" s="360"/>
      <c r="D75" s="360"/>
      <c r="E75" s="360"/>
      <c r="F75" s="360"/>
      <c r="G75" s="360"/>
      <c r="H75" s="360"/>
      <c r="I75" s="360"/>
      <c r="J75" s="361"/>
    </row>
    <row r="76" spans="1:10" ht="19.5" customHeight="1" x14ac:dyDescent="0.25">
      <c r="A76" s="303"/>
      <c r="B76" s="356" t="s">
        <v>123</v>
      </c>
      <c r="C76" s="357"/>
      <c r="D76" s="357"/>
      <c r="E76" s="357"/>
      <c r="F76" s="357"/>
      <c r="G76" s="357"/>
      <c r="H76" s="357"/>
      <c r="I76" s="357"/>
      <c r="J76" s="358"/>
    </row>
    <row r="77" spans="1:10" ht="18.75" customHeight="1" x14ac:dyDescent="0.25">
      <c r="A77" s="303"/>
      <c r="B77" s="359" t="s">
        <v>99</v>
      </c>
      <c r="C77" s="360"/>
      <c r="D77" s="360"/>
      <c r="E77" s="360"/>
      <c r="F77" s="360"/>
      <c r="G77" s="360"/>
      <c r="H77" s="360"/>
      <c r="I77" s="360"/>
      <c r="J77" s="361"/>
    </row>
    <row r="78" spans="1:10" ht="38.25" customHeight="1" x14ac:dyDescent="0.25">
      <c r="A78" s="302"/>
      <c r="B78" s="362" t="s">
        <v>110</v>
      </c>
      <c r="C78" s="363"/>
      <c r="D78" s="363"/>
      <c r="E78" s="363"/>
      <c r="F78" s="363"/>
      <c r="G78" s="363"/>
      <c r="H78" s="363"/>
      <c r="I78" s="363"/>
      <c r="J78" s="364"/>
    </row>
    <row r="79" spans="1:10" ht="18.75" customHeight="1" x14ac:dyDescent="0.25">
      <c r="A79" s="301" t="s">
        <v>34</v>
      </c>
      <c r="B79" s="365" t="s">
        <v>100</v>
      </c>
      <c r="C79" s="366"/>
      <c r="D79" s="366"/>
      <c r="E79" s="366"/>
      <c r="F79" s="366"/>
      <c r="G79" s="366"/>
      <c r="H79" s="366"/>
      <c r="I79" s="366"/>
      <c r="J79" s="367"/>
    </row>
    <row r="80" spans="1:10" ht="43.5" customHeight="1" x14ac:dyDescent="0.25">
      <c r="A80" s="302"/>
      <c r="B80" s="368" t="s">
        <v>185</v>
      </c>
      <c r="C80" s="369"/>
      <c r="D80" s="369"/>
      <c r="E80" s="369"/>
      <c r="F80" s="369"/>
      <c r="G80" s="369"/>
      <c r="H80" s="369"/>
      <c r="I80" s="369"/>
      <c r="J80" s="369"/>
    </row>
    <row r="81" spans="1:11" ht="15.75" x14ac:dyDescent="0.25">
      <c r="A81" s="347" t="s">
        <v>35</v>
      </c>
      <c r="B81" s="220"/>
      <c r="C81" s="220"/>
      <c r="D81" s="220"/>
      <c r="E81" s="220"/>
      <c r="F81" s="220"/>
      <c r="G81" s="220"/>
      <c r="H81" s="220"/>
      <c r="I81" s="220"/>
      <c r="J81" s="348"/>
    </row>
    <row r="82" spans="1:11" ht="15.75" x14ac:dyDescent="0.25">
      <c r="A82" s="349" t="s">
        <v>36</v>
      </c>
      <c r="B82" s="350"/>
      <c r="C82" s="350"/>
      <c r="D82" s="350"/>
      <c r="E82" s="350"/>
      <c r="F82" s="350"/>
      <c r="G82" s="350"/>
      <c r="H82" s="350"/>
      <c r="I82" s="350"/>
      <c r="J82" s="351"/>
      <c r="K82" s="1"/>
    </row>
    <row r="83" spans="1:11" ht="23.25" customHeight="1" x14ac:dyDescent="0.25">
      <c r="A83" s="119" t="s">
        <v>97</v>
      </c>
      <c r="B83" s="306" t="s">
        <v>136</v>
      </c>
      <c r="C83" s="306"/>
      <c r="D83" s="306"/>
      <c r="E83" s="306"/>
      <c r="F83" s="306"/>
      <c r="G83" s="306"/>
      <c r="H83" s="306"/>
      <c r="I83" s="306"/>
      <c r="J83" s="307"/>
    </row>
    <row r="84" spans="1:11" ht="23.25" customHeight="1" x14ac:dyDescent="0.25">
      <c r="A84" s="119" t="s">
        <v>98</v>
      </c>
      <c r="B84" s="306" t="s">
        <v>136</v>
      </c>
      <c r="C84" s="306"/>
      <c r="D84" s="306"/>
      <c r="E84" s="306"/>
      <c r="F84" s="306"/>
      <c r="G84" s="306"/>
      <c r="H84" s="306"/>
      <c r="I84" s="306"/>
      <c r="J84" s="307"/>
    </row>
    <row r="85" spans="1:11" ht="23.25" customHeight="1" x14ac:dyDescent="0.25">
      <c r="A85" s="119" t="s">
        <v>99</v>
      </c>
      <c r="B85" s="306" t="s">
        <v>136</v>
      </c>
      <c r="C85" s="306"/>
      <c r="D85" s="306"/>
      <c r="E85" s="306"/>
      <c r="F85" s="306"/>
      <c r="G85" s="306"/>
      <c r="H85" s="306"/>
      <c r="I85" s="306"/>
      <c r="J85" s="307"/>
    </row>
    <row r="86" spans="1:11" ht="51" customHeight="1" x14ac:dyDescent="0.25">
      <c r="A86" s="119" t="s">
        <v>100</v>
      </c>
      <c r="B86" s="264" t="s">
        <v>186</v>
      </c>
      <c r="C86" s="264"/>
      <c r="D86" s="264"/>
      <c r="E86" s="264"/>
      <c r="F86" s="264"/>
      <c r="G86" s="264"/>
      <c r="H86" s="264"/>
      <c r="I86" s="264"/>
      <c r="J86" s="264"/>
    </row>
    <row r="87" spans="1:11" ht="15.75" x14ac:dyDescent="0.25">
      <c r="A87" s="352" t="s">
        <v>30</v>
      </c>
      <c r="B87" s="204"/>
      <c r="C87" s="204"/>
      <c r="D87" s="204"/>
      <c r="E87" s="204"/>
      <c r="F87" s="204"/>
      <c r="G87" s="204"/>
      <c r="H87" s="204"/>
      <c r="I87" s="204"/>
      <c r="J87" s="353"/>
      <c r="K87" s="1"/>
    </row>
    <row r="88" spans="1:11" ht="17.25" customHeight="1" x14ac:dyDescent="0.25">
      <c r="A88" s="122" t="s">
        <v>31</v>
      </c>
      <c r="B88" s="370" t="s">
        <v>93</v>
      </c>
      <c r="C88" s="370"/>
      <c r="D88" s="370"/>
      <c r="E88" s="370"/>
      <c r="F88" s="370"/>
      <c r="G88" s="370"/>
      <c r="H88" s="370"/>
      <c r="I88" s="370"/>
      <c r="J88" s="371"/>
    </row>
    <row r="89" spans="1:11" ht="30" customHeight="1" x14ac:dyDescent="0.25">
      <c r="A89" s="122" t="s">
        <v>32</v>
      </c>
      <c r="B89" s="372" t="s">
        <v>103</v>
      </c>
      <c r="C89" s="372"/>
      <c r="D89" s="372"/>
      <c r="E89" s="372"/>
      <c r="F89" s="372"/>
      <c r="G89" s="372"/>
      <c r="H89" s="372"/>
      <c r="I89" s="372"/>
      <c r="J89" s="373"/>
    </row>
    <row r="90" spans="1:11" ht="18.75" customHeight="1" x14ac:dyDescent="0.25">
      <c r="A90" s="301" t="s">
        <v>33</v>
      </c>
      <c r="B90" s="338" t="s">
        <v>97</v>
      </c>
      <c r="C90" s="339"/>
      <c r="D90" s="339"/>
      <c r="E90" s="339"/>
      <c r="F90" s="339"/>
      <c r="G90" s="339"/>
      <c r="H90" s="339"/>
      <c r="I90" s="339"/>
      <c r="J90" s="340"/>
    </row>
    <row r="91" spans="1:11" ht="37.5" customHeight="1" x14ac:dyDescent="0.25">
      <c r="A91" s="303"/>
      <c r="B91" s="341" t="s">
        <v>132</v>
      </c>
      <c r="C91" s="342"/>
      <c r="D91" s="342"/>
      <c r="E91" s="342"/>
      <c r="F91" s="342"/>
      <c r="G91" s="342"/>
      <c r="H91" s="342"/>
      <c r="I91" s="342"/>
      <c r="J91" s="343"/>
    </row>
    <row r="92" spans="1:11" ht="18.75" customHeight="1" x14ac:dyDescent="0.25">
      <c r="A92" s="303"/>
      <c r="B92" s="338" t="s">
        <v>98</v>
      </c>
      <c r="C92" s="339"/>
      <c r="D92" s="339"/>
      <c r="E92" s="339"/>
      <c r="F92" s="339"/>
      <c r="G92" s="339"/>
      <c r="H92" s="339"/>
      <c r="I92" s="339"/>
      <c r="J92" s="340"/>
    </row>
    <row r="93" spans="1:11" ht="43.5" customHeight="1" x14ac:dyDescent="0.25">
      <c r="A93" s="303"/>
      <c r="B93" s="341" t="s">
        <v>124</v>
      </c>
      <c r="C93" s="342"/>
      <c r="D93" s="342"/>
      <c r="E93" s="342"/>
      <c r="F93" s="342"/>
      <c r="G93" s="342"/>
      <c r="H93" s="342"/>
      <c r="I93" s="342"/>
      <c r="J93" s="343"/>
    </row>
    <row r="94" spans="1:11" ht="18.75" customHeight="1" x14ac:dyDescent="0.25">
      <c r="A94" s="303"/>
      <c r="B94" s="338" t="s">
        <v>99</v>
      </c>
      <c r="C94" s="339"/>
      <c r="D94" s="339"/>
      <c r="E94" s="339"/>
      <c r="F94" s="339"/>
      <c r="G94" s="339"/>
      <c r="H94" s="339"/>
      <c r="I94" s="339"/>
      <c r="J94" s="340"/>
    </row>
    <row r="95" spans="1:11" ht="32.25" customHeight="1" x14ac:dyDescent="0.25">
      <c r="A95" s="303"/>
      <c r="B95" s="344" t="s">
        <v>111</v>
      </c>
      <c r="C95" s="345"/>
      <c r="D95" s="345"/>
      <c r="E95" s="345"/>
      <c r="F95" s="345"/>
      <c r="G95" s="345"/>
      <c r="H95" s="345"/>
      <c r="I95" s="345"/>
      <c r="J95" s="346"/>
    </row>
    <row r="96" spans="1:11" ht="18.75" customHeight="1" x14ac:dyDescent="0.25">
      <c r="A96" s="303"/>
      <c r="B96" s="338" t="s">
        <v>100</v>
      </c>
      <c r="C96" s="339"/>
      <c r="D96" s="339"/>
      <c r="E96" s="339"/>
      <c r="F96" s="339"/>
      <c r="G96" s="339"/>
      <c r="H96" s="339"/>
      <c r="I96" s="339"/>
      <c r="J96" s="340"/>
    </row>
    <row r="97" spans="1:11" ht="29.25" customHeight="1" x14ac:dyDescent="0.25">
      <c r="A97" s="302"/>
      <c r="B97" s="264" t="s">
        <v>189</v>
      </c>
      <c r="C97" s="264"/>
      <c r="D97" s="264"/>
      <c r="E97" s="264"/>
      <c r="F97" s="264"/>
      <c r="G97" s="264"/>
      <c r="H97" s="264"/>
      <c r="I97" s="264"/>
      <c r="J97" s="264"/>
    </row>
    <row r="98" spans="1:11" ht="29.25" customHeight="1" x14ac:dyDescent="0.25">
      <c r="A98" s="332" t="s">
        <v>34</v>
      </c>
      <c r="B98" s="338" t="s">
        <v>97</v>
      </c>
      <c r="C98" s="339"/>
      <c r="D98" s="339"/>
      <c r="E98" s="339"/>
      <c r="F98" s="339"/>
      <c r="G98" s="339"/>
      <c r="H98" s="339"/>
      <c r="I98" s="339"/>
      <c r="J98" s="340"/>
    </row>
    <row r="99" spans="1:11" ht="38.25" customHeight="1" x14ac:dyDescent="0.25">
      <c r="A99" s="333"/>
      <c r="B99" s="341" t="s">
        <v>125</v>
      </c>
      <c r="C99" s="342"/>
      <c r="D99" s="342"/>
      <c r="E99" s="342"/>
      <c r="F99" s="342"/>
      <c r="G99" s="342"/>
      <c r="H99" s="342"/>
      <c r="I99" s="342"/>
      <c r="J99" s="343"/>
    </row>
    <row r="100" spans="1:11" ht="18.75" customHeight="1" x14ac:dyDescent="0.25">
      <c r="A100" s="333"/>
      <c r="B100" s="338" t="s">
        <v>98</v>
      </c>
      <c r="C100" s="339"/>
      <c r="D100" s="339"/>
      <c r="E100" s="339"/>
      <c r="F100" s="339"/>
      <c r="G100" s="339"/>
      <c r="H100" s="339"/>
      <c r="I100" s="339"/>
      <c r="J100" s="340"/>
    </row>
    <row r="101" spans="1:11" ht="43.5" customHeight="1" x14ac:dyDescent="0.25">
      <c r="A101" s="333"/>
      <c r="B101" s="341" t="s">
        <v>125</v>
      </c>
      <c r="C101" s="342"/>
      <c r="D101" s="342"/>
      <c r="E101" s="342"/>
      <c r="F101" s="342"/>
      <c r="G101" s="342"/>
      <c r="H101" s="342"/>
      <c r="I101" s="342"/>
      <c r="J101" s="343"/>
    </row>
    <row r="102" spans="1:11" ht="18.75" customHeight="1" x14ac:dyDescent="0.25">
      <c r="A102" s="333"/>
      <c r="B102" s="338" t="s">
        <v>99</v>
      </c>
      <c r="C102" s="339"/>
      <c r="D102" s="339"/>
      <c r="E102" s="339"/>
      <c r="F102" s="339"/>
      <c r="G102" s="339"/>
      <c r="H102" s="339"/>
      <c r="I102" s="339"/>
      <c r="J102" s="340"/>
    </row>
    <row r="103" spans="1:11" ht="42.75" customHeight="1" x14ac:dyDescent="0.25">
      <c r="A103" s="333"/>
      <c r="B103" s="344" t="s">
        <v>112</v>
      </c>
      <c r="C103" s="345"/>
      <c r="D103" s="345"/>
      <c r="E103" s="345"/>
      <c r="F103" s="345"/>
      <c r="G103" s="345"/>
      <c r="H103" s="345"/>
      <c r="I103" s="345"/>
      <c r="J103" s="346"/>
    </row>
    <row r="104" spans="1:11" ht="18.75" customHeight="1" x14ac:dyDescent="0.25">
      <c r="A104" s="333"/>
      <c r="B104" s="338" t="s">
        <v>100</v>
      </c>
      <c r="C104" s="339"/>
      <c r="D104" s="339"/>
      <c r="E104" s="339"/>
      <c r="F104" s="339"/>
      <c r="G104" s="339"/>
      <c r="H104" s="339"/>
      <c r="I104" s="339"/>
      <c r="J104" s="340"/>
    </row>
    <row r="105" spans="1:11" ht="43.5" customHeight="1" x14ac:dyDescent="0.25">
      <c r="A105" s="333"/>
      <c r="B105" s="264" t="s">
        <v>112</v>
      </c>
      <c r="C105" s="264"/>
      <c r="D105" s="264"/>
      <c r="E105" s="264"/>
      <c r="F105" s="264"/>
      <c r="G105" s="264"/>
      <c r="H105" s="264"/>
      <c r="I105" s="264"/>
      <c r="J105" s="264"/>
    </row>
    <row r="106" spans="1:11" ht="15.75" x14ac:dyDescent="0.25">
      <c r="A106" s="347" t="s">
        <v>35</v>
      </c>
      <c r="B106" s="220"/>
      <c r="C106" s="220"/>
      <c r="D106" s="220"/>
      <c r="E106" s="220"/>
      <c r="F106" s="220"/>
      <c r="G106" s="220"/>
      <c r="H106" s="220"/>
      <c r="I106" s="220"/>
      <c r="J106" s="348"/>
    </row>
    <row r="107" spans="1:11" ht="15.75" x14ac:dyDescent="0.25">
      <c r="A107" s="349" t="s">
        <v>36</v>
      </c>
      <c r="B107" s="350"/>
      <c r="C107" s="350"/>
      <c r="D107" s="350"/>
      <c r="E107" s="350"/>
      <c r="F107" s="350"/>
      <c r="G107" s="350"/>
      <c r="H107" s="350"/>
      <c r="I107" s="350"/>
      <c r="J107" s="351"/>
      <c r="K107" s="1"/>
    </row>
    <row r="108" spans="1:11" ht="23.25" customHeight="1" x14ac:dyDescent="0.25">
      <c r="A108" s="119" t="s">
        <v>97</v>
      </c>
      <c r="B108" s="306" t="s">
        <v>136</v>
      </c>
      <c r="C108" s="306"/>
      <c r="D108" s="306"/>
      <c r="E108" s="306"/>
      <c r="F108" s="306"/>
      <c r="G108" s="306"/>
      <c r="H108" s="306"/>
      <c r="I108" s="306"/>
      <c r="J108" s="307"/>
    </row>
    <row r="109" spans="1:11" ht="23.25" customHeight="1" x14ac:dyDescent="0.25">
      <c r="A109" s="119" t="s">
        <v>98</v>
      </c>
      <c r="B109" s="306" t="s">
        <v>136</v>
      </c>
      <c r="C109" s="306"/>
      <c r="D109" s="306"/>
      <c r="E109" s="306"/>
      <c r="F109" s="306"/>
      <c r="G109" s="306"/>
      <c r="H109" s="306"/>
      <c r="I109" s="306"/>
      <c r="J109" s="307"/>
    </row>
    <row r="110" spans="1:11" ht="23.25" customHeight="1" x14ac:dyDescent="0.25">
      <c r="A110" s="119" t="s">
        <v>99</v>
      </c>
      <c r="B110" s="306" t="s">
        <v>171</v>
      </c>
      <c r="C110" s="306"/>
      <c r="D110" s="306"/>
      <c r="E110" s="306"/>
      <c r="F110" s="306"/>
      <c r="G110" s="306"/>
      <c r="H110" s="306"/>
      <c r="I110" s="306"/>
      <c r="J110" s="307"/>
    </row>
    <row r="111" spans="1:11" ht="23.25" customHeight="1" x14ac:dyDescent="0.25">
      <c r="A111" s="119" t="s">
        <v>100</v>
      </c>
      <c r="B111" s="306" t="s">
        <v>190</v>
      </c>
      <c r="C111" s="306"/>
      <c r="D111" s="306"/>
      <c r="E111" s="306"/>
      <c r="F111" s="306"/>
      <c r="G111" s="306"/>
      <c r="H111" s="306"/>
      <c r="I111" s="306"/>
      <c r="J111" s="307"/>
    </row>
    <row r="112" spans="1:11" ht="15.75" x14ac:dyDescent="0.25">
      <c r="A112" s="352" t="s">
        <v>30</v>
      </c>
      <c r="B112" s="204"/>
      <c r="C112" s="204"/>
      <c r="D112" s="204"/>
      <c r="E112" s="204"/>
      <c r="F112" s="204"/>
      <c r="G112" s="204"/>
      <c r="H112" s="204"/>
      <c r="I112" s="204"/>
      <c r="J112" s="353"/>
      <c r="K112" s="1"/>
    </row>
    <row r="113" spans="1:10" ht="15" customHeight="1" x14ac:dyDescent="0.25">
      <c r="A113" s="123" t="s">
        <v>31</v>
      </c>
      <c r="B113" s="315" t="s">
        <v>94</v>
      </c>
      <c r="C113" s="315"/>
      <c r="D113" s="315"/>
      <c r="E113" s="315"/>
      <c r="F113" s="315"/>
      <c r="G113" s="315"/>
      <c r="H113" s="315"/>
      <c r="I113" s="315"/>
      <c r="J113" s="316"/>
    </row>
    <row r="114" spans="1:10" ht="30" customHeight="1" x14ac:dyDescent="0.25">
      <c r="A114" s="123" t="s">
        <v>32</v>
      </c>
      <c r="B114" s="354" t="s">
        <v>104</v>
      </c>
      <c r="C114" s="354"/>
      <c r="D114" s="354"/>
      <c r="E114" s="354"/>
      <c r="F114" s="354"/>
      <c r="G114" s="354"/>
      <c r="H114" s="354"/>
      <c r="I114" s="354"/>
      <c r="J114" s="355"/>
    </row>
    <row r="115" spans="1:10" ht="18.75" customHeight="1" x14ac:dyDescent="0.25">
      <c r="A115" s="322" t="s">
        <v>33</v>
      </c>
      <c r="B115" s="315" t="s">
        <v>97</v>
      </c>
      <c r="C115" s="315"/>
      <c r="D115" s="315"/>
      <c r="E115" s="315"/>
      <c r="F115" s="315"/>
      <c r="G115" s="315"/>
      <c r="H115" s="315"/>
      <c r="I115" s="315"/>
      <c r="J115" s="316"/>
    </row>
    <row r="116" spans="1:10" ht="17.25" customHeight="1" x14ac:dyDescent="0.25">
      <c r="A116" s="322"/>
      <c r="B116" s="304" t="s">
        <v>136</v>
      </c>
      <c r="C116" s="304"/>
      <c r="D116" s="304"/>
      <c r="E116" s="304"/>
      <c r="F116" s="304"/>
      <c r="G116" s="304"/>
      <c r="H116" s="304"/>
      <c r="I116" s="304"/>
      <c r="J116" s="305"/>
    </row>
    <row r="117" spans="1:10" ht="18.75" customHeight="1" x14ac:dyDescent="0.25">
      <c r="A117" s="322"/>
      <c r="B117" s="315" t="s">
        <v>98</v>
      </c>
      <c r="C117" s="315"/>
      <c r="D117" s="315"/>
      <c r="E117" s="315"/>
      <c r="F117" s="315"/>
      <c r="G117" s="315"/>
      <c r="H117" s="315"/>
      <c r="I117" s="315"/>
      <c r="J117" s="316"/>
    </row>
    <row r="118" spans="1:10" ht="17.25" customHeight="1" x14ac:dyDescent="0.25">
      <c r="A118" s="322"/>
      <c r="B118" s="304" t="s">
        <v>136</v>
      </c>
      <c r="C118" s="304"/>
      <c r="D118" s="304"/>
      <c r="E118" s="304"/>
      <c r="F118" s="304"/>
      <c r="G118" s="304"/>
      <c r="H118" s="304"/>
      <c r="I118" s="304"/>
      <c r="J118" s="305"/>
    </row>
    <row r="119" spans="1:10" ht="18.75" customHeight="1" x14ac:dyDescent="0.25">
      <c r="A119" s="322"/>
      <c r="B119" s="315" t="s">
        <v>99</v>
      </c>
      <c r="C119" s="315"/>
      <c r="D119" s="315"/>
      <c r="E119" s="315"/>
      <c r="F119" s="315"/>
      <c r="G119" s="315"/>
      <c r="H119" s="315"/>
      <c r="I119" s="315"/>
      <c r="J119" s="316"/>
    </row>
    <row r="120" spans="1:10" ht="37.5" customHeight="1" x14ac:dyDescent="0.25">
      <c r="A120" s="322"/>
      <c r="B120" s="313" t="s">
        <v>113</v>
      </c>
      <c r="C120" s="313"/>
      <c r="D120" s="313"/>
      <c r="E120" s="313"/>
      <c r="F120" s="313"/>
      <c r="G120" s="313"/>
      <c r="H120" s="313"/>
      <c r="I120" s="313"/>
      <c r="J120" s="314"/>
    </row>
    <row r="121" spans="1:10" ht="18.75" customHeight="1" x14ac:dyDescent="0.25">
      <c r="A121" s="322"/>
      <c r="B121" s="315" t="s">
        <v>100</v>
      </c>
      <c r="C121" s="315"/>
      <c r="D121" s="315"/>
      <c r="E121" s="315"/>
      <c r="F121" s="315"/>
      <c r="G121" s="315"/>
      <c r="H121" s="315"/>
      <c r="I121" s="315"/>
      <c r="J121" s="316"/>
    </row>
    <row r="122" spans="1:10" ht="36" customHeight="1" x14ac:dyDescent="0.25">
      <c r="A122" s="322"/>
      <c r="B122" s="264" t="s">
        <v>192</v>
      </c>
      <c r="C122" s="264"/>
      <c r="D122" s="264"/>
      <c r="E122" s="264"/>
      <c r="F122" s="264"/>
      <c r="G122" s="264"/>
      <c r="H122" s="264"/>
      <c r="I122" s="264"/>
      <c r="J122" s="264"/>
    </row>
    <row r="123" spans="1:10" ht="29.25" customHeight="1" x14ac:dyDescent="0.25">
      <c r="A123" s="322" t="s">
        <v>34</v>
      </c>
      <c r="B123" s="315" t="s">
        <v>97</v>
      </c>
      <c r="C123" s="315"/>
      <c r="D123" s="315"/>
      <c r="E123" s="315"/>
      <c r="F123" s="315"/>
      <c r="G123" s="315"/>
      <c r="H123" s="315"/>
      <c r="I123" s="315"/>
      <c r="J123" s="316"/>
    </row>
    <row r="124" spans="1:10" ht="38.25" customHeight="1" x14ac:dyDescent="0.25">
      <c r="A124" s="322"/>
      <c r="B124" s="336" t="s">
        <v>114</v>
      </c>
      <c r="C124" s="336"/>
      <c r="D124" s="336"/>
      <c r="E124" s="336"/>
      <c r="F124" s="336"/>
      <c r="G124" s="336"/>
      <c r="H124" s="336"/>
      <c r="I124" s="336"/>
      <c r="J124" s="337"/>
    </row>
    <row r="125" spans="1:10" ht="18.75" customHeight="1" x14ac:dyDescent="0.25">
      <c r="A125" s="322"/>
      <c r="B125" s="315" t="s">
        <v>98</v>
      </c>
      <c r="C125" s="315"/>
      <c r="D125" s="315"/>
      <c r="E125" s="315"/>
      <c r="F125" s="315"/>
      <c r="G125" s="315"/>
      <c r="H125" s="315"/>
      <c r="I125" s="315"/>
      <c r="J125" s="316"/>
    </row>
    <row r="126" spans="1:10" ht="43.5" customHeight="1" x14ac:dyDescent="0.25">
      <c r="A126" s="322"/>
      <c r="B126" s="313" t="s">
        <v>114</v>
      </c>
      <c r="C126" s="313"/>
      <c r="D126" s="313"/>
      <c r="E126" s="313"/>
      <c r="F126" s="313"/>
      <c r="G126" s="313"/>
      <c r="H126" s="313"/>
      <c r="I126" s="313"/>
      <c r="J126" s="314"/>
    </row>
    <row r="127" spans="1:10" ht="18.75" customHeight="1" x14ac:dyDescent="0.25">
      <c r="A127" s="322"/>
      <c r="B127" s="315" t="s">
        <v>99</v>
      </c>
      <c r="C127" s="315"/>
      <c r="D127" s="315"/>
      <c r="E127" s="315"/>
      <c r="F127" s="315"/>
      <c r="G127" s="315"/>
      <c r="H127" s="315"/>
      <c r="I127" s="315"/>
      <c r="J127" s="316"/>
    </row>
    <row r="128" spans="1:10" ht="39.75" customHeight="1" x14ac:dyDescent="0.25">
      <c r="A128" s="322"/>
      <c r="B128" s="313" t="s">
        <v>114</v>
      </c>
      <c r="C128" s="313"/>
      <c r="D128" s="313"/>
      <c r="E128" s="313"/>
      <c r="F128" s="313"/>
      <c r="G128" s="313"/>
      <c r="H128" s="313"/>
      <c r="I128" s="313"/>
      <c r="J128" s="314"/>
    </row>
    <row r="129" spans="1:11" ht="18.75" customHeight="1" x14ac:dyDescent="0.25">
      <c r="A129" s="322"/>
      <c r="B129" s="315" t="s">
        <v>100</v>
      </c>
      <c r="C129" s="315"/>
      <c r="D129" s="315"/>
      <c r="E129" s="315"/>
      <c r="F129" s="315"/>
      <c r="G129" s="315"/>
      <c r="H129" s="315"/>
      <c r="I129" s="315"/>
      <c r="J129" s="316"/>
    </row>
    <row r="130" spans="1:11" ht="40.5" customHeight="1" x14ac:dyDescent="0.25">
      <c r="A130" s="322"/>
      <c r="B130" s="264" t="s">
        <v>193</v>
      </c>
      <c r="C130" s="264"/>
      <c r="D130" s="264"/>
      <c r="E130" s="264"/>
      <c r="F130" s="264"/>
      <c r="G130" s="264"/>
      <c r="H130" s="264"/>
      <c r="I130" s="264"/>
      <c r="J130" s="264"/>
    </row>
    <row r="131" spans="1:11" ht="15.75" x14ac:dyDescent="0.25">
      <c r="A131" s="347" t="s">
        <v>35</v>
      </c>
      <c r="B131" s="220"/>
      <c r="C131" s="220"/>
      <c r="D131" s="220"/>
      <c r="E131" s="220"/>
      <c r="F131" s="220"/>
      <c r="G131" s="220"/>
      <c r="H131" s="220"/>
      <c r="I131" s="220"/>
      <c r="J131" s="348"/>
    </row>
    <row r="132" spans="1:11" ht="15.75" x14ac:dyDescent="0.25">
      <c r="A132" s="349" t="s">
        <v>36</v>
      </c>
      <c r="B132" s="350"/>
      <c r="C132" s="350"/>
      <c r="D132" s="350"/>
      <c r="E132" s="350"/>
      <c r="F132" s="350"/>
      <c r="G132" s="350"/>
      <c r="H132" s="350"/>
      <c r="I132" s="350"/>
      <c r="J132" s="351"/>
      <c r="K132" s="1"/>
    </row>
    <row r="133" spans="1:11" ht="21" customHeight="1" x14ac:dyDescent="0.25">
      <c r="A133" s="119" t="s">
        <v>97</v>
      </c>
      <c r="B133" s="306" t="s">
        <v>136</v>
      </c>
      <c r="C133" s="306"/>
      <c r="D133" s="306"/>
      <c r="E133" s="306"/>
      <c r="F133" s="306"/>
      <c r="G133" s="306"/>
      <c r="H133" s="306"/>
      <c r="I133" s="306"/>
      <c r="J133" s="307"/>
    </row>
    <row r="134" spans="1:11" ht="19.5" customHeight="1" x14ac:dyDescent="0.25">
      <c r="A134" s="119" t="s">
        <v>98</v>
      </c>
      <c r="B134" s="304" t="s">
        <v>136</v>
      </c>
      <c r="C134" s="304"/>
      <c r="D134" s="304"/>
      <c r="E134" s="304"/>
      <c r="F134" s="304"/>
      <c r="G134" s="304"/>
      <c r="H134" s="304"/>
      <c r="I134" s="304"/>
      <c r="J134" s="305"/>
    </row>
    <row r="135" spans="1:11" ht="23.25" customHeight="1" x14ac:dyDescent="0.25">
      <c r="A135" s="119" t="s">
        <v>99</v>
      </c>
      <c r="B135" s="304" t="s">
        <v>115</v>
      </c>
      <c r="C135" s="304"/>
      <c r="D135" s="304"/>
      <c r="E135" s="304"/>
      <c r="F135" s="304"/>
      <c r="G135" s="304"/>
      <c r="H135" s="304"/>
      <c r="I135" s="304"/>
      <c r="J135" s="305"/>
    </row>
    <row r="136" spans="1:11" ht="23.25" customHeight="1" x14ac:dyDescent="0.25">
      <c r="A136" s="119" t="s">
        <v>100</v>
      </c>
      <c r="B136" s="304" t="s">
        <v>115</v>
      </c>
      <c r="C136" s="304"/>
      <c r="D136" s="304"/>
      <c r="E136" s="304"/>
      <c r="F136" s="304"/>
      <c r="G136" s="304"/>
      <c r="H136" s="304"/>
      <c r="I136" s="304"/>
      <c r="J136" s="305"/>
    </row>
    <row r="137" spans="1:11" ht="15.75" x14ac:dyDescent="0.25">
      <c r="A137" s="310" t="s">
        <v>30</v>
      </c>
      <c r="B137" s="311"/>
      <c r="C137" s="311"/>
      <c r="D137" s="311"/>
      <c r="E137" s="311"/>
      <c r="F137" s="311"/>
      <c r="G137" s="311"/>
      <c r="H137" s="311"/>
      <c r="I137" s="311"/>
      <c r="J137" s="312"/>
      <c r="K137" s="1"/>
    </row>
    <row r="138" spans="1:11" ht="21" customHeight="1" x14ac:dyDescent="0.25">
      <c r="A138" s="123" t="s">
        <v>31</v>
      </c>
      <c r="B138" s="315" t="s">
        <v>95</v>
      </c>
      <c r="C138" s="315"/>
      <c r="D138" s="315"/>
      <c r="E138" s="315"/>
      <c r="F138" s="315"/>
      <c r="G138" s="315"/>
      <c r="H138" s="315"/>
      <c r="I138" s="315"/>
      <c r="J138" s="316"/>
    </row>
    <row r="139" spans="1:11" ht="48.75" customHeight="1" x14ac:dyDescent="0.25">
      <c r="A139" s="120" t="s">
        <v>32</v>
      </c>
      <c r="B139" s="407" t="s">
        <v>105</v>
      </c>
      <c r="C139" s="407"/>
      <c r="D139" s="407"/>
      <c r="E139" s="407"/>
      <c r="F139" s="407"/>
      <c r="G139" s="407"/>
      <c r="H139" s="407"/>
      <c r="I139" s="407"/>
      <c r="J139" s="408"/>
    </row>
    <row r="140" spans="1:11" ht="18.75" customHeight="1" x14ac:dyDescent="0.25">
      <c r="A140" s="301" t="s">
        <v>33</v>
      </c>
      <c r="B140" s="317" t="s">
        <v>97</v>
      </c>
      <c r="C140" s="318"/>
      <c r="D140" s="318"/>
      <c r="E140" s="318"/>
      <c r="F140" s="318"/>
      <c r="G140" s="318"/>
      <c r="H140" s="318"/>
      <c r="I140" s="318"/>
      <c r="J140" s="319"/>
    </row>
    <row r="141" spans="1:11" ht="32.25" customHeight="1" x14ac:dyDescent="0.25">
      <c r="A141" s="303"/>
      <c r="B141" s="320" t="s">
        <v>133</v>
      </c>
      <c r="C141" s="308"/>
      <c r="D141" s="308"/>
      <c r="E141" s="308"/>
      <c r="F141" s="308"/>
      <c r="G141" s="308"/>
      <c r="H141" s="308"/>
      <c r="I141" s="308"/>
      <c r="J141" s="309"/>
    </row>
    <row r="142" spans="1:11" ht="18.75" customHeight="1" x14ac:dyDescent="0.25">
      <c r="A142" s="303"/>
      <c r="B142" s="415" t="s">
        <v>98</v>
      </c>
      <c r="C142" s="315"/>
      <c r="D142" s="315"/>
      <c r="E142" s="315"/>
      <c r="F142" s="315"/>
      <c r="G142" s="315"/>
      <c r="H142" s="315"/>
      <c r="I142" s="315"/>
      <c r="J142" s="316"/>
    </row>
    <row r="143" spans="1:11" ht="30" customHeight="1" x14ac:dyDescent="0.25">
      <c r="A143" s="302"/>
      <c r="B143" s="416" t="s">
        <v>126</v>
      </c>
      <c r="C143" s="417"/>
      <c r="D143" s="417"/>
      <c r="E143" s="417"/>
      <c r="F143" s="417"/>
      <c r="G143" s="417"/>
      <c r="H143" s="417"/>
      <c r="I143" s="417"/>
      <c r="J143" s="418"/>
    </row>
    <row r="144" spans="1:11" ht="18.75" customHeight="1" x14ac:dyDescent="0.25">
      <c r="A144" s="301" t="s">
        <v>33</v>
      </c>
      <c r="B144" s="317" t="s">
        <v>99</v>
      </c>
      <c r="C144" s="318"/>
      <c r="D144" s="318"/>
      <c r="E144" s="318"/>
      <c r="F144" s="318"/>
      <c r="G144" s="318"/>
      <c r="H144" s="318"/>
      <c r="I144" s="318"/>
      <c r="J144" s="319"/>
    </row>
    <row r="145" spans="1:11" ht="43.5" customHeight="1" x14ac:dyDescent="0.25">
      <c r="A145" s="303"/>
      <c r="B145" s="419" t="s">
        <v>116</v>
      </c>
      <c r="C145" s="313"/>
      <c r="D145" s="313"/>
      <c r="E145" s="313"/>
      <c r="F145" s="313"/>
      <c r="G145" s="313"/>
      <c r="H145" s="313"/>
      <c r="I145" s="313"/>
      <c r="J145" s="314"/>
    </row>
    <row r="146" spans="1:11" ht="18.75" customHeight="1" x14ac:dyDescent="0.25">
      <c r="A146" s="303"/>
      <c r="B146" s="415" t="s">
        <v>100</v>
      </c>
      <c r="C146" s="315"/>
      <c r="D146" s="315"/>
      <c r="E146" s="315"/>
      <c r="F146" s="315"/>
      <c r="G146" s="315"/>
      <c r="H146" s="315"/>
      <c r="I146" s="315"/>
      <c r="J146" s="316"/>
    </row>
    <row r="147" spans="1:11" ht="43.5" customHeight="1" x14ac:dyDescent="0.25">
      <c r="A147" s="302"/>
      <c r="B147" s="368" t="s">
        <v>195</v>
      </c>
      <c r="C147" s="369"/>
      <c r="D147" s="369"/>
      <c r="E147" s="369"/>
      <c r="F147" s="369"/>
      <c r="G147" s="369"/>
      <c r="H147" s="369"/>
      <c r="I147" s="369"/>
      <c r="J147" s="369"/>
    </row>
    <row r="148" spans="1:11" ht="29.25" customHeight="1" x14ac:dyDescent="0.25">
      <c r="A148" s="321" t="s">
        <v>34</v>
      </c>
      <c r="B148" s="334" t="s">
        <v>97</v>
      </c>
      <c r="C148" s="334"/>
      <c r="D148" s="334"/>
      <c r="E148" s="334"/>
      <c r="F148" s="334"/>
      <c r="G148" s="334"/>
      <c r="H148" s="334"/>
      <c r="I148" s="334"/>
      <c r="J148" s="335"/>
    </row>
    <row r="149" spans="1:11" ht="18.75" customHeight="1" x14ac:dyDescent="0.25">
      <c r="A149" s="322"/>
      <c r="B149" s="306" t="s">
        <v>136</v>
      </c>
      <c r="C149" s="306"/>
      <c r="D149" s="306"/>
      <c r="E149" s="306"/>
      <c r="F149" s="306"/>
      <c r="G149" s="306"/>
      <c r="H149" s="306"/>
      <c r="I149" s="306"/>
      <c r="J149" s="307"/>
    </row>
    <row r="150" spans="1:11" ht="18.75" customHeight="1" x14ac:dyDescent="0.25">
      <c r="A150" s="322"/>
      <c r="B150" s="315" t="s">
        <v>98</v>
      </c>
      <c r="C150" s="315"/>
      <c r="D150" s="315"/>
      <c r="E150" s="315"/>
      <c r="F150" s="315"/>
      <c r="G150" s="315"/>
      <c r="H150" s="315"/>
      <c r="I150" s="315"/>
      <c r="J150" s="316"/>
    </row>
    <row r="151" spans="1:11" ht="21" customHeight="1" x14ac:dyDescent="0.25">
      <c r="A151" s="322"/>
      <c r="B151" s="313" t="s">
        <v>127</v>
      </c>
      <c r="C151" s="313"/>
      <c r="D151" s="313"/>
      <c r="E151" s="313"/>
      <c r="F151" s="313"/>
      <c r="G151" s="313"/>
      <c r="H151" s="313"/>
      <c r="I151" s="313"/>
      <c r="J151" s="314"/>
    </row>
    <row r="152" spans="1:11" ht="18.75" customHeight="1" x14ac:dyDescent="0.25">
      <c r="A152" s="322"/>
      <c r="B152" s="315" t="s">
        <v>99</v>
      </c>
      <c r="C152" s="315"/>
      <c r="D152" s="315"/>
      <c r="E152" s="315"/>
      <c r="F152" s="315"/>
      <c r="G152" s="315"/>
      <c r="H152" s="315"/>
      <c r="I152" s="315"/>
      <c r="J152" s="316"/>
    </row>
    <row r="153" spans="1:11" ht="32.25" customHeight="1" x14ac:dyDescent="0.25">
      <c r="A153" s="322"/>
      <c r="B153" s="313" t="s">
        <v>117</v>
      </c>
      <c r="C153" s="313"/>
      <c r="D153" s="313"/>
      <c r="E153" s="313"/>
      <c r="F153" s="313"/>
      <c r="G153" s="313"/>
      <c r="H153" s="313"/>
      <c r="I153" s="313"/>
      <c r="J153" s="314"/>
    </row>
    <row r="154" spans="1:11" ht="18.75" customHeight="1" x14ac:dyDescent="0.25">
      <c r="A154" s="322"/>
      <c r="B154" s="315" t="s">
        <v>100</v>
      </c>
      <c r="C154" s="315"/>
      <c r="D154" s="315"/>
      <c r="E154" s="315"/>
      <c r="F154" s="315"/>
      <c r="G154" s="315"/>
      <c r="H154" s="315"/>
      <c r="I154" s="315"/>
      <c r="J154" s="316"/>
    </row>
    <row r="155" spans="1:11" ht="23.25" customHeight="1" x14ac:dyDescent="0.25">
      <c r="A155" s="322"/>
      <c r="B155" s="264" t="s">
        <v>196</v>
      </c>
      <c r="C155" s="264"/>
      <c r="D155" s="264"/>
      <c r="E155" s="264"/>
      <c r="F155" s="264"/>
      <c r="G155" s="264"/>
      <c r="H155" s="264"/>
      <c r="I155" s="264"/>
      <c r="J155" s="264"/>
    </row>
    <row r="156" spans="1:11" ht="15.75" x14ac:dyDescent="0.25">
      <c r="A156" s="409" t="s">
        <v>35</v>
      </c>
      <c r="B156" s="410"/>
      <c r="C156" s="410"/>
      <c r="D156" s="410"/>
      <c r="E156" s="410"/>
      <c r="F156" s="410"/>
      <c r="G156" s="410"/>
      <c r="H156" s="410"/>
      <c r="I156" s="410"/>
      <c r="J156" s="411"/>
    </row>
    <row r="157" spans="1:11" ht="15.75" x14ac:dyDescent="0.25">
      <c r="A157" s="412" t="s">
        <v>36</v>
      </c>
      <c r="B157" s="413"/>
      <c r="C157" s="413"/>
      <c r="D157" s="413"/>
      <c r="E157" s="413"/>
      <c r="F157" s="413"/>
      <c r="G157" s="413"/>
      <c r="H157" s="413"/>
      <c r="I157" s="413"/>
      <c r="J157" s="414"/>
      <c r="K157" s="1"/>
    </row>
    <row r="158" spans="1:11" ht="23.25" customHeight="1" x14ac:dyDescent="0.25">
      <c r="A158" s="119" t="s">
        <v>97</v>
      </c>
      <c r="B158" s="306" t="s">
        <v>136</v>
      </c>
      <c r="C158" s="306"/>
      <c r="D158" s="306"/>
      <c r="E158" s="306"/>
      <c r="F158" s="306"/>
      <c r="G158" s="306"/>
      <c r="H158" s="306"/>
      <c r="I158" s="306"/>
      <c r="J158" s="307"/>
    </row>
    <row r="159" spans="1:11" ht="23.25" customHeight="1" x14ac:dyDescent="0.25">
      <c r="A159" s="119" t="s">
        <v>98</v>
      </c>
      <c r="B159" s="306" t="s">
        <v>136</v>
      </c>
      <c r="C159" s="306"/>
      <c r="D159" s="306"/>
      <c r="E159" s="306"/>
      <c r="F159" s="306"/>
      <c r="G159" s="306"/>
      <c r="H159" s="306"/>
      <c r="I159" s="306"/>
      <c r="J159" s="307"/>
    </row>
    <row r="160" spans="1:11" ht="23.25" customHeight="1" x14ac:dyDescent="0.25">
      <c r="A160" s="119" t="s">
        <v>99</v>
      </c>
      <c r="B160" s="306" t="s">
        <v>136</v>
      </c>
      <c r="C160" s="306"/>
      <c r="D160" s="306"/>
      <c r="E160" s="306"/>
      <c r="F160" s="306"/>
      <c r="G160" s="306"/>
      <c r="H160" s="306"/>
      <c r="I160" s="306"/>
      <c r="J160" s="307"/>
    </row>
    <row r="161" spans="1:11" ht="23.25" customHeight="1" x14ac:dyDescent="0.25">
      <c r="A161" s="119" t="s">
        <v>100</v>
      </c>
      <c r="B161" s="306" t="s">
        <v>136</v>
      </c>
      <c r="C161" s="306"/>
      <c r="D161" s="306"/>
      <c r="E161" s="306"/>
      <c r="F161" s="306"/>
      <c r="G161" s="306"/>
      <c r="H161" s="306"/>
      <c r="I161" s="306"/>
      <c r="J161" s="307"/>
    </row>
    <row r="162" spans="1:11" ht="15.75" x14ac:dyDescent="0.25">
      <c r="A162" s="310" t="s">
        <v>30</v>
      </c>
      <c r="B162" s="311"/>
      <c r="C162" s="311"/>
      <c r="D162" s="311"/>
      <c r="E162" s="311"/>
      <c r="F162" s="311"/>
      <c r="G162" s="311"/>
      <c r="H162" s="311"/>
      <c r="I162" s="311"/>
      <c r="J162" s="312"/>
      <c r="K162" s="1"/>
    </row>
    <row r="163" spans="1:11" ht="21" customHeight="1" x14ac:dyDescent="0.25">
      <c r="A163" s="123" t="s">
        <v>31</v>
      </c>
      <c r="B163" s="315" t="s">
        <v>96</v>
      </c>
      <c r="C163" s="315"/>
      <c r="D163" s="315"/>
      <c r="E163" s="315"/>
      <c r="F163" s="315"/>
      <c r="G163" s="315"/>
      <c r="H163" s="315"/>
      <c r="I163" s="315"/>
      <c r="J163" s="316"/>
    </row>
    <row r="164" spans="1:11" ht="48" customHeight="1" x14ac:dyDescent="0.25">
      <c r="A164" s="120" t="s">
        <v>32</v>
      </c>
      <c r="B164" s="407" t="s">
        <v>106</v>
      </c>
      <c r="C164" s="407"/>
      <c r="D164" s="407"/>
      <c r="E164" s="407"/>
      <c r="F164" s="407"/>
      <c r="G164" s="407"/>
      <c r="H164" s="407"/>
      <c r="I164" s="407"/>
      <c r="J164" s="408"/>
    </row>
    <row r="165" spans="1:11" ht="18.75" customHeight="1" x14ac:dyDescent="0.25">
      <c r="A165" s="301" t="s">
        <v>33</v>
      </c>
      <c r="B165" s="317" t="s">
        <v>97</v>
      </c>
      <c r="C165" s="318"/>
      <c r="D165" s="318"/>
      <c r="E165" s="318"/>
      <c r="F165" s="318"/>
      <c r="G165" s="318"/>
      <c r="H165" s="318"/>
      <c r="I165" s="318"/>
      <c r="J165" s="319"/>
    </row>
    <row r="166" spans="1:11" ht="38.25" customHeight="1" x14ac:dyDescent="0.25">
      <c r="A166" s="303"/>
      <c r="B166" s="419" t="s">
        <v>134</v>
      </c>
      <c r="C166" s="313"/>
      <c r="D166" s="313"/>
      <c r="E166" s="313"/>
      <c r="F166" s="313"/>
      <c r="G166" s="313"/>
      <c r="H166" s="313"/>
      <c r="I166" s="313"/>
      <c r="J166" s="314"/>
    </row>
    <row r="167" spans="1:11" ht="18.75" customHeight="1" x14ac:dyDescent="0.25">
      <c r="A167" s="303"/>
      <c r="B167" s="415" t="s">
        <v>98</v>
      </c>
      <c r="C167" s="315"/>
      <c r="D167" s="315"/>
      <c r="E167" s="315"/>
      <c r="F167" s="315"/>
      <c r="G167" s="315"/>
      <c r="H167" s="315"/>
      <c r="I167" s="315"/>
      <c r="J167" s="316"/>
    </row>
    <row r="168" spans="1:11" ht="100.5" customHeight="1" x14ac:dyDescent="0.25">
      <c r="A168" s="303"/>
      <c r="B168" s="419" t="s">
        <v>107</v>
      </c>
      <c r="C168" s="313"/>
      <c r="D168" s="313"/>
      <c r="E168" s="313"/>
      <c r="F168" s="313"/>
      <c r="G168" s="313"/>
      <c r="H168" s="313"/>
      <c r="I168" s="313"/>
      <c r="J168" s="314"/>
    </row>
    <row r="169" spans="1:11" ht="18.75" customHeight="1" x14ac:dyDescent="0.25">
      <c r="A169" s="303"/>
      <c r="B169" s="415" t="s">
        <v>99</v>
      </c>
      <c r="C169" s="315"/>
      <c r="D169" s="315"/>
      <c r="E169" s="315"/>
      <c r="F169" s="315"/>
      <c r="G169" s="315"/>
      <c r="H169" s="315"/>
      <c r="I169" s="315"/>
      <c r="J169" s="316"/>
    </row>
    <row r="170" spans="1:11" ht="101.25" customHeight="1" x14ac:dyDescent="0.25">
      <c r="A170" s="302"/>
      <c r="B170" s="416" t="s">
        <v>107</v>
      </c>
      <c r="C170" s="417"/>
      <c r="D170" s="417"/>
      <c r="E170" s="417"/>
      <c r="F170" s="417"/>
      <c r="G170" s="417"/>
      <c r="H170" s="417"/>
      <c r="I170" s="417"/>
      <c r="J170" s="418"/>
    </row>
    <row r="171" spans="1:11" ht="18.75" customHeight="1" x14ac:dyDescent="0.25">
      <c r="A171" s="301" t="s">
        <v>33</v>
      </c>
      <c r="B171" s="317" t="s">
        <v>100</v>
      </c>
      <c r="C171" s="318"/>
      <c r="D171" s="318"/>
      <c r="E171" s="318"/>
      <c r="F171" s="318"/>
      <c r="G171" s="318"/>
      <c r="H171" s="318"/>
      <c r="I171" s="318"/>
      <c r="J171" s="319"/>
    </row>
    <row r="172" spans="1:11" ht="43.5" customHeight="1" x14ac:dyDescent="0.25">
      <c r="A172" s="302"/>
      <c r="B172" s="384" t="s">
        <v>198</v>
      </c>
      <c r="C172" s="385"/>
      <c r="D172" s="385"/>
      <c r="E172" s="385"/>
      <c r="F172" s="385"/>
      <c r="G172" s="385"/>
      <c r="H172" s="385"/>
      <c r="I172" s="385"/>
      <c r="J172" s="385"/>
    </row>
    <row r="173" spans="1:11" ht="29.25" customHeight="1" x14ac:dyDescent="0.25">
      <c r="A173" s="321" t="s">
        <v>34</v>
      </c>
      <c r="B173" s="334" t="s">
        <v>97</v>
      </c>
      <c r="C173" s="334"/>
      <c r="D173" s="334"/>
      <c r="E173" s="334"/>
      <c r="F173" s="334"/>
      <c r="G173" s="334"/>
      <c r="H173" s="334"/>
      <c r="I173" s="334"/>
      <c r="J173" s="335"/>
    </row>
    <row r="174" spans="1:11" ht="38.25" customHeight="1" x14ac:dyDescent="0.25">
      <c r="A174" s="322"/>
      <c r="B174" s="306" t="s">
        <v>136</v>
      </c>
      <c r="C174" s="306"/>
      <c r="D174" s="306"/>
      <c r="E174" s="306"/>
      <c r="F174" s="306"/>
      <c r="G174" s="306"/>
      <c r="H174" s="306"/>
      <c r="I174" s="306"/>
      <c r="J174" s="307"/>
    </row>
    <row r="175" spans="1:11" ht="18.75" customHeight="1" x14ac:dyDescent="0.25">
      <c r="A175" s="322"/>
      <c r="B175" s="315" t="s">
        <v>98</v>
      </c>
      <c r="C175" s="315"/>
      <c r="D175" s="315"/>
      <c r="E175" s="315"/>
      <c r="F175" s="315"/>
      <c r="G175" s="315"/>
      <c r="H175" s="315"/>
      <c r="I175" s="315"/>
      <c r="J175" s="316"/>
    </row>
    <row r="176" spans="1:11" ht="16.5" customHeight="1" x14ac:dyDescent="0.25">
      <c r="A176" s="322"/>
      <c r="B176" s="313" t="s">
        <v>118</v>
      </c>
      <c r="C176" s="313"/>
      <c r="D176" s="313"/>
      <c r="E176" s="313"/>
      <c r="F176" s="313"/>
      <c r="G176" s="313"/>
      <c r="H176" s="313"/>
      <c r="I176" s="313"/>
      <c r="J176" s="314"/>
    </row>
    <row r="177" spans="1:11" ht="18.75" customHeight="1" x14ac:dyDescent="0.25">
      <c r="A177" s="322"/>
      <c r="B177" s="315" t="s">
        <v>99</v>
      </c>
      <c r="C177" s="315"/>
      <c r="D177" s="315"/>
      <c r="E177" s="315"/>
      <c r="F177" s="315"/>
      <c r="G177" s="315"/>
      <c r="H177" s="315"/>
      <c r="I177" s="315"/>
      <c r="J177" s="316"/>
    </row>
    <row r="178" spans="1:11" ht="24" customHeight="1" x14ac:dyDescent="0.25">
      <c r="A178" s="322"/>
      <c r="B178" s="313" t="s">
        <v>118</v>
      </c>
      <c r="C178" s="313"/>
      <c r="D178" s="313"/>
      <c r="E178" s="313"/>
      <c r="F178" s="313"/>
      <c r="G178" s="313"/>
      <c r="H178" s="313"/>
      <c r="I178" s="313"/>
      <c r="J178" s="314"/>
    </row>
    <row r="179" spans="1:11" ht="18.75" customHeight="1" x14ac:dyDescent="0.25">
      <c r="A179" s="322"/>
      <c r="B179" s="315" t="s">
        <v>100</v>
      </c>
      <c r="C179" s="315"/>
      <c r="D179" s="315"/>
      <c r="E179" s="315"/>
      <c r="F179" s="315"/>
      <c r="G179" s="315"/>
      <c r="H179" s="315"/>
      <c r="I179" s="315"/>
      <c r="J179" s="316"/>
    </row>
    <row r="180" spans="1:11" ht="27.75" customHeight="1" x14ac:dyDescent="0.25">
      <c r="A180" s="322"/>
      <c r="B180" s="328" t="s">
        <v>199</v>
      </c>
      <c r="C180" s="328"/>
      <c r="D180" s="328"/>
      <c r="E180" s="328"/>
      <c r="F180" s="328"/>
      <c r="G180" s="328"/>
      <c r="H180" s="328"/>
      <c r="I180" s="328"/>
      <c r="J180" s="329"/>
    </row>
    <row r="181" spans="1:11" ht="15.75" x14ac:dyDescent="0.25">
      <c r="A181" s="409" t="s">
        <v>35</v>
      </c>
      <c r="B181" s="410"/>
      <c r="C181" s="410"/>
      <c r="D181" s="410"/>
      <c r="E181" s="410"/>
      <c r="F181" s="410"/>
      <c r="G181" s="410"/>
      <c r="H181" s="410"/>
      <c r="I181" s="410"/>
      <c r="J181" s="411"/>
    </row>
    <row r="182" spans="1:11" ht="15.75" x14ac:dyDescent="0.25">
      <c r="A182" s="412" t="s">
        <v>36</v>
      </c>
      <c r="B182" s="413"/>
      <c r="C182" s="413"/>
      <c r="D182" s="413"/>
      <c r="E182" s="413"/>
      <c r="F182" s="413"/>
      <c r="G182" s="413"/>
      <c r="H182" s="413"/>
      <c r="I182" s="413"/>
      <c r="J182" s="414"/>
      <c r="K182" s="1"/>
    </row>
    <row r="183" spans="1:11" ht="29.25" customHeight="1" x14ac:dyDescent="0.25">
      <c r="A183" s="119" t="s">
        <v>97</v>
      </c>
      <c r="B183" s="308" t="s">
        <v>135</v>
      </c>
      <c r="C183" s="308"/>
      <c r="D183" s="308"/>
      <c r="E183" s="308"/>
      <c r="F183" s="308"/>
      <c r="G183" s="308"/>
      <c r="H183" s="308"/>
      <c r="I183" s="308"/>
      <c r="J183" s="309"/>
    </row>
    <row r="184" spans="1:11" ht="27.75" customHeight="1" x14ac:dyDescent="0.25">
      <c r="A184" s="119" t="s">
        <v>98</v>
      </c>
      <c r="B184" s="308" t="s">
        <v>135</v>
      </c>
      <c r="C184" s="308"/>
      <c r="D184" s="308"/>
      <c r="E184" s="308"/>
      <c r="F184" s="308"/>
      <c r="G184" s="308"/>
      <c r="H184" s="308"/>
      <c r="I184" s="308"/>
      <c r="J184" s="309"/>
    </row>
    <row r="185" spans="1:11" ht="36" customHeight="1" x14ac:dyDescent="0.25">
      <c r="A185" s="119" t="s">
        <v>99</v>
      </c>
      <c r="B185" s="308" t="s">
        <v>135</v>
      </c>
      <c r="C185" s="308"/>
      <c r="D185" s="308"/>
      <c r="E185" s="308"/>
      <c r="F185" s="308"/>
      <c r="G185" s="308"/>
      <c r="H185" s="308"/>
      <c r="I185" s="308"/>
      <c r="J185" s="309"/>
    </row>
    <row r="186" spans="1:11" ht="31.5" customHeight="1" x14ac:dyDescent="0.25">
      <c r="A186" s="124" t="s">
        <v>100</v>
      </c>
      <c r="B186" s="420" t="s">
        <v>200</v>
      </c>
      <c r="C186" s="420"/>
      <c r="D186" s="420"/>
      <c r="E186" s="420"/>
      <c r="F186" s="420"/>
      <c r="G186" s="420"/>
      <c r="H186" s="420"/>
      <c r="I186" s="420"/>
      <c r="J186" s="421"/>
    </row>
    <row r="187" spans="1:11" ht="27.75" customHeight="1" x14ac:dyDescent="0.25">
      <c r="A187" s="17"/>
      <c r="B187" s="17"/>
      <c r="C187" s="17"/>
      <c r="D187" s="17"/>
      <c r="E187" s="17"/>
      <c r="F187" s="17"/>
      <c r="G187" s="17"/>
      <c r="H187" s="17"/>
      <c r="I187" s="17"/>
      <c r="J187" s="17"/>
    </row>
    <row r="188" spans="1:11" ht="30.75" customHeight="1" x14ac:dyDescent="0.25">
      <c r="A188" s="134"/>
      <c r="B188" s="134"/>
      <c r="C188" s="134"/>
      <c r="D188" s="134"/>
      <c r="E188" s="134"/>
      <c r="F188" s="134"/>
      <c r="G188" s="134"/>
      <c r="H188" s="134"/>
      <c r="I188" s="134"/>
      <c r="J188" s="134"/>
    </row>
  </sheetData>
  <mergeCells count="207">
    <mergeCell ref="A188:J188"/>
    <mergeCell ref="B163:J163"/>
    <mergeCell ref="B164:J164"/>
    <mergeCell ref="A181:J181"/>
    <mergeCell ref="A182:J182"/>
    <mergeCell ref="B165:J165"/>
    <mergeCell ref="B166:J166"/>
    <mergeCell ref="B167:J167"/>
    <mergeCell ref="B168:J168"/>
    <mergeCell ref="B169:J169"/>
    <mergeCell ref="B170:J170"/>
    <mergeCell ref="B171:J171"/>
    <mergeCell ref="B172:J172"/>
    <mergeCell ref="B175:J175"/>
    <mergeCell ref="B176:J176"/>
    <mergeCell ref="B177:J177"/>
    <mergeCell ref="B184:J184"/>
    <mergeCell ref="B185:J185"/>
    <mergeCell ref="B186:J186"/>
    <mergeCell ref="A131:J131"/>
    <mergeCell ref="A132:J132"/>
    <mergeCell ref="A137:J137"/>
    <mergeCell ref="B138:J138"/>
    <mergeCell ref="B139:J139"/>
    <mergeCell ref="A156:J156"/>
    <mergeCell ref="A157:J157"/>
    <mergeCell ref="B142:J142"/>
    <mergeCell ref="B143:J143"/>
    <mergeCell ref="B144:J144"/>
    <mergeCell ref="B145:J145"/>
    <mergeCell ref="B153:J153"/>
    <mergeCell ref="B154:J154"/>
    <mergeCell ref="B155:J155"/>
    <mergeCell ref="B146:J146"/>
    <mergeCell ref="B147:J147"/>
    <mergeCell ref="B148:J148"/>
    <mergeCell ref="B149:J149"/>
    <mergeCell ref="B150:J150"/>
    <mergeCell ref="B151:J151"/>
    <mergeCell ref="B152:J152"/>
    <mergeCell ref="B133:J133"/>
    <mergeCell ref="B134:J134"/>
    <mergeCell ref="B40:J40"/>
    <mergeCell ref="B46:J46"/>
    <mergeCell ref="B45:J45"/>
    <mergeCell ref="B47:J47"/>
    <mergeCell ref="A87:J87"/>
    <mergeCell ref="A56:J56"/>
    <mergeCell ref="A57:J57"/>
    <mergeCell ref="A62:J62"/>
    <mergeCell ref="B63:J63"/>
    <mergeCell ref="B64:J64"/>
    <mergeCell ref="A81:J81"/>
    <mergeCell ref="A82:J82"/>
    <mergeCell ref="B67:J67"/>
    <mergeCell ref="B68:J68"/>
    <mergeCell ref="B69:J69"/>
    <mergeCell ref="B70:J70"/>
    <mergeCell ref="B48:J48"/>
    <mergeCell ref="B49:J49"/>
    <mergeCell ref="B50:J50"/>
    <mergeCell ref="B51:J51"/>
    <mergeCell ref="B52:J52"/>
    <mergeCell ref="B42:J42"/>
    <mergeCell ref="B43:J43"/>
    <mergeCell ref="B44:J44"/>
    <mergeCell ref="A27:J27"/>
    <mergeCell ref="C28:D28"/>
    <mergeCell ref="E28:F28"/>
    <mergeCell ref="G28:H28"/>
    <mergeCell ref="I28:J28"/>
    <mergeCell ref="A36:J36"/>
    <mergeCell ref="A37:J37"/>
    <mergeCell ref="B38:J38"/>
    <mergeCell ref="B39:J39"/>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B41:J41"/>
    <mergeCell ref="B71:J71"/>
    <mergeCell ref="B72:J72"/>
    <mergeCell ref="B73:J73"/>
    <mergeCell ref="B74:J74"/>
    <mergeCell ref="B75:J75"/>
    <mergeCell ref="B53:J53"/>
    <mergeCell ref="B54:J54"/>
    <mergeCell ref="B55:J55"/>
    <mergeCell ref="B65:J65"/>
    <mergeCell ref="B66:J66"/>
    <mergeCell ref="B58:J58"/>
    <mergeCell ref="B59:J59"/>
    <mergeCell ref="B60:J60"/>
    <mergeCell ref="B61:J61"/>
    <mergeCell ref="B94:J94"/>
    <mergeCell ref="B95:J95"/>
    <mergeCell ref="B96:J96"/>
    <mergeCell ref="B97:J97"/>
    <mergeCell ref="B98:J98"/>
    <mergeCell ref="B76:J76"/>
    <mergeCell ref="B77:J77"/>
    <mergeCell ref="B78:J78"/>
    <mergeCell ref="B79:J79"/>
    <mergeCell ref="B80:J80"/>
    <mergeCell ref="B88:J88"/>
    <mergeCell ref="B89:J89"/>
    <mergeCell ref="B90:J90"/>
    <mergeCell ref="B91:J91"/>
    <mergeCell ref="B92:J92"/>
    <mergeCell ref="B93:J93"/>
    <mergeCell ref="B83:J83"/>
    <mergeCell ref="B84:J84"/>
    <mergeCell ref="B85:J85"/>
    <mergeCell ref="B86:J86"/>
    <mergeCell ref="B116:J116"/>
    <mergeCell ref="B117:J117"/>
    <mergeCell ref="B99:J99"/>
    <mergeCell ref="B100:J100"/>
    <mergeCell ref="B101:J101"/>
    <mergeCell ref="B102:J102"/>
    <mergeCell ref="B103:J103"/>
    <mergeCell ref="A106:J106"/>
    <mergeCell ref="A107:J107"/>
    <mergeCell ref="A112:J112"/>
    <mergeCell ref="B113:J113"/>
    <mergeCell ref="B114:J114"/>
    <mergeCell ref="B108:J108"/>
    <mergeCell ref="B109:J109"/>
    <mergeCell ref="B110:J110"/>
    <mergeCell ref="B111:J111"/>
    <mergeCell ref="A40:A41"/>
    <mergeCell ref="A42:A47"/>
    <mergeCell ref="A52:A55"/>
    <mergeCell ref="A48:A51"/>
    <mergeCell ref="B178:J178"/>
    <mergeCell ref="B179:J179"/>
    <mergeCell ref="B180:J180"/>
    <mergeCell ref="A65:A72"/>
    <mergeCell ref="A90:A97"/>
    <mergeCell ref="A98:A105"/>
    <mergeCell ref="A123:A130"/>
    <mergeCell ref="A115:A122"/>
    <mergeCell ref="A148:A155"/>
    <mergeCell ref="B173:J173"/>
    <mergeCell ref="B174:J174"/>
    <mergeCell ref="B123:J123"/>
    <mergeCell ref="B124:J124"/>
    <mergeCell ref="B125:J125"/>
    <mergeCell ref="B126:J126"/>
    <mergeCell ref="B127:J127"/>
    <mergeCell ref="B118:J118"/>
    <mergeCell ref="B119:J119"/>
    <mergeCell ref="B120:J120"/>
    <mergeCell ref="B121:J121"/>
    <mergeCell ref="A79:A80"/>
    <mergeCell ref="A73:A78"/>
    <mergeCell ref="B135:J135"/>
    <mergeCell ref="B136:J136"/>
    <mergeCell ref="B158:J158"/>
    <mergeCell ref="B159:J159"/>
    <mergeCell ref="B160:J160"/>
    <mergeCell ref="B161:J161"/>
    <mergeCell ref="B183:J183"/>
    <mergeCell ref="A162:J162"/>
    <mergeCell ref="A171:A172"/>
    <mergeCell ref="A165:A170"/>
    <mergeCell ref="A144:A147"/>
    <mergeCell ref="A140:A143"/>
    <mergeCell ref="B128:J128"/>
    <mergeCell ref="B129:J129"/>
    <mergeCell ref="B130:J130"/>
    <mergeCell ref="B140:J140"/>
    <mergeCell ref="B141:J141"/>
    <mergeCell ref="A173:A180"/>
    <mergeCell ref="B122:J122"/>
    <mergeCell ref="B104:J104"/>
    <mergeCell ref="B105:J105"/>
    <mergeCell ref="B115:J115"/>
  </mergeCells>
  <dataValidations xWindow="792" yWindow="380" count="14">
    <dataValidation allowBlank="1" showInputMessage="1" showErrorMessage="1" prompt="Meta alcanzada en el trimestre" sqref="G29:G35 H30:H35"/>
    <dataValidation allowBlank="1" showInputMessage="1" showErrorMessage="1" prompt="Monto ejecutado en el trimestre" sqref="H29"/>
    <dataValidation allowBlank="1" showInputMessage="1" showErrorMessage="1" prompt="Meta anual del indicador" sqref="C29:C35 E29:E35"/>
    <dataValidation allowBlank="1" showInputMessage="1" showErrorMessage="1" prompt="Monto presupuestado para el producto" sqref="F29:F35 D29:D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63:J163 B138:J138 B113:J113 B88:J88 B63:J63 B38:J38"/>
    <dataValidation allowBlank="1" showInputMessage="1" showErrorMessage="1" prompt="1. Describir lo plasmado en el presupuesto_x000a_2. Describir lo alcanzado en términos financieros y de producción " sqref="B173:J175 B146:J146 B123:J123 B98:J98 B73:J73 C40:J40 B44:J44 B48:J48 B52:J52 B69:J69 B77:J77 B94:J94 C115:J115 C119:J119 B154:J154 B102:J102 C140:J140 B127:J127 B129:J129 C148:J148 B144:J144 C165:J165 B165:B169 C167:J169 B152:J152 C42:J42 B40:B42 B177:J177 B50:J50 B67:J67 B75:J75 B92:J92 B100:J100 C142:J142 B140:B142 C150:J150 B148:B150 B125:J125 B134 B65:J65 B54:J54 B90:J90 B79:J79 B104:J104 C117:J117 B115:B119 B46:J46 B71:J71 B96:J96 B121:J121 B171:J171 B179:J179"/>
    <dataValidation allowBlank="1" showInputMessage="1" showErrorMessage="1" prompt="Oportunidades de mejora identificadas" sqref="A86 A136 A161 A187:J187 A61 A111 A186"/>
    <dataValidation allowBlank="1" showInputMessage="1" showErrorMessage="1" prompt="¿En qué consiste el programa?" sqref="B20:J20"/>
  </dataValidations>
  <printOptions horizontalCentered="1"/>
  <pageMargins left="0.39370078740157483" right="0.39370078740157483" top="0.39370078740157483" bottom="0.59055118110236227" header="0.31496062992125984" footer="0.19685039370078741"/>
  <pageSetup scale="66" fitToHeight="9" orientation="landscape" r:id="rId1"/>
  <headerFooter>
    <oddFooter>&amp;C&amp;10&amp;P de &amp;N</oddFooter>
  </headerFooter>
  <rowBreaks count="4" manualBreakCount="4">
    <brk id="35" max="9" man="1"/>
    <brk id="51" max="9" man="1"/>
    <brk id="143" max="9" man="1"/>
    <brk id="170" max="9" man="1"/>
  </rowBreaks>
  <ignoredErrors>
    <ignoredError sqref="G31" calculatedColumn="1"/>
  </ignoredError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Programacion Anual</vt:lpstr>
      <vt:lpstr>T1 Ene-Mar</vt:lpstr>
      <vt:lpstr>T2 Abr-Jun</vt:lpstr>
      <vt:lpstr>Informe Semestral</vt:lpstr>
      <vt:lpstr>T3 Jul-Sep</vt:lpstr>
      <vt:lpstr>T4 Oct-Dic</vt:lpstr>
      <vt:lpstr>Informe Anual</vt:lpstr>
      <vt:lpstr>'Informe Anual'!Área_de_impresión</vt:lpstr>
      <vt:lpstr>'Programacion Anual'!Área_de_impresión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Moreta</dc:creator>
  <cp:lastModifiedBy>Alexis Cruz Concepcion</cp:lastModifiedBy>
  <cp:lastPrinted>2023-02-03T18:56:30Z</cp:lastPrinted>
  <dcterms:created xsi:type="dcterms:W3CDTF">2021-03-22T15:50:10Z</dcterms:created>
  <dcterms:modified xsi:type="dcterms:W3CDTF">2023-02-06T19:01:12Z</dcterms:modified>
</cp:coreProperties>
</file>