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cruz\Desktop\estados enero 2023\JULIO\"/>
    </mc:Choice>
  </mc:AlternateContent>
  <bookViews>
    <workbookView xWindow="0" yWindow="0" windowWidth="20265" windowHeight="7140"/>
  </bookViews>
  <sheets>
    <sheet name="Balance Gral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8" i="1" l="1"/>
  <c r="F336" i="1"/>
  <c r="F300" i="1"/>
  <c r="F275" i="1"/>
  <c r="F260" i="1"/>
  <c r="F243" i="1"/>
  <c r="F221" i="1"/>
  <c r="F171" i="1"/>
  <c r="F152" i="1"/>
  <c r="F136" i="1"/>
  <c r="F109" i="1"/>
  <c r="E68" i="1" l="1"/>
  <c r="E64" i="1"/>
  <c r="F57" i="1"/>
  <c r="F41" i="1"/>
  <c r="E32" i="1"/>
  <c r="F35" i="1" s="1"/>
  <c r="F20" i="1"/>
  <c r="F10" i="1"/>
  <c r="F45" i="1" l="1"/>
  <c r="F71" i="1"/>
  <c r="F74" i="1" s="1"/>
</calcChain>
</file>

<file path=xl/sharedStrings.xml><?xml version="1.0" encoding="utf-8"?>
<sst xmlns="http://schemas.openxmlformats.org/spreadsheetml/2006/main" count="264" uniqueCount="169">
  <si>
    <t>BALANCE GENERAL</t>
  </si>
  <si>
    <t xml:space="preserve"> Al 31 de Julio del 2023</t>
  </si>
  <si>
    <t>Valores en RD$</t>
  </si>
  <si>
    <t/>
  </si>
  <si>
    <t>ACTIVOS</t>
  </si>
  <si>
    <t>ACTIVOS CORRIENTES</t>
  </si>
  <si>
    <t>EFECTIVO EN CAJA Y BANCOS (ANEXO 1)</t>
  </si>
  <si>
    <t>INVERSION CERTIFICADOS FINANCIEROS (ANEXO 2)</t>
  </si>
  <si>
    <t>TOTAL ACTIVOS CORRIENTES</t>
  </si>
  <si>
    <t>ACTIVOS NO CORRIENTES</t>
  </si>
  <si>
    <t>PRESTAMOS FUNCIONARIOS Y EMPLEADOS (ANEXO 3)</t>
  </si>
  <si>
    <t>OTRAS CUENTAS POR COBRAR (ANEXO 4)</t>
  </si>
  <si>
    <t>INVENTARIO MATERIALES DE OFICINA</t>
  </si>
  <si>
    <t>GASTOS PAGADOS POR ANTICIPADO (ANEXO 5)</t>
  </si>
  <si>
    <t>CUENTA POR COBRAR A INSTITUCIONES (ANEXO 6)</t>
  </si>
  <si>
    <t>PROVISION CUENTAS POR COBRAR</t>
  </si>
  <si>
    <t>TOTAL ACTIVOS NO CORRIENTES</t>
  </si>
  <si>
    <t>ACTIVOS FIJOS</t>
  </si>
  <si>
    <t>TERRENOS</t>
  </si>
  <si>
    <t>EDIFICACIONES</t>
  </si>
  <si>
    <t>MOBILIARIO Y EQUIPOS DE OFICINA (ANEXO 7)</t>
  </si>
  <si>
    <t>VEHICULOS</t>
  </si>
  <si>
    <t>EQUIPO DE MONITOREO</t>
  </si>
  <si>
    <t>ACTIVOS CENTRO INDOTEL HUB</t>
  </si>
  <si>
    <t>ACTIVOS FIJOS BANCO MUNDIAL</t>
  </si>
  <si>
    <t>OTROS ACTIVOS FIJOS (ANEXO 8)</t>
  </si>
  <si>
    <t>TOTAL ACTIVOS FIJOS</t>
  </si>
  <si>
    <t>DEPRECIACION ACUMULADA (ANEXO 9)</t>
  </si>
  <si>
    <t>CONSTRUCCIONES EN PROCESO</t>
  </si>
  <si>
    <t>TOTAL ACTIVOS FIJOS NETO</t>
  </si>
  <si>
    <t>ACTIVOS DIFERIDOS</t>
  </si>
  <si>
    <t>MEJORAS EN PROPIEDADES ARRENDADAS</t>
  </si>
  <si>
    <t>MENOS:  AMORTIZACIONES (ANEXO 10)</t>
  </si>
  <si>
    <t>TOTAL ACTIVOS DIFERIDOS</t>
  </si>
  <si>
    <t>OTROS ACTIVOS</t>
  </si>
  <si>
    <t>DEPOSITOS Y FIANZAS (ANEXO 11)</t>
  </si>
  <si>
    <t>TOTAL DE ACTIVOS</t>
  </si>
  <si>
    <t>PASIVOS</t>
  </si>
  <si>
    <t>CUENTAS POR PAGAR PROVEEDORES Y ACUMULACIONES (ANEXO 12)</t>
  </si>
  <si>
    <t xml:space="preserve">PROVISIONES </t>
  </si>
  <si>
    <t>TOTAL PASIVOS</t>
  </si>
  <si>
    <t>PATRIMONIO INDOTEL</t>
  </si>
  <si>
    <t>SUPERAVIT DEL PERIODO</t>
  </si>
  <si>
    <t>SUPERAVIT ACUMULADO NETO</t>
  </si>
  <si>
    <t>AJUSTES AÑOS ANTERIORES</t>
  </si>
  <si>
    <t>TOTAL PATRIMONIO INDOTEL</t>
  </si>
  <si>
    <t>PATRIMONIO FDT</t>
  </si>
  <si>
    <t>MENOS PROYECTOS FDT</t>
  </si>
  <si>
    <t>TOTAL PATRIMONIO FDT</t>
  </si>
  <si>
    <t>TOTAL PATRIMONIO</t>
  </si>
  <si>
    <t>TOTAL PASIVO Y PATRIMONIO</t>
  </si>
  <si>
    <t xml:space="preserve"> </t>
  </si>
  <si>
    <t>JULISSA CRUZ</t>
  </si>
  <si>
    <t xml:space="preserve">                PRESSIDENTE DEL CONSEJO</t>
  </si>
  <si>
    <t>DIRECTORA  EJECUTIVA</t>
  </si>
  <si>
    <t xml:space="preserve">     ______________________________</t>
  </si>
  <si>
    <t>____________________________</t>
  </si>
  <si>
    <t>ANEXOS A LOS ESTADOS FINANCIEROS</t>
  </si>
  <si>
    <t>Al 31/07/2023</t>
  </si>
  <si>
    <t>Cuenta</t>
  </si>
  <si>
    <t>Valor</t>
  </si>
  <si>
    <t>CAJA CHICA-IMPREVISTOS VIATICOS</t>
  </si>
  <si>
    <t>CAJA CHICA -CENTRO INDOTEL</t>
  </si>
  <si>
    <t>CAJA CHICA- GENERAL INDOTEL</t>
  </si>
  <si>
    <t>BANCO DE RESERVAS ADM  (240-005122-9)</t>
  </si>
  <si>
    <t>BANCO DE RESERVAS FDT (240-010762-3)</t>
  </si>
  <si>
    <t>BANCO DE RESERVAS 911 (240-015012-0)</t>
  </si>
  <si>
    <t>Total  General</t>
  </si>
  <si>
    <t>INVERSION EN CERTIFICADOS FINANCIEROS (ANEXO 2)</t>
  </si>
  <si>
    <t>CERTIF. 960-221517-4</t>
  </si>
  <si>
    <t>CERTIF. 960-280827-5</t>
  </si>
  <si>
    <t>CERTIF. 960-378663-8</t>
  </si>
  <si>
    <t>CERTIF. 960-391076-4</t>
  </si>
  <si>
    <t>CERTIF. 960-391075-0</t>
  </si>
  <si>
    <t>CERTIF. 960-435585-2</t>
  </si>
  <si>
    <t>CERTIF. 960-435584-9</t>
  </si>
  <si>
    <t>CERTIF. 960-435584-5</t>
  </si>
  <si>
    <t>CERTIF. 960-435584-4</t>
  </si>
  <si>
    <t>CERTIF. 960-443859-8</t>
  </si>
  <si>
    <t>CERTIF. 960-454989-4</t>
  </si>
  <si>
    <t>CERTIF. 960-515707-3</t>
  </si>
  <si>
    <t>CERTIF. 960-543923-9</t>
  </si>
  <si>
    <t>PRESTAMOS A FUNCIONARIOS Y EMPLEADOS (ANEXO 3)</t>
  </si>
  <si>
    <t xml:space="preserve">CAROLYN NINOSKA ORTIZ JIMENEZ </t>
  </si>
  <si>
    <t>TOMAS A. HERNANDEZ--PRESTACIONES LAB.</t>
  </si>
  <si>
    <t>CUENTA POR COBRAR FDT</t>
  </si>
  <si>
    <t>CUENTAS POR COBRAR ANTICIPO BONO VACACIONAL</t>
  </si>
  <si>
    <t>RECLAMACIONES POR COBRAR-BANCO DE RESERVAS</t>
  </si>
  <si>
    <t>CUENTA POR COBRAR FDT A INDOTEL</t>
  </si>
  <si>
    <t>OTRAS CUENTAS POR COBRAR</t>
  </si>
  <si>
    <t>SEGURO DE VEHICULOS</t>
  </si>
  <si>
    <t>SEGUROS DE PROPIEDAD</t>
  </si>
  <si>
    <t xml:space="preserve">SEGURO DE SALUD MEDICO NACIONAL </t>
  </si>
  <si>
    <t xml:space="preserve">SEGURO DE SALUD MEDICO INTERN. </t>
  </si>
  <si>
    <t>SEGURO DENTAL</t>
  </si>
  <si>
    <t>INTERCAMBIO PUBLICITARIO-TELEANTILLAS</t>
  </si>
  <si>
    <t>UNISOFT, SRL</t>
  </si>
  <si>
    <t>CONCENTRA-LICENCIAS INF.</t>
  </si>
  <si>
    <t>BONOS COMPRA PRODUCTOS VARIOS</t>
  </si>
  <si>
    <t>SUJETO 10, SRL</t>
  </si>
  <si>
    <t>CECOMSA S.R.L</t>
  </si>
  <si>
    <t>CONSTRUCTORA COPISA S.R.L.</t>
  </si>
  <si>
    <t>QUALITAS SOFTWARE SRL</t>
  </si>
  <si>
    <t>AGREGADOS BANI DACE SRL</t>
  </si>
  <si>
    <t>CONSTRUCTORA NOVOGAR, SRL</t>
  </si>
  <si>
    <t>LABFORAPPS SRL</t>
  </si>
  <si>
    <t>BONANZA DOMINICANA S.A.S</t>
  </si>
  <si>
    <t>GEOMÁTICA Y TECNOLOGÍA GMT SRL</t>
  </si>
  <si>
    <t>MALLA AGENCY SRL</t>
  </si>
  <si>
    <t>AVANSI SRL</t>
  </si>
  <si>
    <t xml:space="preserve">XBYTE SRL </t>
  </si>
  <si>
    <t xml:space="preserve">COMPUSOLUCIONES JC, SRL </t>
  </si>
  <si>
    <t>ALLAN MAURICIO MADRIGAL</t>
  </si>
  <si>
    <t>HOTELERA BÁVARO, S.A</t>
  </si>
  <si>
    <t>ENFOQUE DIGITAL SRL</t>
  </si>
  <si>
    <t>OTROS PAGOS POR ANTICIPADOS</t>
  </si>
  <si>
    <t>CUENTAS POR COBRAR A INSTITUCIONES (ANEXO 6)</t>
  </si>
  <si>
    <t>CUENTAS POR COBRAR - RADIODIFUSION</t>
  </si>
  <si>
    <t>CUENTA POR COBRAR DGII</t>
  </si>
  <si>
    <t>CUENTA POR COBRAR TESORERIA NACIONAL</t>
  </si>
  <si>
    <t>MUEBLES DE OFICINA Y ESTANTERIA</t>
  </si>
  <si>
    <t>EQUIPOS DE COMPUTO</t>
  </si>
  <si>
    <t>ELECTRODOMESTICOS</t>
  </si>
  <si>
    <t>OTROS MOBILIARIOS Y EQUIPOS DE OFICINA</t>
  </si>
  <si>
    <t>MOBILIARIO Y EQUIPO EDUCACIONAL Y RECREATIVO</t>
  </si>
  <si>
    <t>EQUIPO MEDICO Y DE LABORATORIO</t>
  </si>
  <si>
    <t>OTROS ACTIVOS FIJOS  (ANEXO 8)</t>
  </si>
  <si>
    <t>OBRAS DE ARTE</t>
  </si>
  <si>
    <t>MAQUINARIA, OTROS EQUIPOS Y HERRAMIENTAS</t>
  </si>
  <si>
    <t>EQUIPOS DE DEFENSA Y SEGURIDAD</t>
  </si>
  <si>
    <t>DEPREC. ACUM. EDIFICIO</t>
  </si>
  <si>
    <t>DEPREC. ACUM. MOBILIARIO Y EQUIPO DE OFICINA</t>
  </si>
  <si>
    <t>DEPREC. ACUM. EQUIPO DE TRANSPORTE</t>
  </si>
  <si>
    <t>DEPREC. ACUM. EQUIPO DE COMPUTOS</t>
  </si>
  <si>
    <t>DEPREC. ACUM. EQUIPOS DE DEFENSA (ARMAS)</t>
  </si>
  <si>
    <t>DEPREC. ACUM. EQUIPOS DE COMUNIC. (MONITOREO)</t>
  </si>
  <si>
    <t>DEPREC. ACUM. ACTIVOS BANCO MUNDIAL</t>
  </si>
  <si>
    <t>DEPREC. ACUM.ACTIVOS CENTRO INDOTEL-HUB Y REP. DIGITAL</t>
  </si>
  <si>
    <t>AMORTIZACIONES (ANEXO 10)</t>
  </si>
  <si>
    <t>AMORTIZ. DE LAS MEJORAS A PROP. ARRENDADAS</t>
  </si>
  <si>
    <t>ALQUILER DE LOCAL</t>
  </si>
  <si>
    <t>OTROS DEPOSITOS</t>
  </si>
  <si>
    <t>DEPOSITO ALQUILER PARQUEO</t>
  </si>
  <si>
    <t>PRIMA POR CONTRATO DE FIANZA PRESTACIONES LABORALES</t>
  </si>
  <si>
    <t>CONSTRUCCION EN PROCESO</t>
  </si>
  <si>
    <t>CUENTAS POR PAGAR Y ACUMULACIONES (ANEXO 12)</t>
  </si>
  <si>
    <t>PROVEEDORES LOCALES</t>
  </si>
  <si>
    <t>CUENTAS POR PAGAR PROYECTOS FDT</t>
  </si>
  <si>
    <t>RETENCION CODIA</t>
  </si>
  <si>
    <t>CUENTAS POR PAGAR BANCO DE RESERVAS</t>
  </si>
  <si>
    <t>CUENTA POR PAGAR A FDT</t>
  </si>
  <si>
    <t>CUENTA POR PAGAR -  TRANS UNION</t>
  </si>
  <si>
    <t xml:space="preserve">CUENTA POR PAGAR - SEGUROS BANRESERVAS </t>
  </si>
  <si>
    <t>OTRAS CUENTAS POR PAGAR</t>
  </si>
  <si>
    <t>CUENTAS POR PAGAR CONCENTRA</t>
  </si>
  <si>
    <t>OTRAS CUENTAS POR PAGAR - CARIDELPA, S.A.M.</t>
  </si>
  <si>
    <t>OTRAS CUENTAS POR PAGAR- OEA</t>
  </si>
  <si>
    <t>COMPAÑIA DOM. DE TELEFONOS-(911)- (CLARO-CODETEL)</t>
  </si>
  <si>
    <t>ALTICE DOMINICAN REPUBLIC II (ORANGE) -911</t>
  </si>
  <si>
    <t>RETENCIONES CARGOS BANCARIOS</t>
  </si>
  <si>
    <t>TRILOGY DOMINICANA, S.A.(9-1-1)</t>
  </si>
  <si>
    <t>CREDITOS INTERESES CTA. CORRIENTE 911</t>
  </si>
  <si>
    <t>RETENCIÓN IMPUESTOS (10%) POR PAGAR</t>
  </si>
  <si>
    <t xml:space="preserve">RETENCIÓN ISR POR PAGAR SALARIOS </t>
  </si>
  <si>
    <t>IMPUESTOS SOBRE LA RENTA (5%)</t>
  </si>
  <si>
    <t>RETENCIÓN ISR 27%</t>
  </si>
  <si>
    <t>RETENCIÓN ITBIS 18/100%</t>
  </si>
  <si>
    <t>RETENCION ITEBIS 18/30</t>
  </si>
  <si>
    <t xml:space="preserve">                  NELSON ARROYO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</si>
</sst>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charset val="1"/>
    </font>
    <font>
      <sz val="9"/>
      <color indexed="8"/>
      <name val="Arial"/>
      <charset val="1"/>
    </font>
    <font>
      <b/>
      <sz val="8"/>
      <color indexed="8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0" fontId="7" fillId="0" borderId="0" xfId="0" applyFont="1" applyAlignment="1" applyProtection="1">
      <alignment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164" fontId="8" fillId="0" borderId="0" xfId="0" applyNumberFormat="1" applyFont="1" applyAlignment="1">
      <alignment horizontal="right" vertical="top"/>
    </xf>
    <xf numFmtId="39" fontId="0" fillId="0" borderId="0" xfId="0" applyNumberFormat="1" applyAlignment="1" applyProtection="1">
      <alignment vertical="top"/>
      <protection locked="0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/>
    </xf>
    <xf numFmtId="164" fontId="6" fillId="0" borderId="4" xfId="0" applyNumberFormat="1" applyFont="1" applyBorder="1" applyAlignment="1" applyProtection="1">
      <alignment vertical="top"/>
      <protection locked="0"/>
    </xf>
    <xf numFmtId="164" fontId="8" fillId="0" borderId="4" xfId="0" applyNumberFormat="1" applyFont="1" applyBorder="1" applyAlignment="1">
      <alignment horizontal="right" vertical="top"/>
    </xf>
    <xf numFmtId="0" fontId="6" fillId="0" borderId="0" xfId="0" applyFont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742950</xdr:colOff>
      <xdr:row>3</xdr:row>
      <xdr:rowOff>95250</xdr:rowOff>
    </xdr:to>
    <xdr:pic>
      <xdr:nvPicPr>
        <xdr:cNvPr id="2" name="Picture0" descr="Picture0">
          <a:extLst>
            <a:ext uri="{FF2B5EF4-FFF2-40B4-BE49-F238E27FC236}">
              <a16:creationId xmlns:a16="http://schemas.microsoft.com/office/drawing/2014/main" xmlns="" id="{49DDCC4C-AB14-4601-A69F-4220A3A9E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781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47</xdr:row>
      <xdr:rowOff>0</xdr:rowOff>
    </xdr:from>
    <xdr:ext cx="1733550" cy="666750"/>
    <xdr:pic>
      <xdr:nvPicPr>
        <xdr:cNvPr id="6" name="Picture0" descr="Picture0">
          <a:extLst>
            <a:ext uri="{FF2B5EF4-FFF2-40B4-BE49-F238E27FC236}">
              <a16:creationId xmlns:a16="http://schemas.microsoft.com/office/drawing/2014/main" xmlns="" id="{49DDCC4C-AB14-4601-A69F-4220A3A9E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972550"/>
          <a:ext cx="17335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92</xdr:row>
      <xdr:rowOff>200025</xdr:rowOff>
    </xdr:from>
    <xdr:to>
      <xdr:col>3</xdr:col>
      <xdr:colOff>200025</xdr:colOff>
      <xdr:row>96</xdr:row>
      <xdr:rowOff>123825</xdr:rowOff>
    </xdr:to>
    <xdr:pic>
      <xdr:nvPicPr>
        <xdr:cNvPr id="46" name="Picture0" descr="Picture0">
          <a:extLst>
            <a:ext uri="{FF2B5EF4-FFF2-40B4-BE49-F238E27FC236}">
              <a16:creationId xmlns:a16="http://schemas.microsoft.com/office/drawing/2014/main" xmlns="" id="{C69872B8-BE26-4E9C-BAD9-7B47AADB0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2000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112</xdr:row>
      <xdr:rowOff>200025</xdr:rowOff>
    </xdr:from>
    <xdr:to>
      <xdr:col>3</xdr:col>
      <xdr:colOff>200025</xdr:colOff>
      <xdr:row>116</xdr:row>
      <xdr:rowOff>123825</xdr:rowOff>
    </xdr:to>
    <xdr:pic>
      <xdr:nvPicPr>
        <xdr:cNvPr id="47" name="Picture0" descr="Picture0">
          <a:extLst>
            <a:ext uri="{FF2B5EF4-FFF2-40B4-BE49-F238E27FC236}">
              <a16:creationId xmlns:a16="http://schemas.microsoft.com/office/drawing/2014/main" xmlns="" id="{E9A9D7C6-6B8B-446D-88B4-17BCBABBB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019550"/>
          <a:ext cx="2000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139</xdr:row>
      <xdr:rowOff>200025</xdr:rowOff>
    </xdr:from>
    <xdr:to>
      <xdr:col>3</xdr:col>
      <xdr:colOff>200025</xdr:colOff>
      <xdr:row>143</xdr:row>
      <xdr:rowOff>123825</xdr:rowOff>
    </xdr:to>
    <xdr:pic>
      <xdr:nvPicPr>
        <xdr:cNvPr id="48" name="Picture0" descr="Picture0">
          <a:extLst>
            <a:ext uri="{FF2B5EF4-FFF2-40B4-BE49-F238E27FC236}">
              <a16:creationId xmlns:a16="http://schemas.microsoft.com/office/drawing/2014/main" xmlns="" id="{19E93623-D255-4527-9FC4-20ECBC864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515600"/>
          <a:ext cx="2000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155</xdr:row>
      <xdr:rowOff>200025</xdr:rowOff>
    </xdr:from>
    <xdr:to>
      <xdr:col>3</xdr:col>
      <xdr:colOff>200025</xdr:colOff>
      <xdr:row>159</xdr:row>
      <xdr:rowOff>123825</xdr:rowOff>
    </xdr:to>
    <xdr:pic>
      <xdr:nvPicPr>
        <xdr:cNvPr id="49" name="Picture0" descr="Picture0">
          <a:extLst>
            <a:ext uri="{FF2B5EF4-FFF2-40B4-BE49-F238E27FC236}">
              <a16:creationId xmlns:a16="http://schemas.microsoft.com/office/drawing/2014/main" xmlns="" id="{F9A6A4F6-C697-4B27-9EC1-5CFD96A4B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297150"/>
          <a:ext cx="2000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184</xdr:row>
      <xdr:rowOff>200025</xdr:rowOff>
    </xdr:from>
    <xdr:to>
      <xdr:col>3</xdr:col>
      <xdr:colOff>200025</xdr:colOff>
      <xdr:row>188</xdr:row>
      <xdr:rowOff>123825</xdr:rowOff>
    </xdr:to>
    <xdr:pic>
      <xdr:nvPicPr>
        <xdr:cNvPr id="50" name="Picture0" descr="Picture0">
          <a:extLst>
            <a:ext uri="{FF2B5EF4-FFF2-40B4-BE49-F238E27FC236}">
              <a16:creationId xmlns:a16="http://schemas.microsoft.com/office/drawing/2014/main" xmlns="" id="{C5F651D1-2B78-46C2-B955-98A0F7B1E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840700"/>
          <a:ext cx="2000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230</xdr:row>
      <xdr:rowOff>76201</xdr:rowOff>
    </xdr:from>
    <xdr:to>
      <xdr:col>3</xdr:col>
      <xdr:colOff>200025</xdr:colOff>
      <xdr:row>233</xdr:row>
      <xdr:rowOff>114301</xdr:rowOff>
    </xdr:to>
    <xdr:pic>
      <xdr:nvPicPr>
        <xdr:cNvPr id="51" name="Picture0" descr="Picture0">
          <a:extLst>
            <a:ext uri="{FF2B5EF4-FFF2-40B4-BE49-F238E27FC236}">
              <a16:creationId xmlns:a16="http://schemas.microsoft.com/office/drawing/2014/main" xmlns="" id="{DDBC4E39-A0E0-4330-A8FB-5777A7590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4034076"/>
          <a:ext cx="2000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3</xdr:col>
      <xdr:colOff>200025</xdr:colOff>
      <xdr:row>247</xdr:row>
      <xdr:rowOff>123825</xdr:rowOff>
    </xdr:to>
    <xdr:pic>
      <xdr:nvPicPr>
        <xdr:cNvPr id="52" name="Picture0" descr="Picture0">
          <a:extLst>
            <a:ext uri="{FF2B5EF4-FFF2-40B4-BE49-F238E27FC236}">
              <a16:creationId xmlns:a16="http://schemas.microsoft.com/office/drawing/2014/main" xmlns="" id="{63DDAD82-3719-468F-BD9B-1058F8A73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5737800"/>
          <a:ext cx="2000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261</xdr:row>
      <xdr:rowOff>200025</xdr:rowOff>
    </xdr:from>
    <xdr:to>
      <xdr:col>3</xdr:col>
      <xdr:colOff>200025</xdr:colOff>
      <xdr:row>265</xdr:row>
      <xdr:rowOff>123825</xdr:rowOff>
    </xdr:to>
    <xdr:pic>
      <xdr:nvPicPr>
        <xdr:cNvPr id="53" name="Picture0" descr="Picture0">
          <a:extLst>
            <a:ext uri="{FF2B5EF4-FFF2-40B4-BE49-F238E27FC236}">
              <a16:creationId xmlns:a16="http://schemas.microsoft.com/office/drawing/2014/main" xmlns="" id="{B0CE67E8-4370-420B-A0DB-AA07B40C0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4500800"/>
          <a:ext cx="2000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281</xdr:row>
      <xdr:rowOff>200025</xdr:rowOff>
    </xdr:from>
    <xdr:to>
      <xdr:col>3</xdr:col>
      <xdr:colOff>200025</xdr:colOff>
      <xdr:row>285</xdr:row>
      <xdr:rowOff>123825</xdr:rowOff>
    </xdr:to>
    <xdr:pic>
      <xdr:nvPicPr>
        <xdr:cNvPr id="54" name="Picture0" descr="Picture0">
          <a:extLst>
            <a:ext uri="{FF2B5EF4-FFF2-40B4-BE49-F238E27FC236}">
              <a16:creationId xmlns:a16="http://schemas.microsoft.com/office/drawing/2014/main" xmlns="" id="{E8499C0C-F08F-40B2-8DD0-E4626D95D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8329850"/>
          <a:ext cx="2000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302</xdr:row>
      <xdr:rowOff>200025</xdr:rowOff>
    </xdr:from>
    <xdr:to>
      <xdr:col>3</xdr:col>
      <xdr:colOff>200025</xdr:colOff>
      <xdr:row>306</xdr:row>
      <xdr:rowOff>123825</xdr:rowOff>
    </xdr:to>
    <xdr:pic>
      <xdr:nvPicPr>
        <xdr:cNvPr id="55" name="Picture0" descr="Picture0">
          <a:extLst>
            <a:ext uri="{FF2B5EF4-FFF2-40B4-BE49-F238E27FC236}">
              <a16:creationId xmlns:a16="http://schemas.microsoft.com/office/drawing/2014/main" xmlns="" id="{88BDE38E-BC1B-45EF-A827-78181207E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6349900"/>
          <a:ext cx="2000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322</xdr:row>
      <xdr:rowOff>142875</xdr:rowOff>
    </xdr:from>
    <xdr:to>
      <xdr:col>3</xdr:col>
      <xdr:colOff>200025</xdr:colOff>
      <xdr:row>326</xdr:row>
      <xdr:rowOff>76200</xdr:rowOff>
    </xdr:to>
    <xdr:pic>
      <xdr:nvPicPr>
        <xdr:cNvPr id="56" name="Picture0" descr="Picture0">
          <a:extLst>
            <a:ext uri="{FF2B5EF4-FFF2-40B4-BE49-F238E27FC236}">
              <a16:creationId xmlns:a16="http://schemas.microsoft.com/office/drawing/2014/main" xmlns="" id="{67E0E0C7-C958-4294-9783-F32BBD693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1702950"/>
          <a:ext cx="2000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337</xdr:row>
      <xdr:rowOff>123825</xdr:rowOff>
    </xdr:from>
    <xdr:to>
      <xdr:col>3</xdr:col>
      <xdr:colOff>200025</xdr:colOff>
      <xdr:row>341</xdr:row>
      <xdr:rowOff>57150</xdr:rowOff>
    </xdr:to>
    <xdr:pic>
      <xdr:nvPicPr>
        <xdr:cNvPr id="57" name="Picture0" descr="Picture0">
          <a:extLst>
            <a:ext uri="{FF2B5EF4-FFF2-40B4-BE49-F238E27FC236}">
              <a16:creationId xmlns:a16="http://schemas.microsoft.com/office/drawing/2014/main" xmlns="" id="{02050264-B99D-4D15-9898-AE81B9420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4750950"/>
          <a:ext cx="2000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101</xdr:row>
      <xdr:rowOff>28575</xdr:rowOff>
    </xdr:from>
    <xdr:to>
      <xdr:col>6</xdr:col>
      <xdr:colOff>0</xdr:colOff>
      <xdr:row>101</xdr:row>
      <xdr:rowOff>28575</xdr:rowOff>
    </xdr:to>
    <xdr:sp macro="" textlink="">
      <xdr:nvSpPr>
        <xdr:cNvPr id="58" name="Line 2">
          <a:extLst>
            <a:ext uri="{FF2B5EF4-FFF2-40B4-BE49-F238E27FC236}">
              <a16:creationId xmlns:a16="http://schemas.microsoft.com/office/drawing/2014/main" xmlns="" id="{3F3AEB64-8D61-4F10-B272-8BB087947E73}"/>
            </a:ext>
          </a:extLst>
        </xdr:cNvPr>
        <xdr:cNvSpPr>
          <a:spLocks noChangeShapeType="1"/>
        </xdr:cNvSpPr>
      </xdr:nvSpPr>
      <xdr:spPr bwMode="auto">
        <a:xfrm>
          <a:off x="238125" y="1743075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99</xdr:row>
      <xdr:rowOff>38100</xdr:rowOff>
    </xdr:from>
    <xdr:to>
      <xdr:col>6</xdr:col>
      <xdr:colOff>0</xdr:colOff>
      <xdr:row>99</xdr:row>
      <xdr:rowOff>38100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xmlns="" id="{86FB18FD-924D-4063-8D14-58A86419CA85}"/>
            </a:ext>
          </a:extLst>
        </xdr:cNvPr>
        <xdr:cNvSpPr>
          <a:spLocks noChangeShapeType="1"/>
        </xdr:cNvSpPr>
      </xdr:nvSpPr>
      <xdr:spPr bwMode="auto">
        <a:xfrm>
          <a:off x="238125" y="1371600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121</xdr:row>
      <xdr:rowOff>28575</xdr:rowOff>
    </xdr:from>
    <xdr:to>
      <xdr:col>6</xdr:col>
      <xdr:colOff>0</xdr:colOff>
      <xdr:row>121</xdr:row>
      <xdr:rowOff>28575</xdr:rowOff>
    </xdr:to>
    <xdr:sp macro="" textlink="">
      <xdr:nvSpPr>
        <xdr:cNvPr id="60" name="Line 8">
          <a:extLst>
            <a:ext uri="{FF2B5EF4-FFF2-40B4-BE49-F238E27FC236}">
              <a16:creationId xmlns:a16="http://schemas.microsoft.com/office/drawing/2014/main" xmlns="" id="{47EB7790-EE9C-49EA-9FB6-18817589FC57}"/>
            </a:ext>
          </a:extLst>
        </xdr:cNvPr>
        <xdr:cNvSpPr>
          <a:spLocks noChangeShapeType="1"/>
        </xdr:cNvSpPr>
      </xdr:nvSpPr>
      <xdr:spPr bwMode="auto">
        <a:xfrm>
          <a:off x="238125" y="5572125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119</xdr:row>
      <xdr:rowOff>38100</xdr:rowOff>
    </xdr:from>
    <xdr:to>
      <xdr:col>6</xdr:col>
      <xdr:colOff>0</xdr:colOff>
      <xdr:row>119</xdr:row>
      <xdr:rowOff>38100</xdr:rowOff>
    </xdr:to>
    <xdr:sp macro="" textlink="">
      <xdr:nvSpPr>
        <xdr:cNvPr id="61" name="Line 9">
          <a:extLst>
            <a:ext uri="{FF2B5EF4-FFF2-40B4-BE49-F238E27FC236}">
              <a16:creationId xmlns:a16="http://schemas.microsoft.com/office/drawing/2014/main" xmlns="" id="{99C9A3F9-19A7-4CBC-8C72-30EC2C47773B}"/>
            </a:ext>
          </a:extLst>
        </xdr:cNvPr>
        <xdr:cNvSpPr>
          <a:spLocks noChangeShapeType="1"/>
        </xdr:cNvSpPr>
      </xdr:nvSpPr>
      <xdr:spPr bwMode="auto">
        <a:xfrm>
          <a:off x="238125" y="5200650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148</xdr:row>
      <xdr:rowOff>28575</xdr:rowOff>
    </xdr:from>
    <xdr:to>
      <xdr:col>6</xdr:col>
      <xdr:colOff>0</xdr:colOff>
      <xdr:row>148</xdr:row>
      <xdr:rowOff>28575</xdr:rowOff>
    </xdr:to>
    <xdr:sp macro="" textlink="">
      <xdr:nvSpPr>
        <xdr:cNvPr id="62" name="Line 14">
          <a:extLst>
            <a:ext uri="{FF2B5EF4-FFF2-40B4-BE49-F238E27FC236}">
              <a16:creationId xmlns:a16="http://schemas.microsoft.com/office/drawing/2014/main" xmlns="" id="{77E2AA25-7375-41BE-93A1-734770CA34B6}"/>
            </a:ext>
          </a:extLst>
        </xdr:cNvPr>
        <xdr:cNvSpPr>
          <a:spLocks noChangeShapeType="1"/>
        </xdr:cNvSpPr>
      </xdr:nvSpPr>
      <xdr:spPr bwMode="auto">
        <a:xfrm>
          <a:off x="238125" y="12068175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146</xdr:row>
      <xdr:rowOff>38100</xdr:rowOff>
    </xdr:from>
    <xdr:to>
      <xdr:col>6</xdr:col>
      <xdr:colOff>0</xdr:colOff>
      <xdr:row>146</xdr:row>
      <xdr:rowOff>38100</xdr:rowOff>
    </xdr:to>
    <xdr:sp macro="" textlink="">
      <xdr:nvSpPr>
        <xdr:cNvPr id="63" name="Line 15">
          <a:extLst>
            <a:ext uri="{FF2B5EF4-FFF2-40B4-BE49-F238E27FC236}">
              <a16:creationId xmlns:a16="http://schemas.microsoft.com/office/drawing/2014/main" xmlns="" id="{FE0CFDBE-EF17-4810-9F97-428BAE98EA9B}"/>
            </a:ext>
          </a:extLst>
        </xdr:cNvPr>
        <xdr:cNvSpPr>
          <a:spLocks noChangeShapeType="1"/>
        </xdr:cNvSpPr>
      </xdr:nvSpPr>
      <xdr:spPr bwMode="auto">
        <a:xfrm>
          <a:off x="238125" y="11696700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164</xdr:row>
      <xdr:rowOff>28575</xdr:rowOff>
    </xdr:from>
    <xdr:to>
      <xdr:col>6</xdr:col>
      <xdr:colOff>0</xdr:colOff>
      <xdr:row>164</xdr:row>
      <xdr:rowOff>28575</xdr:rowOff>
    </xdr:to>
    <xdr:sp macro="" textlink="">
      <xdr:nvSpPr>
        <xdr:cNvPr id="64" name="Line 20">
          <a:extLst>
            <a:ext uri="{FF2B5EF4-FFF2-40B4-BE49-F238E27FC236}">
              <a16:creationId xmlns:a16="http://schemas.microsoft.com/office/drawing/2014/main" xmlns="" id="{B0BC411A-CA2F-4A71-A4DC-8CAF893A4046}"/>
            </a:ext>
          </a:extLst>
        </xdr:cNvPr>
        <xdr:cNvSpPr>
          <a:spLocks noChangeShapeType="1"/>
        </xdr:cNvSpPr>
      </xdr:nvSpPr>
      <xdr:spPr bwMode="auto">
        <a:xfrm>
          <a:off x="238125" y="16849725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162</xdr:row>
      <xdr:rowOff>38100</xdr:rowOff>
    </xdr:from>
    <xdr:to>
      <xdr:col>6</xdr:col>
      <xdr:colOff>0</xdr:colOff>
      <xdr:row>162</xdr:row>
      <xdr:rowOff>38100</xdr:rowOff>
    </xdr:to>
    <xdr:sp macro="" textlink="">
      <xdr:nvSpPr>
        <xdr:cNvPr id="65" name="Line 21">
          <a:extLst>
            <a:ext uri="{FF2B5EF4-FFF2-40B4-BE49-F238E27FC236}">
              <a16:creationId xmlns:a16="http://schemas.microsoft.com/office/drawing/2014/main" xmlns="" id="{8CC86F4B-D216-461D-ADD4-06713C6550F5}"/>
            </a:ext>
          </a:extLst>
        </xdr:cNvPr>
        <xdr:cNvSpPr>
          <a:spLocks noChangeShapeType="1"/>
        </xdr:cNvSpPr>
      </xdr:nvSpPr>
      <xdr:spPr bwMode="auto">
        <a:xfrm>
          <a:off x="238125" y="16478250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193</xdr:row>
      <xdr:rowOff>28575</xdr:rowOff>
    </xdr:from>
    <xdr:to>
      <xdr:col>6</xdr:col>
      <xdr:colOff>0</xdr:colOff>
      <xdr:row>193</xdr:row>
      <xdr:rowOff>28575</xdr:rowOff>
    </xdr:to>
    <xdr:sp macro="" textlink="">
      <xdr:nvSpPr>
        <xdr:cNvPr id="66" name="Line 26">
          <a:extLst>
            <a:ext uri="{FF2B5EF4-FFF2-40B4-BE49-F238E27FC236}">
              <a16:creationId xmlns:a16="http://schemas.microsoft.com/office/drawing/2014/main" xmlns="" id="{EB4F9C54-CD05-41E4-AA0D-E3E0F6481D6B}"/>
            </a:ext>
          </a:extLst>
        </xdr:cNvPr>
        <xdr:cNvSpPr>
          <a:spLocks noChangeShapeType="1"/>
        </xdr:cNvSpPr>
      </xdr:nvSpPr>
      <xdr:spPr bwMode="auto">
        <a:xfrm>
          <a:off x="238125" y="22393275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191</xdr:row>
      <xdr:rowOff>38100</xdr:rowOff>
    </xdr:from>
    <xdr:to>
      <xdr:col>6</xdr:col>
      <xdr:colOff>0</xdr:colOff>
      <xdr:row>191</xdr:row>
      <xdr:rowOff>38100</xdr:rowOff>
    </xdr:to>
    <xdr:sp macro="" textlink="">
      <xdr:nvSpPr>
        <xdr:cNvPr id="67" name="Line 27">
          <a:extLst>
            <a:ext uri="{FF2B5EF4-FFF2-40B4-BE49-F238E27FC236}">
              <a16:creationId xmlns:a16="http://schemas.microsoft.com/office/drawing/2014/main" xmlns="" id="{47461549-5CCF-4055-B68A-CA00224F3C37}"/>
            </a:ext>
          </a:extLst>
        </xdr:cNvPr>
        <xdr:cNvSpPr>
          <a:spLocks noChangeShapeType="1"/>
        </xdr:cNvSpPr>
      </xdr:nvSpPr>
      <xdr:spPr bwMode="auto">
        <a:xfrm>
          <a:off x="238125" y="22021800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238</xdr:row>
      <xdr:rowOff>28575</xdr:rowOff>
    </xdr:from>
    <xdr:to>
      <xdr:col>6</xdr:col>
      <xdr:colOff>0</xdr:colOff>
      <xdr:row>238</xdr:row>
      <xdr:rowOff>28575</xdr:rowOff>
    </xdr:to>
    <xdr:sp macro="" textlink="">
      <xdr:nvSpPr>
        <xdr:cNvPr id="68" name="Line 32">
          <a:extLst>
            <a:ext uri="{FF2B5EF4-FFF2-40B4-BE49-F238E27FC236}">
              <a16:creationId xmlns:a16="http://schemas.microsoft.com/office/drawing/2014/main" xmlns="" id="{2749080C-CC68-4494-97AC-FDF05AAECB12}"/>
            </a:ext>
          </a:extLst>
        </xdr:cNvPr>
        <xdr:cNvSpPr>
          <a:spLocks noChangeShapeType="1"/>
        </xdr:cNvSpPr>
      </xdr:nvSpPr>
      <xdr:spPr bwMode="auto">
        <a:xfrm>
          <a:off x="238125" y="32127825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236</xdr:row>
      <xdr:rowOff>38100</xdr:rowOff>
    </xdr:from>
    <xdr:to>
      <xdr:col>6</xdr:col>
      <xdr:colOff>0</xdr:colOff>
      <xdr:row>236</xdr:row>
      <xdr:rowOff>38100</xdr:rowOff>
    </xdr:to>
    <xdr:sp macro="" textlink="">
      <xdr:nvSpPr>
        <xdr:cNvPr id="69" name="Line 33">
          <a:extLst>
            <a:ext uri="{FF2B5EF4-FFF2-40B4-BE49-F238E27FC236}">
              <a16:creationId xmlns:a16="http://schemas.microsoft.com/office/drawing/2014/main" xmlns="" id="{1E20DD63-74CE-4729-8CEB-DD0FE822D5B3}"/>
            </a:ext>
          </a:extLst>
        </xdr:cNvPr>
        <xdr:cNvSpPr>
          <a:spLocks noChangeShapeType="1"/>
        </xdr:cNvSpPr>
      </xdr:nvSpPr>
      <xdr:spPr bwMode="auto">
        <a:xfrm>
          <a:off x="238125" y="31756350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252</xdr:row>
      <xdr:rowOff>28575</xdr:rowOff>
    </xdr:from>
    <xdr:to>
      <xdr:col>6</xdr:col>
      <xdr:colOff>0</xdr:colOff>
      <xdr:row>252</xdr:row>
      <xdr:rowOff>28575</xdr:rowOff>
    </xdr:to>
    <xdr:sp macro="" textlink="">
      <xdr:nvSpPr>
        <xdr:cNvPr id="70" name="Line 38">
          <a:extLst>
            <a:ext uri="{FF2B5EF4-FFF2-40B4-BE49-F238E27FC236}">
              <a16:creationId xmlns:a16="http://schemas.microsoft.com/office/drawing/2014/main" xmlns="" id="{6A72F8F4-7E8B-44F8-ADCC-B0B86DEF7287}"/>
            </a:ext>
          </a:extLst>
        </xdr:cNvPr>
        <xdr:cNvSpPr>
          <a:spLocks noChangeShapeType="1"/>
        </xdr:cNvSpPr>
      </xdr:nvSpPr>
      <xdr:spPr bwMode="auto">
        <a:xfrm>
          <a:off x="238125" y="37290375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250</xdr:row>
      <xdr:rowOff>38100</xdr:rowOff>
    </xdr:from>
    <xdr:to>
      <xdr:col>6</xdr:col>
      <xdr:colOff>0</xdr:colOff>
      <xdr:row>250</xdr:row>
      <xdr:rowOff>38100</xdr:rowOff>
    </xdr:to>
    <xdr:sp macro="" textlink="">
      <xdr:nvSpPr>
        <xdr:cNvPr id="71" name="Line 39">
          <a:extLst>
            <a:ext uri="{FF2B5EF4-FFF2-40B4-BE49-F238E27FC236}">
              <a16:creationId xmlns:a16="http://schemas.microsoft.com/office/drawing/2014/main" xmlns="" id="{F6F90611-5484-4A83-B1A1-B960F9C772E2}"/>
            </a:ext>
          </a:extLst>
        </xdr:cNvPr>
        <xdr:cNvSpPr>
          <a:spLocks noChangeShapeType="1"/>
        </xdr:cNvSpPr>
      </xdr:nvSpPr>
      <xdr:spPr bwMode="auto">
        <a:xfrm>
          <a:off x="238125" y="36918900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5</xdr:col>
      <xdr:colOff>0</xdr:colOff>
      <xdr:row>259</xdr:row>
      <xdr:rowOff>9525</xdr:rowOff>
    </xdr:from>
    <xdr:to>
      <xdr:col>6</xdr:col>
      <xdr:colOff>0</xdr:colOff>
      <xdr:row>259</xdr:row>
      <xdr:rowOff>9525</xdr:rowOff>
    </xdr:to>
    <xdr:sp macro="" textlink="">
      <xdr:nvSpPr>
        <xdr:cNvPr id="72" name="Line 40">
          <a:extLst>
            <a:ext uri="{FF2B5EF4-FFF2-40B4-BE49-F238E27FC236}">
              <a16:creationId xmlns:a16="http://schemas.microsoft.com/office/drawing/2014/main" xmlns="" id="{E641F3DE-238E-4A24-BF94-2DC3583AB61A}"/>
            </a:ext>
          </a:extLst>
        </xdr:cNvPr>
        <xdr:cNvSpPr>
          <a:spLocks noChangeShapeType="1"/>
        </xdr:cNvSpPr>
      </xdr:nvSpPr>
      <xdr:spPr bwMode="auto">
        <a:xfrm>
          <a:off x="3686175" y="38604825"/>
          <a:ext cx="1238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5</xdr:col>
      <xdr:colOff>0</xdr:colOff>
      <xdr:row>260</xdr:row>
      <xdr:rowOff>38100</xdr:rowOff>
    </xdr:from>
    <xdr:to>
      <xdr:col>6</xdr:col>
      <xdr:colOff>0</xdr:colOff>
      <xdr:row>260</xdr:row>
      <xdr:rowOff>38100</xdr:rowOff>
    </xdr:to>
    <xdr:sp macro="" textlink="">
      <xdr:nvSpPr>
        <xdr:cNvPr id="73" name="Line 41">
          <a:extLst>
            <a:ext uri="{FF2B5EF4-FFF2-40B4-BE49-F238E27FC236}">
              <a16:creationId xmlns:a16="http://schemas.microsoft.com/office/drawing/2014/main" xmlns="" id="{7B265D36-D88E-48FC-8FF9-3DF43EA6C376}"/>
            </a:ext>
          </a:extLst>
        </xdr:cNvPr>
        <xdr:cNvSpPr>
          <a:spLocks noChangeShapeType="1"/>
        </xdr:cNvSpPr>
      </xdr:nvSpPr>
      <xdr:spPr bwMode="auto">
        <a:xfrm>
          <a:off x="3686175" y="38823900"/>
          <a:ext cx="1238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5</xdr:col>
      <xdr:colOff>0</xdr:colOff>
      <xdr:row>260</xdr:row>
      <xdr:rowOff>57150</xdr:rowOff>
    </xdr:from>
    <xdr:to>
      <xdr:col>6</xdr:col>
      <xdr:colOff>0</xdr:colOff>
      <xdr:row>260</xdr:row>
      <xdr:rowOff>57150</xdr:rowOff>
    </xdr:to>
    <xdr:sp macro="" textlink="">
      <xdr:nvSpPr>
        <xdr:cNvPr id="74" name="Line 42">
          <a:extLst>
            <a:ext uri="{FF2B5EF4-FFF2-40B4-BE49-F238E27FC236}">
              <a16:creationId xmlns:a16="http://schemas.microsoft.com/office/drawing/2014/main" xmlns="" id="{4097B4FA-6785-43CF-B084-1F4393DB148F}"/>
            </a:ext>
          </a:extLst>
        </xdr:cNvPr>
        <xdr:cNvSpPr>
          <a:spLocks noChangeShapeType="1"/>
        </xdr:cNvSpPr>
      </xdr:nvSpPr>
      <xdr:spPr bwMode="auto">
        <a:xfrm>
          <a:off x="3686175" y="38842950"/>
          <a:ext cx="1238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270</xdr:row>
      <xdr:rowOff>28575</xdr:rowOff>
    </xdr:from>
    <xdr:to>
      <xdr:col>6</xdr:col>
      <xdr:colOff>0</xdr:colOff>
      <xdr:row>270</xdr:row>
      <xdr:rowOff>28575</xdr:rowOff>
    </xdr:to>
    <xdr:sp macro="" textlink="">
      <xdr:nvSpPr>
        <xdr:cNvPr id="75" name="Line 44">
          <a:extLst>
            <a:ext uri="{FF2B5EF4-FFF2-40B4-BE49-F238E27FC236}">
              <a16:creationId xmlns:a16="http://schemas.microsoft.com/office/drawing/2014/main" xmlns="" id="{E3D6EE01-526F-4A45-9458-EFCF564DE12C}"/>
            </a:ext>
          </a:extLst>
        </xdr:cNvPr>
        <xdr:cNvSpPr>
          <a:spLocks noChangeShapeType="1"/>
        </xdr:cNvSpPr>
      </xdr:nvSpPr>
      <xdr:spPr bwMode="auto">
        <a:xfrm>
          <a:off x="238125" y="46053375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268</xdr:row>
      <xdr:rowOff>38100</xdr:rowOff>
    </xdr:from>
    <xdr:to>
      <xdr:col>6</xdr:col>
      <xdr:colOff>0</xdr:colOff>
      <xdr:row>268</xdr:row>
      <xdr:rowOff>38100</xdr:rowOff>
    </xdr:to>
    <xdr:sp macro="" textlink="">
      <xdr:nvSpPr>
        <xdr:cNvPr id="76" name="Line 45">
          <a:extLst>
            <a:ext uri="{FF2B5EF4-FFF2-40B4-BE49-F238E27FC236}">
              <a16:creationId xmlns:a16="http://schemas.microsoft.com/office/drawing/2014/main" xmlns="" id="{D3D21F5A-CF9C-49EC-A241-BDC8AE668FD5}"/>
            </a:ext>
          </a:extLst>
        </xdr:cNvPr>
        <xdr:cNvSpPr>
          <a:spLocks noChangeShapeType="1"/>
        </xdr:cNvSpPr>
      </xdr:nvSpPr>
      <xdr:spPr bwMode="auto">
        <a:xfrm>
          <a:off x="238125" y="45681900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290</xdr:row>
      <xdr:rowOff>28575</xdr:rowOff>
    </xdr:from>
    <xdr:to>
      <xdr:col>6</xdr:col>
      <xdr:colOff>0</xdr:colOff>
      <xdr:row>290</xdr:row>
      <xdr:rowOff>28575</xdr:rowOff>
    </xdr:to>
    <xdr:sp macro="" textlink="">
      <xdr:nvSpPr>
        <xdr:cNvPr id="77" name="Line 50">
          <a:extLst>
            <a:ext uri="{FF2B5EF4-FFF2-40B4-BE49-F238E27FC236}">
              <a16:creationId xmlns:a16="http://schemas.microsoft.com/office/drawing/2014/main" xmlns="" id="{905AC4F9-36D8-417E-BDFE-8D18D038F423}"/>
            </a:ext>
          </a:extLst>
        </xdr:cNvPr>
        <xdr:cNvSpPr>
          <a:spLocks noChangeShapeType="1"/>
        </xdr:cNvSpPr>
      </xdr:nvSpPr>
      <xdr:spPr bwMode="auto">
        <a:xfrm>
          <a:off x="238125" y="49882425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288</xdr:row>
      <xdr:rowOff>38100</xdr:rowOff>
    </xdr:from>
    <xdr:to>
      <xdr:col>6</xdr:col>
      <xdr:colOff>0</xdr:colOff>
      <xdr:row>288</xdr:row>
      <xdr:rowOff>38100</xdr:rowOff>
    </xdr:to>
    <xdr:sp macro="" textlink="">
      <xdr:nvSpPr>
        <xdr:cNvPr id="78" name="Line 51">
          <a:extLst>
            <a:ext uri="{FF2B5EF4-FFF2-40B4-BE49-F238E27FC236}">
              <a16:creationId xmlns:a16="http://schemas.microsoft.com/office/drawing/2014/main" xmlns="" id="{BBEBDC23-F7B4-4D41-A304-4B69B39D9415}"/>
            </a:ext>
          </a:extLst>
        </xdr:cNvPr>
        <xdr:cNvSpPr>
          <a:spLocks noChangeShapeType="1"/>
        </xdr:cNvSpPr>
      </xdr:nvSpPr>
      <xdr:spPr bwMode="auto">
        <a:xfrm>
          <a:off x="238125" y="49510950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311</xdr:row>
      <xdr:rowOff>28575</xdr:rowOff>
    </xdr:from>
    <xdr:to>
      <xdr:col>6</xdr:col>
      <xdr:colOff>0</xdr:colOff>
      <xdr:row>311</xdr:row>
      <xdr:rowOff>28575</xdr:rowOff>
    </xdr:to>
    <xdr:sp macro="" textlink="">
      <xdr:nvSpPr>
        <xdr:cNvPr id="79" name="Line 56">
          <a:extLst>
            <a:ext uri="{FF2B5EF4-FFF2-40B4-BE49-F238E27FC236}">
              <a16:creationId xmlns:a16="http://schemas.microsoft.com/office/drawing/2014/main" xmlns="" id="{170F0ABB-10B6-47FA-B342-353AF1E55718}"/>
            </a:ext>
          </a:extLst>
        </xdr:cNvPr>
        <xdr:cNvSpPr>
          <a:spLocks noChangeShapeType="1"/>
        </xdr:cNvSpPr>
      </xdr:nvSpPr>
      <xdr:spPr bwMode="auto">
        <a:xfrm>
          <a:off x="238125" y="57902475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309</xdr:row>
      <xdr:rowOff>38100</xdr:rowOff>
    </xdr:from>
    <xdr:to>
      <xdr:col>6</xdr:col>
      <xdr:colOff>0</xdr:colOff>
      <xdr:row>309</xdr:row>
      <xdr:rowOff>38100</xdr:rowOff>
    </xdr:to>
    <xdr:sp macro="" textlink="">
      <xdr:nvSpPr>
        <xdr:cNvPr id="80" name="Line 57">
          <a:extLst>
            <a:ext uri="{FF2B5EF4-FFF2-40B4-BE49-F238E27FC236}">
              <a16:creationId xmlns:a16="http://schemas.microsoft.com/office/drawing/2014/main" xmlns="" id="{D2A405FF-3548-41BB-8A10-5559CC43E5AC}"/>
            </a:ext>
          </a:extLst>
        </xdr:cNvPr>
        <xdr:cNvSpPr>
          <a:spLocks noChangeShapeType="1"/>
        </xdr:cNvSpPr>
      </xdr:nvSpPr>
      <xdr:spPr bwMode="auto">
        <a:xfrm>
          <a:off x="238125" y="57531000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329</xdr:row>
      <xdr:rowOff>28575</xdr:rowOff>
    </xdr:from>
    <xdr:to>
      <xdr:col>6</xdr:col>
      <xdr:colOff>0</xdr:colOff>
      <xdr:row>329</xdr:row>
      <xdr:rowOff>28575</xdr:rowOff>
    </xdr:to>
    <xdr:sp macro="" textlink="">
      <xdr:nvSpPr>
        <xdr:cNvPr id="81" name="Line 62">
          <a:extLst>
            <a:ext uri="{FF2B5EF4-FFF2-40B4-BE49-F238E27FC236}">
              <a16:creationId xmlns:a16="http://schemas.microsoft.com/office/drawing/2014/main" xmlns="" id="{4D6FEE90-7E86-4994-8D41-463DAB13CBD4}"/>
            </a:ext>
          </a:extLst>
        </xdr:cNvPr>
        <xdr:cNvSpPr>
          <a:spLocks noChangeShapeType="1"/>
        </xdr:cNvSpPr>
      </xdr:nvSpPr>
      <xdr:spPr bwMode="auto">
        <a:xfrm>
          <a:off x="238125" y="63636525"/>
          <a:ext cx="468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344</xdr:row>
      <xdr:rowOff>47625</xdr:rowOff>
    </xdr:from>
    <xdr:to>
      <xdr:col>6</xdr:col>
      <xdr:colOff>0</xdr:colOff>
      <xdr:row>344</xdr:row>
      <xdr:rowOff>47625</xdr:rowOff>
    </xdr:to>
    <xdr:sp macro="" textlink="">
      <xdr:nvSpPr>
        <xdr:cNvPr id="83" name="Line 68">
          <a:extLst>
            <a:ext uri="{FF2B5EF4-FFF2-40B4-BE49-F238E27FC236}">
              <a16:creationId xmlns:a16="http://schemas.microsoft.com/office/drawing/2014/main" xmlns="" id="{BC8F00D8-3E90-4E5C-A95A-6BDC038B33BD}"/>
            </a:ext>
          </a:extLst>
        </xdr:cNvPr>
        <xdr:cNvSpPr>
          <a:spLocks noChangeShapeType="1"/>
        </xdr:cNvSpPr>
      </xdr:nvSpPr>
      <xdr:spPr bwMode="auto">
        <a:xfrm>
          <a:off x="209550" y="65789175"/>
          <a:ext cx="5295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3"/>
  <sheetViews>
    <sheetView tabSelected="1" topLeftCell="A34" workbookViewId="0">
      <selection activeCell="F51" sqref="F51"/>
    </sheetView>
  </sheetViews>
  <sheetFormatPr baseColWidth="10" defaultRowHeight="15" x14ac:dyDescent="0.25"/>
  <cols>
    <col min="1" max="1" width="2.140625" style="1" customWidth="1"/>
    <col min="2" max="2" width="15.5703125" style="1" customWidth="1"/>
    <col min="3" max="3" width="11.42578125" style="1"/>
    <col min="4" max="4" width="20.140625" style="1" customWidth="1"/>
    <col min="5" max="5" width="13.28515625" style="1" customWidth="1"/>
    <col min="6" max="6" width="16.28515625" style="1" customWidth="1"/>
    <col min="7" max="8" width="11.42578125" style="1"/>
    <col min="9" max="9" width="16.140625" style="1" bestFit="1" customWidth="1"/>
    <col min="10" max="260" width="11.42578125" style="1"/>
    <col min="261" max="261" width="17.140625" style="1" bestFit="1" customWidth="1"/>
    <col min="262" max="262" width="13" style="1" bestFit="1" customWidth="1"/>
    <col min="263" max="264" width="11.42578125" style="1"/>
    <col min="265" max="265" width="13" style="1" bestFit="1" customWidth="1"/>
    <col min="266" max="516" width="11.42578125" style="1"/>
    <col min="517" max="517" width="17.140625" style="1" bestFit="1" customWidth="1"/>
    <col min="518" max="518" width="13" style="1" bestFit="1" customWidth="1"/>
    <col min="519" max="520" width="11.42578125" style="1"/>
    <col min="521" max="521" width="13" style="1" bestFit="1" customWidth="1"/>
    <col min="522" max="772" width="11.42578125" style="1"/>
    <col min="773" max="773" width="17.140625" style="1" bestFit="1" customWidth="1"/>
    <col min="774" max="774" width="13" style="1" bestFit="1" customWidth="1"/>
    <col min="775" max="776" width="11.42578125" style="1"/>
    <col min="777" max="777" width="13" style="1" bestFit="1" customWidth="1"/>
    <col min="778" max="1028" width="11.42578125" style="1"/>
    <col min="1029" max="1029" width="17.140625" style="1" bestFit="1" customWidth="1"/>
    <col min="1030" max="1030" width="13" style="1" bestFit="1" customWidth="1"/>
    <col min="1031" max="1032" width="11.42578125" style="1"/>
    <col min="1033" max="1033" width="13" style="1" bestFit="1" customWidth="1"/>
    <col min="1034" max="1284" width="11.42578125" style="1"/>
    <col min="1285" max="1285" width="17.140625" style="1" bestFit="1" customWidth="1"/>
    <col min="1286" max="1286" width="13" style="1" bestFit="1" customWidth="1"/>
    <col min="1287" max="1288" width="11.42578125" style="1"/>
    <col min="1289" max="1289" width="13" style="1" bestFit="1" customWidth="1"/>
    <col min="1290" max="1540" width="11.42578125" style="1"/>
    <col min="1541" max="1541" width="17.140625" style="1" bestFit="1" customWidth="1"/>
    <col min="1542" max="1542" width="13" style="1" bestFit="1" customWidth="1"/>
    <col min="1543" max="1544" width="11.42578125" style="1"/>
    <col min="1545" max="1545" width="13" style="1" bestFit="1" customWidth="1"/>
    <col min="1546" max="1796" width="11.42578125" style="1"/>
    <col min="1797" max="1797" width="17.140625" style="1" bestFit="1" customWidth="1"/>
    <col min="1798" max="1798" width="13" style="1" bestFit="1" customWidth="1"/>
    <col min="1799" max="1800" width="11.42578125" style="1"/>
    <col min="1801" max="1801" width="13" style="1" bestFit="1" customWidth="1"/>
    <col min="1802" max="2052" width="11.42578125" style="1"/>
    <col min="2053" max="2053" width="17.140625" style="1" bestFit="1" customWidth="1"/>
    <col min="2054" max="2054" width="13" style="1" bestFit="1" customWidth="1"/>
    <col min="2055" max="2056" width="11.42578125" style="1"/>
    <col min="2057" max="2057" width="13" style="1" bestFit="1" customWidth="1"/>
    <col min="2058" max="2308" width="11.42578125" style="1"/>
    <col min="2309" max="2309" width="17.140625" style="1" bestFit="1" customWidth="1"/>
    <col min="2310" max="2310" width="13" style="1" bestFit="1" customWidth="1"/>
    <col min="2311" max="2312" width="11.42578125" style="1"/>
    <col min="2313" max="2313" width="13" style="1" bestFit="1" customWidth="1"/>
    <col min="2314" max="2564" width="11.42578125" style="1"/>
    <col min="2565" max="2565" width="17.140625" style="1" bestFit="1" customWidth="1"/>
    <col min="2566" max="2566" width="13" style="1" bestFit="1" customWidth="1"/>
    <col min="2567" max="2568" width="11.42578125" style="1"/>
    <col min="2569" max="2569" width="13" style="1" bestFit="1" customWidth="1"/>
    <col min="2570" max="2820" width="11.42578125" style="1"/>
    <col min="2821" max="2821" width="17.140625" style="1" bestFit="1" customWidth="1"/>
    <col min="2822" max="2822" width="13" style="1" bestFit="1" customWidth="1"/>
    <col min="2823" max="2824" width="11.42578125" style="1"/>
    <col min="2825" max="2825" width="13" style="1" bestFit="1" customWidth="1"/>
    <col min="2826" max="3076" width="11.42578125" style="1"/>
    <col min="3077" max="3077" width="17.140625" style="1" bestFit="1" customWidth="1"/>
    <col min="3078" max="3078" width="13" style="1" bestFit="1" customWidth="1"/>
    <col min="3079" max="3080" width="11.42578125" style="1"/>
    <col min="3081" max="3081" width="13" style="1" bestFit="1" customWidth="1"/>
    <col min="3082" max="3332" width="11.42578125" style="1"/>
    <col min="3333" max="3333" width="17.140625" style="1" bestFit="1" customWidth="1"/>
    <col min="3334" max="3334" width="13" style="1" bestFit="1" customWidth="1"/>
    <col min="3335" max="3336" width="11.42578125" style="1"/>
    <col min="3337" max="3337" width="13" style="1" bestFit="1" customWidth="1"/>
    <col min="3338" max="3588" width="11.42578125" style="1"/>
    <col min="3589" max="3589" width="17.140625" style="1" bestFit="1" customWidth="1"/>
    <col min="3590" max="3590" width="13" style="1" bestFit="1" customWidth="1"/>
    <col min="3591" max="3592" width="11.42578125" style="1"/>
    <col min="3593" max="3593" width="13" style="1" bestFit="1" customWidth="1"/>
    <col min="3594" max="3844" width="11.42578125" style="1"/>
    <col min="3845" max="3845" width="17.140625" style="1" bestFit="1" customWidth="1"/>
    <col min="3846" max="3846" width="13" style="1" bestFit="1" customWidth="1"/>
    <col min="3847" max="3848" width="11.42578125" style="1"/>
    <col min="3849" max="3849" width="13" style="1" bestFit="1" customWidth="1"/>
    <col min="3850" max="4100" width="11.42578125" style="1"/>
    <col min="4101" max="4101" width="17.140625" style="1" bestFit="1" customWidth="1"/>
    <col min="4102" max="4102" width="13" style="1" bestFit="1" customWidth="1"/>
    <col min="4103" max="4104" width="11.42578125" style="1"/>
    <col min="4105" max="4105" width="13" style="1" bestFit="1" customWidth="1"/>
    <col min="4106" max="4356" width="11.42578125" style="1"/>
    <col min="4357" max="4357" width="17.140625" style="1" bestFit="1" customWidth="1"/>
    <col min="4358" max="4358" width="13" style="1" bestFit="1" customWidth="1"/>
    <col min="4359" max="4360" width="11.42578125" style="1"/>
    <col min="4361" max="4361" width="13" style="1" bestFit="1" customWidth="1"/>
    <col min="4362" max="4612" width="11.42578125" style="1"/>
    <col min="4613" max="4613" width="17.140625" style="1" bestFit="1" customWidth="1"/>
    <col min="4614" max="4614" width="13" style="1" bestFit="1" customWidth="1"/>
    <col min="4615" max="4616" width="11.42578125" style="1"/>
    <col min="4617" max="4617" width="13" style="1" bestFit="1" customWidth="1"/>
    <col min="4618" max="4868" width="11.42578125" style="1"/>
    <col min="4869" max="4869" width="17.140625" style="1" bestFit="1" customWidth="1"/>
    <col min="4870" max="4870" width="13" style="1" bestFit="1" customWidth="1"/>
    <col min="4871" max="4872" width="11.42578125" style="1"/>
    <col min="4873" max="4873" width="13" style="1" bestFit="1" customWidth="1"/>
    <col min="4874" max="5124" width="11.42578125" style="1"/>
    <col min="5125" max="5125" width="17.140625" style="1" bestFit="1" customWidth="1"/>
    <col min="5126" max="5126" width="13" style="1" bestFit="1" customWidth="1"/>
    <col min="5127" max="5128" width="11.42578125" style="1"/>
    <col min="5129" max="5129" width="13" style="1" bestFit="1" customWidth="1"/>
    <col min="5130" max="5380" width="11.42578125" style="1"/>
    <col min="5381" max="5381" width="17.140625" style="1" bestFit="1" customWidth="1"/>
    <col min="5382" max="5382" width="13" style="1" bestFit="1" customWidth="1"/>
    <col min="5383" max="5384" width="11.42578125" style="1"/>
    <col min="5385" max="5385" width="13" style="1" bestFit="1" customWidth="1"/>
    <col min="5386" max="5636" width="11.42578125" style="1"/>
    <col min="5637" max="5637" width="17.140625" style="1" bestFit="1" customWidth="1"/>
    <col min="5638" max="5638" width="13" style="1" bestFit="1" customWidth="1"/>
    <col min="5639" max="5640" width="11.42578125" style="1"/>
    <col min="5641" max="5641" width="13" style="1" bestFit="1" customWidth="1"/>
    <col min="5642" max="5892" width="11.42578125" style="1"/>
    <col min="5893" max="5893" width="17.140625" style="1" bestFit="1" customWidth="1"/>
    <col min="5894" max="5894" width="13" style="1" bestFit="1" customWidth="1"/>
    <col min="5895" max="5896" width="11.42578125" style="1"/>
    <col min="5897" max="5897" width="13" style="1" bestFit="1" customWidth="1"/>
    <col min="5898" max="6148" width="11.42578125" style="1"/>
    <col min="6149" max="6149" width="17.140625" style="1" bestFit="1" customWidth="1"/>
    <col min="6150" max="6150" width="13" style="1" bestFit="1" customWidth="1"/>
    <col min="6151" max="6152" width="11.42578125" style="1"/>
    <col min="6153" max="6153" width="13" style="1" bestFit="1" customWidth="1"/>
    <col min="6154" max="6404" width="11.42578125" style="1"/>
    <col min="6405" max="6405" width="17.140625" style="1" bestFit="1" customWidth="1"/>
    <col min="6406" max="6406" width="13" style="1" bestFit="1" customWidth="1"/>
    <col min="6407" max="6408" width="11.42578125" style="1"/>
    <col min="6409" max="6409" width="13" style="1" bestFit="1" customWidth="1"/>
    <col min="6410" max="6660" width="11.42578125" style="1"/>
    <col min="6661" max="6661" width="17.140625" style="1" bestFit="1" customWidth="1"/>
    <col min="6662" max="6662" width="13" style="1" bestFit="1" customWidth="1"/>
    <col min="6663" max="6664" width="11.42578125" style="1"/>
    <col min="6665" max="6665" width="13" style="1" bestFit="1" customWidth="1"/>
    <col min="6666" max="6916" width="11.42578125" style="1"/>
    <col min="6917" max="6917" width="17.140625" style="1" bestFit="1" customWidth="1"/>
    <col min="6918" max="6918" width="13" style="1" bestFit="1" customWidth="1"/>
    <col min="6919" max="6920" width="11.42578125" style="1"/>
    <col min="6921" max="6921" width="13" style="1" bestFit="1" customWidth="1"/>
    <col min="6922" max="7172" width="11.42578125" style="1"/>
    <col min="7173" max="7173" width="17.140625" style="1" bestFit="1" customWidth="1"/>
    <col min="7174" max="7174" width="13" style="1" bestFit="1" customWidth="1"/>
    <col min="7175" max="7176" width="11.42578125" style="1"/>
    <col min="7177" max="7177" width="13" style="1" bestFit="1" customWidth="1"/>
    <col min="7178" max="7428" width="11.42578125" style="1"/>
    <col min="7429" max="7429" width="17.140625" style="1" bestFit="1" customWidth="1"/>
    <col min="7430" max="7430" width="13" style="1" bestFit="1" customWidth="1"/>
    <col min="7431" max="7432" width="11.42578125" style="1"/>
    <col min="7433" max="7433" width="13" style="1" bestFit="1" customWidth="1"/>
    <col min="7434" max="7684" width="11.42578125" style="1"/>
    <col min="7685" max="7685" width="17.140625" style="1" bestFit="1" customWidth="1"/>
    <col min="7686" max="7686" width="13" style="1" bestFit="1" customWidth="1"/>
    <col min="7687" max="7688" width="11.42578125" style="1"/>
    <col min="7689" max="7689" width="13" style="1" bestFit="1" customWidth="1"/>
    <col min="7690" max="7940" width="11.42578125" style="1"/>
    <col min="7941" max="7941" width="17.140625" style="1" bestFit="1" customWidth="1"/>
    <col min="7942" max="7942" width="13" style="1" bestFit="1" customWidth="1"/>
    <col min="7943" max="7944" width="11.42578125" style="1"/>
    <col min="7945" max="7945" width="13" style="1" bestFit="1" customWidth="1"/>
    <col min="7946" max="8196" width="11.42578125" style="1"/>
    <col min="8197" max="8197" width="17.140625" style="1" bestFit="1" customWidth="1"/>
    <col min="8198" max="8198" width="13" style="1" bestFit="1" customWidth="1"/>
    <col min="8199" max="8200" width="11.42578125" style="1"/>
    <col min="8201" max="8201" width="13" style="1" bestFit="1" customWidth="1"/>
    <col min="8202" max="8452" width="11.42578125" style="1"/>
    <col min="8453" max="8453" width="17.140625" style="1" bestFit="1" customWidth="1"/>
    <col min="8454" max="8454" width="13" style="1" bestFit="1" customWidth="1"/>
    <col min="8455" max="8456" width="11.42578125" style="1"/>
    <col min="8457" max="8457" width="13" style="1" bestFit="1" customWidth="1"/>
    <col min="8458" max="8708" width="11.42578125" style="1"/>
    <col min="8709" max="8709" width="17.140625" style="1" bestFit="1" customWidth="1"/>
    <col min="8710" max="8710" width="13" style="1" bestFit="1" customWidth="1"/>
    <col min="8711" max="8712" width="11.42578125" style="1"/>
    <col min="8713" max="8713" width="13" style="1" bestFit="1" customWidth="1"/>
    <col min="8714" max="8964" width="11.42578125" style="1"/>
    <col min="8965" max="8965" width="17.140625" style="1" bestFit="1" customWidth="1"/>
    <col min="8966" max="8966" width="13" style="1" bestFit="1" customWidth="1"/>
    <col min="8967" max="8968" width="11.42578125" style="1"/>
    <col min="8969" max="8969" width="13" style="1" bestFit="1" customWidth="1"/>
    <col min="8970" max="9220" width="11.42578125" style="1"/>
    <col min="9221" max="9221" width="17.140625" style="1" bestFit="1" customWidth="1"/>
    <col min="9222" max="9222" width="13" style="1" bestFit="1" customWidth="1"/>
    <col min="9223" max="9224" width="11.42578125" style="1"/>
    <col min="9225" max="9225" width="13" style="1" bestFit="1" customWidth="1"/>
    <col min="9226" max="9476" width="11.42578125" style="1"/>
    <col min="9477" max="9477" width="17.140625" style="1" bestFit="1" customWidth="1"/>
    <col min="9478" max="9478" width="13" style="1" bestFit="1" customWidth="1"/>
    <col min="9479" max="9480" width="11.42578125" style="1"/>
    <col min="9481" max="9481" width="13" style="1" bestFit="1" customWidth="1"/>
    <col min="9482" max="9732" width="11.42578125" style="1"/>
    <col min="9733" max="9733" width="17.140625" style="1" bestFit="1" customWidth="1"/>
    <col min="9734" max="9734" width="13" style="1" bestFit="1" customWidth="1"/>
    <col min="9735" max="9736" width="11.42578125" style="1"/>
    <col min="9737" max="9737" width="13" style="1" bestFit="1" customWidth="1"/>
    <col min="9738" max="9988" width="11.42578125" style="1"/>
    <col min="9989" max="9989" width="17.140625" style="1" bestFit="1" customWidth="1"/>
    <col min="9990" max="9990" width="13" style="1" bestFit="1" customWidth="1"/>
    <col min="9991" max="9992" width="11.42578125" style="1"/>
    <col min="9993" max="9993" width="13" style="1" bestFit="1" customWidth="1"/>
    <col min="9994" max="10244" width="11.42578125" style="1"/>
    <col min="10245" max="10245" width="17.140625" style="1" bestFit="1" customWidth="1"/>
    <col min="10246" max="10246" width="13" style="1" bestFit="1" customWidth="1"/>
    <col min="10247" max="10248" width="11.42578125" style="1"/>
    <col min="10249" max="10249" width="13" style="1" bestFit="1" customWidth="1"/>
    <col min="10250" max="10500" width="11.42578125" style="1"/>
    <col min="10501" max="10501" width="17.140625" style="1" bestFit="1" customWidth="1"/>
    <col min="10502" max="10502" width="13" style="1" bestFit="1" customWidth="1"/>
    <col min="10503" max="10504" width="11.42578125" style="1"/>
    <col min="10505" max="10505" width="13" style="1" bestFit="1" customWidth="1"/>
    <col min="10506" max="10756" width="11.42578125" style="1"/>
    <col min="10757" max="10757" width="17.140625" style="1" bestFit="1" customWidth="1"/>
    <col min="10758" max="10758" width="13" style="1" bestFit="1" customWidth="1"/>
    <col min="10759" max="10760" width="11.42578125" style="1"/>
    <col min="10761" max="10761" width="13" style="1" bestFit="1" customWidth="1"/>
    <col min="10762" max="11012" width="11.42578125" style="1"/>
    <col min="11013" max="11013" width="17.140625" style="1" bestFit="1" customWidth="1"/>
    <col min="11014" max="11014" width="13" style="1" bestFit="1" customWidth="1"/>
    <col min="11015" max="11016" width="11.42578125" style="1"/>
    <col min="11017" max="11017" width="13" style="1" bestFit="1" customWidth="1"/>
    <col min="11018" max="11268" width="11.42578125" style="1"/>
    <col min="11269" max="11269" width="17.140625" style="1" bestFit="1" customWidth="1"/>
    <col min="11270" max="11270" width="13" style="1" bestFit="1" customWidth="1"/>
    <col min="11271" max="11272" width="11.42578125" style="1"/>
    <col min="11273" max="11273" width="13" style="1" bestFit="1" customWidth="1"/>
    <col min="11274" max="11524" width="11.42578125" style="1"/>
    <col min="11525" max="11525" width="17.140625" style="1" bestFit="1" customWidth="1"/>
    <col min="11526" max="11526" width="13" style="1" bestFit="1" customWidth="1"/>
    <col min="11527" max="11528" width="11.42578125" style="1"/>
    <col min="11529" max="11529" width="13" style="1" bestFit="1" customWidth="1"/>
    <col min="11530" max="11780" width="11.42578125" style="1"/>
    <col min="11781" max="11781" width="17.140625" style="1" bestFit="1" customWidth="1"/>
    <col min="11782" max="11782" width="13" style="1" bestFit="1" customWidth="1"/>
    <col min="11783" max="11784" width="11.42578125" style="1"/>
    <col min="11785" max="11785" width="13" style="1" bestFit="1" customWidth="1"/>
    <col min="11786" max="12036" width="11.42578125" style="1"/>
    <col min="12037" max="12037" width="17.140625" style="1" bestFit="1" customWidth="1"/>
    <col min="12038" max="12038" width="13" style="1" bestFit="1" customWidth="1"/>
    <col min="12039" max="12040" width="11.42578125" style="1"/>
    <col min="12041" max="12041" width="13" style="1" bestFit="1" customWidth="1"/>
    <col min="12042" max="12292" width="11.42578125" style="1"/>
    <col min="12293" max="12293" width="17.140625" style="1" bestFit="1" customWidth="1"/>
    <col min="12294" max="12294" width="13" style="1" bestFit="1" customWidth="1"/>
    <col min="12295" max="12296" width="11.42578125" style="1"/>
    <col min="12297" max="12297" width="13" style="1" bestFit="1" customWidth="1"/>
    <col min="12298" max="12548" width="11.42578125" style="1"/>
    <col min="12549" max="12549" width="17.140625" style="1" bestFit="1" customWidth="1"/>
    <col min="12550" max="12550" width="13" style="1" bestFit="1" customWidth="1"/>
    <col min="12551" max="12552" width="11.42578125" style="1"/>
    <col min="12553" max="12553" width="13" style="1" bestFit="1" customWidth="1"/>
    <col min="12554" max="12804" width="11.42578125" style="1"/>
    <col min="12805" max="12805" width="17.140625" style="1" bestFit="1" customWidth="1"/>
    <col min="12806" max="12806" width="13" style="1" bestFit="1" customWidth="1"/>
    <col min="12807" max="12808" width="11.42578125" style="1"/>
    <col min="12809" max="12809" width="13" style="1" bestFit="1" customWidth="1"/>
    <col min="12810" max="13060" width="11.42578125" style="1"/>
    <col min="13061" max="13061" width="17.140625" style="1" bestFit="1" customWidth="1"/>
    <col min="13062" max="13062" width="13" style="1" bestFit="1" customWidth="1"/>
    <col min="13063" max="13064" width="11.42578125" style="1"/>
    <col min="13065" max="13065" width="13" style="1" bestFit="1" customWidth="1"/>
    <col min="13066" max="13316" width="11.42578125" style="1"/>
    <col min="13317" max="13317" width="17.140625" style="1" bestFit="1" customWidth="1"/>
    <col min="13318" max="13318" width="13" style="1" bestFit="1" customWidth="1"/>
    <col min="13319" max="13320" width="11.42578125" style="1"/>
    <col min="13321" max="13321" width="13" style="1" bestFit="1" customWidth="1"/>
    <col min="13322" max="13572" width="11.42578125" style="1"/>
    <col min="13573" max="13573" width="17.140625" style="1" bestFit="1" customWidth="1"/>
    <col min="13574" max="13574" width="13" style="1" bestFit="1" customWidth="1"/>
    <col min="13575" max="13576" width="11.42578125" style="1"/>
    <col min="13577" max="13577" width="13" style="1" bestFit="1" customWidth="1"/>
    <col min="13578" max="13828" width="11.42578125" style="1"/>
    <col min="13829" max="13829" width="17.140625" style="1" bestFit="1" customWidth="1"/>
    <col min="13830" max="13830" width="13" style="1" bestFit="1" customWidth="1"/>
    <col min="13831" max="13832" width="11.42578125" style="1"/>
    <col min="13833" max="13833" width="13" style="1" bestFit="1" customWidth="1"/>
    <col min="13834" max="14084" width="11.42578125" style="1"/>
    <col min="14085" max="14085" width="17.140625" style="1" bestFit="1" customWidth="1"/>
    <col min="14086" max="14086" width="13" style="1" bestFit="1" customWidth="1"/>
    <col min="14087" max="14088" width="11.42578125" style="1"/>
    <col min="14089" max="14089" width="13" style="1" bestFit="1" customWidth="1"/>
    <col min="14090" max="14340" width="11.42578125" style="1"/>
    <col min="14341" max="14341" width="17.140625" style="1" bestFit="1" customWidth="1"/>
    <col min="14342" max="14342" width="13" style="1" bestFit="1" customWidth="1"/>
    <col min="14343" max="14344" width="11.42578125" style="1"/>
    <col min="14345" max="14345" width="13" style="1" bestFit="1" customWidth="1"/>
    <col min="14346" max="14596" width="11.42578125" style="1"/>
    <col min="14597" max="14597" width="17.140625" style="1" bestFit="1" customWidth="1"/>
    <col min="14598" max="14598" width="13" style="1" bestFit="1" customWidth="1"/>
    <col min="14599" max="14600" width="11.42578125" style="1"/>
    <col min="14601" max="14601" width="13" style="1" bestFit="1" customWidth="1"/>
    <col min="14602" max="14852" width="11.42578125" style="1"/>
    <col min="14853" max="14853" width="17.140625" style="1" bestFit="1" customWidth="1"/>
    <col min="14854" max="14854" width="13" style="1" bestFit="1" customWidth="1"/>
    <col min="14855" max="14856" width="11.42578125" style="1"/>
    <col min="14857" max="14857" width="13" style="1" bestFit="1" customWidth="1"/>
    <col min="14858" max="15108" width="11.42578125" style="1"/>
    <col min="15109" max="15109" width="17.140625" style="1" bestFit="1" customWidth="1"/>
    <col min="15110" max="15110" width="13" style="1" bestFit="1" customWidth="1"/>
    <col min="15111" max="15112" width="11.42578125" style="1"/>
    <col min="15113" max="15113" width="13" style="1" bestFit="1" customWidth="1"/>
    <col min="15114" max="15364" width="11.42578125" style="1"/>
    <col min="15365" max="15365" width="17.140625" style="1" bestFit="1" customWidth="1"/>
    <col min="15366" max="15366" width="13" style="1" bestFit="1" customWidth="1"/>
    <col min="15367" max="15368" width="11.42578125" style="1"/>
    <col min="15369" max="15369" width="13" style="1" bestFit="1" customWidth="1"/>
    <col min="15370" max="15620" width="11.42578125" style="1"/>
    <col min="15621" max="15621" width="17.140625" style="1" bestFit="1" customWidth="1"/>
    <col min="15622" max="15622" width="13" style="1" bestFit="1" customWidth="1"/>
    <col min="15623" max="15624" width="11.42578125" style="1"/>
    <col min="15625" max="15625" width="13" style="1" bestFit="1" customWidth="1"/>
    <col min="15626" max="15876" width="11.42578125" style="1"/>
    <col min="15877" max="15877" width="17.140625" style="1" bestFit="1" customWidth="1"/>
    <col min="15878" max="15878" width="13" style="1" bestFit="1" customWidth="1"/>
    <col min="15879" max="15880" width="11.42578125" style="1"/>
    <col min="15881" max="15881" width="13" style="1" bestFit="1" customWidth="1"/>
    <col min="15882" max="16132" width="11.42578125" style="1"/>
    <col min="16133" max="16133" width="17.140625" style="1" bestFit="1" customWidth="1"/>
    <col min="16134" max="16134" width="13" style="1" bestFit="1" customWidth="1"/>
    <col min="16135" max="16136" width="11.42578125" style="1"/>
    <col min="16137" max="16137" width="13" style="1" bestFit="1" customWidth="1"/>
    <col min="16138" max="16384" width="11.42578125" style="1"/>
  </cols>
  <sheetData>
    <row r="1" spans="2:6" x14ac:dyDescent="0.25">
      <c r="D1" s="2" t="s">
        <v>0</v>
      </c>
    </row>
    <row r="2" spans="2:6" x14ac:dyDescent="0.25">
      <c r="D2" s="3" t="s">
        <v>1</v>
      </c>
    </row>
    <row r="3" spans="2:6" x14ac:dyDescent="0.25">
      <c r="D3" s="3" t="s">
        <v>2</v>
      </c>
    </row>
    <row r="5" spans="2:6" x14ac:dyDescent="0.25">
      <c r="B5" s="4" t="s">
        <v>3</v>
      </c>
    </row>
    <row r="6" spans="2:6" x14ac:dyDescent="0.25">
      <c r="B6" s="4" t="s">
        <v>4</v>
      </c>
    </row>
    <row r="7" spans="2:6" x14ac:dyDescent="0.25">
      <c r="B7" s="4" t="s">
        <v>5</v>
      </c>
    </row>
    <row r="8" spans="2:6" x14ac:dyDescent="0.25">
      <c r="B8" s="5" t="s">
        <v>6</v>
      </c>
      <c r="E8" s="6">
        <v>602387483.99000001</v>
      </c>
    </row>
    <row r="9" spans="2:6" x14ac:dyDescent="0.25">
      <c r="B9" s="5" t="s">
        <v>7</v>
      </c>
      <c r="E9" s="7">
        <v>1230419412</v>
      </c>
    </row>
    <row r="10" spans="2:6" x14ac:dyDescent="0.25">
      <c r="B10" s="4" t="s">
        <v>8</v>
      </c>
      <c r="F10" s="9">
        <f>+E8+E9</f>
        <v>1832806895.99</v>
      </c>
    </row>
    <row r="11" spans="2:6" x14ac:dyDescent="0.25">
      <c r="B11" s="4" t="s">
        <v>3</v>
      </c>
    </row>
    <row r="12" spans="2:6" x14ac:dyDescent="0.25">
      <c r="B12" s="4" t="s">
        <v>3</v>
      </c>
    </row>
    <row r="13" spans="2:6" x14ac:dyDescent="0.25">
      <c r="B13" s="4" t="s">
        <v>9</v>
      </c>
    </row>
    <row r="14" spans="2:6" x14ac:dyDescent="0.25">
      <c r="B14" s="5" t="s">
        <v>10</v>
      </c>
      <c r="E14" s="6">
        <v>1148289.76</v>
      </c>
    </row>
    <row r="15" spans="2:6" x14ac:dyDescent="0.25">
      <c r="B15" s="5" t="s">
        <v>11</v>
      </c>
      <c r="E15" s="6">
        <v>521583260.62</v>
      </c>
    </row>
    <row r="16" spans="2:6" x14ac:dyDescent="0.25">
      <c r="B16" s="5" t="s">
        <v>12</v>
      </c>
      <c r="E16" s="6">
        <v>6775043.7300000004</v>
      </c>
    </row>
    <row r="17" spans="2:9" x14ac:dyDescent="0.25">
      <c r="B17" s="5" t="s">
        <v>13</v>
      </c>
      <c r="E17" s="6">
        <v>60491711.189999998</v>
      </c>
    </row>
    <row r="18" spans="2:9" x14ac:dyDescent="0.25">
      <c r="B18" s="5" t="s">
        <v>14</v>
      </c>
      <c r="E18" s="6">
        <v>918567047.09000003</v>
      </c>
    </row>
    <row r="19" spans="2:9" x14ac:dyDescent="0.25">
      <c r="B19" s="5" t="s">
        <v>15</v>
      </c>
      <c r="E19" s="7">
        <v>-168293866.56</v>
      </c>
    </row>
    <row r="20" spans="2:9" x14ac:dyDescent="0.25">
      <c r="B20" s="4" t="s">
        <v>16</v>
      </c>
      <c r="F20" s="9">
        <f>+E14+E15+E16+E17+E18+E19</f>
        <v>1340271485.8299999</v>
      </c>
      <c r="I20" s="9"/>
    </row>
    <row r="21" spans="2:9" x14ac:dyDescent="0.25">
      <c r="B21" s="4" t="s">
        <v>3</v>
      </c>
    </row>
    <row r="22" spans="2:9" x14ac:dyDescent="0.25">
      <c r="B22" s="4" t="s">
        <v>3</v>
      </c>
    </row>
    <row r="23" spans="2:9" x14ac:dyDescent="0.25">
      <c r="B23" s="4" t="s">
        <v>17</v>
      </c>
    </row>
    <row r="24" spans="2:9" x14ac:dyDescent="0.25">
      <c r="B24" s="5" t="s">
        <v>18</v>
      </c>
      <c r="E24" s="6">
        <v>114738590</v>
      </c>
    </row>
    <row r="25" spans="2:9" x14ac:dyDescent="0.25">
      <c r="B25" s="5" t="s">
        <v>19</v>
      </c>
      <c r="E25" s="6">
        <v>525886628.82999998</v>
      </c>
    </row>
    <row r="26" spans="2:9" x14ac:dyDescent="0.25">
      <c r="B26" s="5" t="s">
        <v>20</v>
      </c>
      <c r="E26" s="6">
        <v>266148906.25</v>
      </c>
    </row>
    <row r="27" spans="2:9" x14ac:dyDescent="0.25">
      <c r="B27" s="5" t="s">
        <v>21</v>
      </c>
      <c r="E27" s="6">
        <v>114963400.22</v>
      </c>
    </row>
    <row r="28" spans="2:9" x14ac:dyDescent="0.25">
      <c r="B28" s="5" t="s">
        <v>22</v>
      </c>
      <c r="E28" s="6">
        <v>165990599.75999999</v>
      </c>
    </row>
    <row r="29" spans="2:9" x14ac:dyDescent="0.25">
      <c r="B29" s="5" t="s">
        <v>23</v>
      </c>
      <c r="E29" s="6">
        <v>3432459.84</v>
      </c>
    </row>
    <row r="30" spans="2:9" x14ac:dyDescent="0.25">
      <c r="B30" s="5" t="s">
        <v>24</v>
      </c>
      <c r="E30" s="6">
        <v>57119420.670000002</v>
      </c>
    </row>
    <row r="31" spans="2:9" x14ac:dyDescent="0.25">
      <c r="B31" s="5" t="s">
        <v>25</v>
      </c>
      <c r="E31" s="7">
        <v>40262537.880000003</v>
      </c>
    </row>
    <row r="32" spans="2:9" x14ac:dyDescent="0.25">
      <c r="B32" s="4" t="s">
        <v>26</v>
      </c>
      <c r="E32" s="12">
        <f>SUM(E24:E31)</f>
        <v>1288542543.45</v>
      </c>
      <c r="F32" s="9"/>
    </row>
    <row r="33" spans="2:9" x14ac:dyDescent="0.25">
      <c r="B33" s="5" t="s">
        <v>27</v>
      </c>
      <c r="E33" s="6">
        <v>-878601710.22000003</v>
      </c>
    </row>
    <row r="34" spans="2:9" x14ac:dyDescent="0.25">
      <c r="B34" s="5" t="s">
        <v>28</v>
      </c>
      <c r="E34" s="7">
        <v>3487852.84</v>
      </c>
    </row>
    <row r="35" spans="2:9" x14ac:dyDescent="0.25">
      <c r="B35" s="4" t="s">
        <v>29</v>
      </c>
      <c r="F35" s="9">
        <f>+E32+E33+E34</f>
        <v>413428686.06999999</v>
      </c>
      <c r="I35" s="9"/>
    </row>
    <row r="36" spans="2:9" x14ac:dyDescent="0.25">
      <c r="B36" s="4" t="s">
        <v>3</v>
      </c>
    </row>
    <row r="37" spans="2:9" x14ac:dyDescent="0.25">
      <c r="B37" s="4" t="s">
        <v>3</v>
      </c>
    </row>
    <row r="38" spans="2:9" x14ac:dyDescent="0.25">
      <c r="B38" s="4" t="s">
        <v>30</v>
      </c>
    </row>
    <row r="39" spans="2:9" x14ac:dyDescent="0.25">
      <c r="B39" s="5" t="s">
        <v>31</v>
      </c>
      <c r="E39" s="6">
        <v>928590.68</v>
      </c>
    </row>
    <row r="40" spans="2:9" x14ac:dyDescent="0.25">
      <c r="B40" s="5" t="s">
        <v>32</v>
      </c>
      <c r="E40" s="7">
        <v>-695707.73</v>
      </c>
    </row>
    <row r="41" spans="2:9" x14ac:dyDescent="0.25">
      <c r="B41" s="4" t="s">
        <v>33</v>
      </c>
      <c r="F41" s="9">
        <f>+E39+E40</f>
        <v>232882.95000000007</v>
      </c>
    </row>
    <row r="42" spans="2:9" x14ac:dyDescent="0.25">
      <c r="B42" s="4" t="s">
        <v>3</v>
      </c>
    </row>
    <row r="43" spans="2:9" x14ac:dyDescent="0.25">
      <c r="B43" s="4" t="s">
        <v>34</v>
      </c>
    </row>
    <row r="44" spans="2:9" x14ac:dyDescent="0.25">
      <c r="B44" s="5" t="s">
        <v>35</v>
      </c>
      <c r="E44" s="7">
        <v>7002407.8200000003</v>
      </c>
    </row>
    <row r="45" spans="2:9" ht="15.75" thickBot="1" x14ac:dyDescent="0.3">
      <c r="B45" s="4" t="s">
        <v>36</v>
      </c>
      <c r="F45" s="10">
        <f>+F10+F20+F35+F41+E44</f>
        <v>3593742358.6599998</v>
      </c>
      <c r="I45" s="9"/>
    </row>
    <row r="46" spans="2:9" ht="15.75" thickTop="1" x14ac:dyDescent="0.25">
      <c r="B46" s="4" t="s">
        <v>3</v>
      </c>
    </row>
    <row r="47" spans="2:9" x14ac:dyDescent="0.25">
      <c r="B47" s="4"/>
    </row>
    <row r="48" spans="2:9" x14ac:dyDescent="0.25">
      <c r="D48" s="2" t="s">
        <v>0</v>
      </c>
    </row>
    <row r="49" spans="2:9" x14ac:dyDescent="0.25">
      <c r="D49" s="3" t="s">
        <v>1</v>
      </c>
    </row>
    <row r="50" spans="2:9" x14ac:dyDescent="0.25">
      <c r="D50" s="3" t="s">
        <v>2</v>
      </c>
    </row>
    <row r="52" spans="2:9" x14ac:dyDescent="0.25">
      <c r="B52" s="4"/>
    </row>
    <row r="53" spans="2:9" x14ac:dyDescent="0.25">
      <c r="B53" s="4" t="s">
        <v>3</v>
      </c>
    </row>
    <row r="54" spans="2:9" x14ac:dyDescent="0.25">
      <c r="B54" s="4" t="s">
        <v>37</v>
      </c>
    </row>
    <row r="55" spans="2:9" x14ac:dyDescent="0.25">
      <c r="B55" s="5" t="s">
        <v>38</v>
      </c>
      <c r="E55" s="6">
        <v>575627238.94000006</v>
      </c>
    </row>
    <row r="56" spans="2:9" x14ac:dyDescent="0.25">
      <c r="B56" s="5" t="s">
        <v>39</v>
      </c>
      <c r="E56" s="7">
        <v>46074003.859999999</v>
      </c>
    </row>
    <row r="57" spans="2:9" x14ac:dyDescent="0.25">
      <c r="B57" s="4" t="s">
        <v>40</v>
      </c>
      <c r="F57" s="9">
        <f>+E55+E56</f>
        <v>621701242.80000007</v>
      </c>
      <c r="I57" s="9"/>
    </row>
    <row r="58" spans="2:9" x14ac:dyDescent="0.25">
      <c r="B58" s="4" t="s">
        <v>3</v>
      </c>
    </row>
    <row r="59" spans="2:9" x14ac:dyDescent="0.25">
      <c r="B59" s="4" t="s">
        <v>3</v>
      </c>
    </row>
    <row r="60" spans="2:9" x14ac:dyDescent="0.25">
      <c r="B60" s="4" t="s">
        <v>41</v>
      </c>
    </row>
    <row r="61" spans="2:9" x14ac:dyDescent="0.25">
      <c r="B61" s="5" t="s">
        <v>42</v>
      </c>
      <c r="E61" s="6">
        <v>9395266.1600000001</v>
      </c>
    </row>
    <row r="62" spans="2:9" x14ac:dyDescent="0.25">
      <c r="B62" s="5" t="s">
        <v>43</v>
      </c>
      <c r="E62" s="6">
        <v>1061710566.86</v>
      </c>
    </row>
    <row r="63" spans="2:9" x14ac:dyDescent="0.25">
      <c r="B63" s="5" t="s">
        <v>44</v>
      </c>
      <c r="E63" s="7">
        <v>-25730269.719999999</v>
      </c>
    </row>
    <row r="64" spans="2:9" x14ac:dyDescent="0.25">
      <c r="B64" s="4" t="s">
        <v>45</v>
      </c>
      <c r="E64" s="6">
        <f>SUM(E61:E63)</f>
        <v>1045375563.3</v>
      </c>
      <c r="F64" s="9"/>
      <c r="I64" s="9"/>
    </row>
    <row r="65" spans="2:10" x14ac:dyDescent="0.25">
      <c r="B65" s="4" t="s">
        <v>3</v>
      </c>
    </row>
    <row r="66" spans="2:10" x14ac:dyDescent="0.25">
      <c r="B66" s="5" t="s">
        <v>46</v>
      </c>
      <c r="E66" s="6">
        <v>1943142995.1600001</v>
      </c>
    </row>
    <row r="67" spans="2:10" x14ac:dyDescent="0.25">
      <c r="B67" s="5" t="s">
        <v>47</v>
      </c>
      <c r="E67" s="7">
        <v>-16477442.6</v>
      </c>
    </row>
    <row r="68" spans="2:10" x14ac:dyDescent="0.25">
      <c r="B68" s="4" t="s">
        <v>48</v>
      </c>
      <c r="E68" s="13">
        <f>SUM(E66:E67)</f>
        <v>1926665552.5600002</v>
      </c>
      <c r="F68" s="9"/>
    </row>
    <row r="69" spans="2:10" x14ac:dyDescent="0.25">
      <c r="B69" s="4" t="s">
        <v>3</v>
      </c>
      <c r="I69" s="9"/>
    </row>
    <row r="70" spans="2:10" x14ac:dyDescent="0.25">
      <c r="B70" s="4" t="s">
        <v>3</v>
      </c>
    </row>
    <row r="71" spans="2:10" ht="15.75" thickBot="1" x14ac:dyDescent="0.3">
      <c r="B71" s="4" t="s">
        <v>49</v>
      </c>
      <c r="F71" s="8">
        <f>E64+E68</f>
        <v>2972041115.8600001</v>
      </c>
      <c r="I71" s="9"/>
    </row>
    <row r="72" spans="2:10" x14ac:dyDescent="0.25">
      <c r="B72" s="4" t="s">
        <v>3</v>
      </c>
    </row>
    <row r="73" spans="2:10" x14ac:dyDescent="0.25">
      <c r="B73" s="4" t="s">
        <v>3</v>
      </c>
    </row>
    <row r="74" spans="2:10" ht="15.75" thickBot="1" x14ac:dyDescent="0.3">
      <c r="B74" s="4" t="s">
        <v>50</v>
      </c>
      <c r="F74" s="10">
        <f>+F57+F71</f>
        <v>3593742358.6600003</v>
      </c>
    </row>
    <row r="75" spans="2:10" ht="15.75" thickTop="1" x14ac:dyDescent="0.25">
      <c r="B75" s="4" t="s">
        <v>3</v>
      </c>
      <c r="I75" s="14"/>
      <c r="J75" s="9"/>
    </row>
    <row r="76" spans="2:10" x14ac:dyDescent="0.25">
      <c r="B76" s="4" t="s">
        <v>51</v>
      </c>
    </row>
    <row r="77" spans="2:10" x14ac:dyDescent="0.25">
      <c r="B77" s="4" t="s">
        <v>51</v>
      </c>
    </row>
    <row r="78" spans="2:10" x14ac:dyDescent="0.25">
      <c r="B78" s="4" t="s">
        <v>3</v>
      </c>
    </row>
    <row r="80" spans="2:10" x14ac:dyDescent="0.25">
      <c r="B80" s="1" t="s">
        <v>55</v>
      </c>
      <c r="E80" s="1" t="s">
        <v>56</v>
      </c>
    </row>
    <row r="81" spans="2:6" x14ac:dyDescent="0.25">
      <c r="B81" s="27" t="s">
        <v>168</v>
      </c>
      <c r="C81" s="27"/>
      <c r="E81" s="15" t="s">
        <v>52</v>
      </c>
      <c r="F81" s="15"/>
    </row>
    <row r="82" spans="2:6" x14ac:dyDescent="0.25">
      <c r="B82" s="11" t="s">
        <v>53</v>
      </c>
      <c r="C82" s="11"/>
      <c r="E82" s="16" t="s">
        <v>54</v>
      </c>
      <c r="F82" s="16"/>
    </row>
    <row r="95" spans="2:6" x14ac:dyDescent="0.25">
      <c r="E95" s="17" t="s">
        <v>57</v>
      </c>
    </row>
    <row r="96" spans="2:6" x14ac:dyDescent="0.25">
      <c r="E96" s="18" t="s">
        <v>58</v>
      </c>
    </row>
    <row r="98" spans="2:6" x14ac:dyDescent="0.25">
      <c r="E98" s="18" t="s">
        <v>6</v>
      </c>
    </row>
    <row r="99" spans="2:6" x14ac:dyDescent="0.25">
      <c r="E99" s="19" t="s">
        <v>2</v>
      </c>
    </row>
    <row r="101" spans="2:6" x14ac:dyDescent="0.25">
      <c r="C101" s="20" t="s">
        <v>59</v>
      </c>
      <c r="F101" s="21" t="s">
        <v>60</v>
      </c>
    </row>
    <row r="103" spans="2:6" x14ac:dyDescent="0.25">
      <c r="B103" s="22" t="s">
        <v>61</v>
      </c>
      <c r="F103" s="23">
        <v>50000</v>
      </c>
    </row>
    <row r="104" spans="2:6" x14ac:dyDescent="0.25">
      <c r="B104" s="22" t="s">
        <v>62</v>
      </c>
      <c r="F104" s="23">
        <v>25000</v>
      </c>
    </row>
    <row r="105" spans="2:6" x14ac:dyDescent="0.25">
      <c r="B105" s="22" t="s">
        <v>63</v>
      </c>
      <c r="F105" s="23">
        <v>200000</v>
      </c>
    </row>
    <row r="106" spans="2:6" x14ac:dyDescent="0.25">
      <c r="B106" s="22" t="s">
        <v>64</v>
      </c>
      <c r="F106" s="23">
        <v>262706543.08000001</v>
      </c>
    </row>
    <row r="107" spans="2:6" x14ac:dyDescent="0.25">
      <c r="B107" s="22" t="s">
        <v>65</v>
      </c>
      <c r="F107" s="23">
        <v>296765811.36000001</v>
      </c>
    </row>
    <row r="108" spans="2:6" x14ac:dyDescent="0.25">
      <c r="B108" s="22" t="s">
        <v>66</v>
      </c>
      <c r="F108" s="23">
        <v>42640129.549999997</v>
      </c>
    </row>
    <row r="109" spans="2:6" ht="15.75" thickBot="1" x14ac:dyDescent="0.3">
      <c r="B109" s="24" t="s">
        <v>67</v>
      </c>
      <c r="F109" s="25">
        <f>SUM(F103:F108)</f>
        <v>602387483.99000001</v>
      </c>
    </row>
    <row r="110" spans="2:6" ht="15.75" thickTop="1" x14ac:dyDescent="0.25"/>
    <row r="115" spans="2:6" x14ac:dyDescent="0.25">
      <c r="E115" s="17" t="s">
        <v>57</v>
      </c>
    </row>
    <row r="116" spans="2:6" x14ac:dyDescent="0.25">
      <c r="E116" s="18" t="s">
        <v>58</v>
      </c>
    </row>
    <row r="118" spans="2:6" x14ac:dyDescent="0.25">
      <c r="E118" s="18" t="s">
        <v>68</v>
      </c>
    </row>
    <row r="119" spans="2:6" x14ac:dyDescent="0.25">
      <c r="E119" s="19" t="s">
        <v>2</v>
      </c>
    </row>
    <row r="121" spans="2:6" x14ac:dyDescent="0.25">
      <c r="C121" s="20" t="s">
        <v>59</v>
      </c>
      <c r="F121" s="21" t="s">
        <v>60</v>
      </c>
    </row>
    <row r="123" spans="2:6" x14ac:dyDescent="0.25">
      <c r="B123" s="22" t="s">
        <v>69</v>
      </c>
      <c r="F123" s="23">
        <v>13500000</v>
      </c>
    </row>
    <row r="124" spans="2:6" x14ac:dyDescent="0.25">
      <c r="B124" s="22" t="s">
        <v>70</v>
      </c>
      <c r="F124" s="23">
        <v>28629170</v>
      </c>
    </row>
    <row r="125" spans="2:6" x14ac:dyDescent="0.25">
      <c r="B125" s="22" t="s">
        <v>71</v>
      </c>
      <c r="F125" s="23">
        <v>73768033.760000005</v>
      </c>
    </row>
    <row r="126" spans="2:6" x14ac:dyDescent="0.25">
      <c r="B126" s="22" t="s">
        <v>72</v>
      </c>
      <c r="F126" s="23">
        <v>50000000</v>
      </c>
    </row>
    <row r="127" spans="2:6" x14ac:dyDescent="0.25">
      <c r="B127" s="22" t="s">
        <v>73</v>
      </c>
      <c r="F127" s="23">
        <v>50000000</v>
      </c>
    </row>
    <row r="128" spans="2:6" x14ac:dyDescent="0.25">
      <c r="B128" s="22" t="s">
        <v>74</v>
      </c>
      <c r="F128" s="23">
        <v>100000000</v>
      </c>
    </row>
    <row r="129" spans="2:6" x14ac:dyDescent="0.25">
      <c r="B129" s="22" t="s">
        <v>75</v>
      </c>
      <c r="F129" s="23">
        <v>100000000</v>
      </c>
    </row>
    <row r="130" spans="2:6" x14ac:dyDescent="0.25">
      <c r="B130" s="22" t="s">
        <v>76</v>
      </c>
      <c r="F130" s="23">
        <v>100000000</v>
      </c>
    </row>
    <row r="131" spans="2:6" x14ac:dyDescent="0.25">
      <c r="B131" s="22" t="s">
        <v>77</v>
      </c>
      <c r="F131" s="23">
        <v>100000000</v>
      </c>
    </row>
    <row r="132" spans="2:6" x14ac:dyDescent="0.25">
      <c r="B132" s="22" t="s">
        <v>78</v>
      </c>
      <c r="F132" s="23">
        <v>13000000</v>
      </c>
    </row>
    <row r="133" spans="2:6" x14ac:dyDescent="0.25">
      <c r="B133" s="22" t="s">
        <v>79</v>
      </c>
      <c r="F133" s="23">
        <v>100000000</v>
      </c>
    </row>
    <row r="134" spans="2:6" x14ac:dyDescent="0.25">
      <c r="B134" s="22" t="s">
        <v>80</v>
      </c>
      <c r="F134" s="23">
        <v>1522208.24</v>
      </c>
    </row>
    <row r="135" spans="2:6" x14ac:dyDescent="0.25">
      <c r="B135" s="22" t="s">
        <v>81</v>
      </c>
      <c r="F135" s="23">
        <v>500000000</v>
      </c>
    </row>
    <row r="136" spans="2:6" ht="15.75" thickBot="1" x14ac:dyDescent="0.3">
      <c r="B136" s="24" t="s">
        <v>67</v>
      </c>
      <c r="F136" s="26">
        <f>SUM(F123:F135)</f>
        <v>1230419412</v>
      </c>
    </row>
    <row r="137" spans="2:6" ht="15.75" thickTop="1" x14ac:dyDescent="0.25"/>
    <row r="142" spans="2:6" x14ac:dyDescent="0.25">
      <c r="E142" s="17" t="s">
        <v>57</v>
      </c>
    </row>
    <row r="143" spans="2:6" x14ac:dyDescent="0.25">
      <c r="E143" s="18" t="s">
        <v>58</v>
      </c>
    </row>
    <row r="145" spans="2:6" x14ac:dyDescent="0.25">
      <c r="E145" s="18" t="s">
        <v>82</v>
      </c>
    </row>
    <row r="146" spans="2:6" x14ac:dyDescent="0.25">
      <c r="E146" s="19" t="s">
        <v>2</v>
      </c>
    </row>
    <row r="148" spans="2:6" x14ac:dyDescent="0.25">
      <c r="C148" s="20" t="s">
        <v>59</v>
      </c>
      <c r="F148" s="21" t="s">
        <v>60</v>
      </c>
    </row>
    <row r="150" spans="2:6" x14ac:dyDescent="0.25">
      <c r="B150" s="22" t="s">
        <v>83</v>
      </c>
      <c r="F150" s="23">
        <v>128770</v>
      </c>
    </row>
    <row r="151" spans="2:6" x14ac:dyDescent="0.25">
      <c r="B151" s="22" t="s">
        <v>84</v>
      </c>
      <c r="F151" s="23">
        <v>1019519.76</v>
      </c>
    </row>
    <row r="152" spans="2:6" ht="15.75" thickBot="1" x14ac:dyDescent="0.3">
      <c r="B152" s="24" t="s">
        <v>67</v>
      </c>
      <c r="F152" s="26">
        <f>SUM(F150:F151)</f>
        <v>1148289.76</v>
      </c>
    </row>
    <row r="153" spans="2:6" ht="15.75" thickTop="1" x14ac:dyDescent="0.25"/>
    <row r="158" spans="2:6" x14ac:dyDescent="0.25">
      <c r="E158" s="17" t="s">
        <v>57</v>
      </c>
    </row>
    <row r="159" spans="2:6" x14ac:dyDescent="0.25">
      <c r="E159" s="18" t="s">
        <v>58</v>
      </c>
    </row>
    <row r="161" spans="2:6" x14ac:dyDescent="0.25">
      <c r="E161" s="18" t="s">
        <v>11</v>
      </c>
    </row>
    <row r="162" spans="2:6" x14ac:dyDescent="0.25">
      <c r="E162" s="19" t="s">
        <v>2</v>
      </c>
    </row>
    <row r="164" spans="2:6" x14ac:dyDescent="0.25">
      <c r="C164" s="20" t="s">
        <v>59</v>
      </c>
      <c r="F164" s="21" t="s">
        <v>60</v>
      </c>
    </row>
    <row r="166" spans="2:6" x14ac:dyDescent="0.25">
      <c r="B166" s="22" t="s">
        <v>85</v>
      </c>
      <c r="F166" s="23">
        <v>5700</v>
      </c>
    </row>
    <row r="167" spans="2:6" x14ac:dyDescent="0.25">
      <c r="B167" s="22" t="s">
        <v>86</v>
      </c>
      <c r="F167" s="23">
        <v>503889.9</v>
      </c>
    </row>
    <row r="168" spans="2:6" x14ac:dyDescent="0.25">
      <c r="B168" s="22" t="s">
        <v>87</v>
      </c>
      <c r="F168" s="23">
        <v>88903.18</v>
      </c>
    </row>
    <row r="169" spans="2:6" x14ac:dyDescent="0.25">
      <c r="B169" s="22" t="s">
        <v>88</v>
      </c>
      <c r="F169" s="23">
        <v>501947800.75</v>
      </c>
    </row>
    <row r="170" spans="2:6" x14ac:dyDescent="0.25">
      <c r="B170" s="22" t="s">
        <v>89</v>
      </c>
      <c r="F170" s="23">
        <v>19036966.789999999</v>
      </c>
    </row>
    <row r="171" spans="2:6" ht="15.75" thickBot="1" x14ac:dyDescent="0.3">
      <c r="B171" s="24" t="s">
        <v>67</v>
      </c>
      <c r="F171" s="26">
        <f>SUM(F166:F170)</f>
        <v>521583260.62</v>
      </c>
    </row>
    <row r="172" spans="2:6" ht="15.75" thickTop="1" x14ac:dyDescent="0.25"/>
    <row r="187" spans="5:5" x14ac:dyDescent="0.25">
      <c r="E187" s="17" t="s">
        <v>57</v>
      </c>
    </row>
    <row r="188" spans="5:5" x14ac:dyDescent="0.25">
      <c r="E188" s="18" t="s">
        <v>58</v>
      </c>
    </row>
    <row r="190" spans="5:5" x14ac:dyDescent="0.25">
      <c r="E190" s="18" t="s">
        <v>13</v>
      </c>
    </row>
    <row r="191" spans="5:5" x14ac:dyDescent="0.25">
      <c r="E191" s="19" t="s">
        <v>2</v>
      </c>
    </row>
    <row r="193" spans="2:6" x14ac:dyDescent="0.25">
      <c r="C193" s="20" t="s">
        <v>59</v>
      </c>
      <c r="F193" s="21" t="s">
        <v>60</v>
      </c>
    </row>
    <row r="195" spans="2:6" x14ac:dyDescent="0.25">
      <c r="B195" s="22" t="s">
        <v>90</v>
      </c>
      <c r="F195" s="23">
        <v>959620.07</v>
      </c>
    </row>
    <row r="196" spans="2:6" x14ac:dyDescent="0.25">
      <c r="B196" s="22" t="s">
        <v>91</v>
      </c>
      <c r="F196" s="23">
        <v>1543602.79</v>
      </c>
    </row>
    <row r="197" spans="2:6" x14ac:dyDescent="0.25">
      <c r="B197" s="22" t="s">
        <v>92</v>
      </c>
      <c r="F197" s="23">
        <v>23556002.48</v>
      </c>
    </row>
    <row r="198" spans="2:6" x14ac:dyDescent="0.25">
      <c r="B198" s="22" t="s">
        <v>93</v>
      </c>
      <c r="F198" s="23">
        <v>9177761.5299999993</v>
      </c>
    </row>
    <row r="199" spans="2:6" x14ac:dyDescent="0.25">
      <c r="B199" s="22" t="s">
        <v>94</v>
      </c>
      <c r="F199" s="23">
        <v>62634.1</v>
      </c>
    </row>
    <row r="200" spans="2:6" x14ac:dyDescent="0.25">
      <c r="B200" s="22" t="s">
        <v>95</v>
      </c>
      <c r="F200" s="23">
        <v>344542.07</v>
      </c>
    </row>
    <row r="201" spans="2:6" x14ac:dyDescent="0.25">
      <c r="B201" s="22" t="s">
        <v>96</v>
      </c>
      <c r="F201" s="23">
        <v>8983542.7200000007</v>
      </c>
    </row>
    <row r="202" spans="2:6" x14ac:dyDescent="0.25">
      <c r="B202" s="22" t="s">
        <v>97</v>
      </c>
      <c r="F202" s="23">
        <v>2755300</v>
      </c>
    </row>
    <row r="203" spans="2:6" x14ac:dyDescent="0.25">
      <c r="B203" s="22" t="s">
        <v>98</v>
      </c>
      <c r="F203" s="23">
        <v>400000</v>
      </c>
    </row>
    <row r="204" spans="2:6" x14ac:dyDescent="0.25">
      <c r="B204" s="22" t="s">
        <v>99</v>
      </c>
      <c r="F204" s="23">
        <v>1557600</v>
      </c>
    </row>
    <row r="205" spans="2:6" x14ac:dyDescent="0.25">
      <c r="B205" s="22" t="s">
        <v>100</v>
      </c>
      <c r="F205" s="23">
        <v>1555654.46</v>
      </c>
    </row>
    <row r="206" spans="2:6" x14ac:dyDescent="0.25">
      <c r="B206" s="22" t="s">
        <v>101</v>
      </c>
      <c r="F206" s="23">
        <v>1476526.01</v>
      </c>
    </row>
    <row r="207" spans="2:6" x14ac:dyDescent="0.25">
      <c r="B207" s="22" t="s">
        <v>102</v>
      </c>
      <c r="F207" s="23">
        <v>3690113.7</v>
      </c>
    </row>
    <row r="208" spans="2:6" x14ac:dyDescent="0.25">
      <c r="B208" s="22" t="s">
        <v>103</v>
      </c>
      <c r="F208" s="23">
        <v>112783.07</v>
      </c>
    </row>
    <row r="209" spans="2:6" x14ac:dyDescent="0.25">
      <c r="B209" s="22" t="s">
        <v>104</v>
      </c>
      <c r="F209" s="23">
        <v>162886.35</v>
      </c>
    </row>
    <row r="210" spans="2:6" x14ac:dyDescent="0.25">
      <c r="B210" s="22" t="s">
        <v>105</v>
      </c>
      <c r="F210" s="23">
        <v>852600</v>
      </c>
    </row>
    <row r="211" spans="2:6" x14ac:dyDescent="0.25">
      <c r="B211" s="22" t="s">
        <v>106</v>
      </c>
      <c r="F211" s="23">
        <v>615039.78</v>
      </c>
    </row>
    <row r="212" spans="2:6" x14ac:dyDescent="0.25">
      <c r="B212" s="22" t="s">
        <v>107</v>
      </c>
      <c r="F212" s="23">
        <v>312027.2</v>
      </c>
    </row>
    <row r="213" spans="2:6" x14ac:dyDescent="0.25">
      <c r="B213" s="22" t="s">
        <v>108</v>
      </c>
      <c r="F213" s="23">
        <v>460200</v>
      </c>
    </row>
    <row r="214" spans="2:6" x14ac:dyDescent="0.25">
      <c r="B214" s="22" t="s">
        <v>109</v>
      </c>
      <c r="F214" s="23">
        <v>354840</v>
      </c>
    </row>
    <row r="215" spans="2:6" x14ac:dyDescent="0.25">
      <c r="B215" s="22" t="s">
        <v>110</v>
      </c>
      <c r="F215" s="23">
        <v>330418.40999999997</v>
      </c>
    </row>
    <row r="216" spans="2:6" x14ac:dyDescent="0.25">
      <c r="B216" s="22" t="s">
        <v>111</v>
      </c>
      <c r="F216" s="23">
        <v>959751.82</v>
      </c>
    </row>
    <row r="217" spans="2:6" x14ac:dyDescent="0.25">
      <c r="B217" s="22" t="s">
        <v>112</v>
      </c>
      <c r="F217" s="23">
        <v>220000</v>
      </c>
    </row>
    <row r="218" spans="2:6" x14ac:dyDescent="0.25">
      <c r="B218" s="22" t="s">
        <v>113</v>
      </c>
      <c r="F218" s="23">
        <v>32504.639999999999</v>
      </c>
    </row>
    <row r="219" spans="2:6" x14ac:dyDescent="0.25">
      <c r="B219" s="22" t="s">
        <v>114</v>
      </c>
      <c r="F219" s="23">
        <v>13399.99</v>
      </c>
    </row>
    <row r="220" spans="2:6" x14ac:dyDescent="0.25">
      <c r="B220" s="22" t="s">
        <v>115</v>
      </c>
      <c r="F220" s="23">
        <v>2360</v>
      </c>
    </row>
    <row r="221" spans="2:6" ht="15.75" thickBot="1" x14ac:dyDescent="0.3">
      <c r="B221" s="24" t="s">
        <v>67</v>
      </c>
      <c r="F221" s="26">
        <f>SUM(F195:F220)</f>
        <v>60491711.190000005</v>
      </c>
    </row>
    <row r="222" spans="2:6" ht="15.75" thickTop="1" x14ac:dyDescent="0.25"/>
    <row r="232" spans="2:6" x14ac:dyDescent="0.25">
      <c r="E232" s="17" t="s">
        <v>57</v>
      </c>
    </row>
    <row r="233" spans="2:6" x14ac:dyDescent="0.25">
      <c r="E233" s="18" t="s">
        <v>58</v>
      </c>
    </row>
    <row r="235" spans="2:6" x14ac:dyDescent="0.25">
      <c r="E235" s="18" t="s">
        <v>116</v>
      </c>
    </row>
    <row r="236" spans="2:6" x14ac:dyDescent="0.25">
      <c r="E236" s="19" t="s">
        <v>2</v>
      </c>
    </row>
    <row r="238" spans="2:6" x14ac:dyDescent="0.25">
      <c r="C238" s="20" t="s">
        <v>59</v>
      </c>
      <c r="F238" s="21" t="s">
        <v>60</v>
      </c>
    </row>
    <row r="240" spans="2:6" x14ac:dyDescent="0.25">
      <c r="B240" s="22" t="s">
        <v>117</v>
      </c>
      <c r="F240" s="23">
        <v>631010355.80999994</v>
      </c>
    </row>
    <row r="241" spans="2:6" x14ac:dyDescent="0.25">
      <c r="B241" s="22" t="s">
        <v>118</v>
      </c>
      <c r="F241" s="23">
        <v>136409179</v>
      </c>
    </row>
    <row r="242" spans="2:6" x14ac:dyDescent="0.25">
      <c r="B242" s="22" t="s">
        <v>119</v>
      </c>
      <c r="F242" s="23">
        <v>151147512.28</v>
      </c>
    </row>
    <row r="243" spans="2:6" ht="15.75" thickBot="1" x14ac:dyDescent="0.3">
      <c r="B243" s="24" t="s">
        <v>67</v>
      </c>
      <c r="F243" s="26">
        <f>SUM(F240:F242)</f>
        <v>918567047.08999991</v>
      </c>
    </row>
    <row r="244" spans="2:6" ht="15.75" thickTop="1" x14ac:dyDescent="0.25"/>
    <row r="246" spans="2:6" x14ac:dyDescent="0.25">
      <c r="E246" s="17" t="s">
        <v>57</v>
      </c>
    </row>
    <row r="247" spans="2:6" x14ac:dyDescent="0.25">
      <c r="E247" s="18" t="s">
        <v>58</v>
      </c>
    </row>
    <row r="249" spans="2:6" x14ac:dyDescent="0.25">
      <c r="E249" s="18" t="s">
        <v>20</v>
      </c>
    </row>
    <row r="250" spans="2:6" x14ac:dyDescent="0.25">
      <c r="E250" s="19" t="s">
        <v>2</v>
      </c>
    </row>
    <row r="252" spans="2:6" x14ac:dyDescent="0.25">
      <c r="C252" s="20" t="s">
        <v>59</v>
      </c>
      <c r="F252" s="21" t="s">
        <v>60</v>
      </c>
    </row>
    <row r="254" spans="2:6" x14ac:dyDescent="0.25">
      <c r="B254" s="22" t="s">
        <v>120</v>
      </c>
      <c r="F254" s="23">
        <v>60709381.450000003</v>
      </c>
    </row>
    <row r="255" spans="2:6" x14ac:dyDescent="0.25">
      <c r="B255" s="22" t="s">
        <v>121</v>
      </c>
      <c r="F255" s="23">
        <v>113005418.64</v>
      </c>
    </row>
    <row r="256" spans="2:6" x14ac:dyDescent="0.25">
      <c r="B256" s="22" t="s">
        <v>122</v>
      </c>
      <c r="F256" s="23">
        <v>2280524.31</v>
      </c>
    </row>
    <row r="257" spans="2:6" x14ac:dyDescent="0.25">
      <c r="B257" s="22" t="s">
        <v>123</v>
      </c>
      <c r="F257" s="23">
        <v>82120376.5</v>
      </c>
    </row>
    <row r="258" spans="2:6" x14ac:dyDescent="0.25">
      <c r="B258" s="22" t="s">
        <v>124</v>
      </c>
      <c r="F258" s="23">
        <v>7932536.3700000001</v>
      </c>
    </row>
    <row r="259" spans="2:6" x14ac:dyDescent="0.25">
      <c r="B259" s="22" t="s">
        <v>125</v>
      </c>
      <c r="F259" s="23">
        <v>100668.98</v>
      </c>
    </row>
    <row r="260" spans="2:6" x14ac:dyDescent="0.25">
      <c r="B260" s="24" t="s">
        <v>67</v>
      </c>
      <c r="F260" s="13">
        <f>SUM(F254:F259)</f>
        <v>266148906.25</v>
      </c>
    </row>
    <row r="264" spans="2:6" x14ac:dyDescent="0.25">
      <c r="E264" s="17" t="s">
        <v>57</v>
      </c>
    </row>
    <row r="265" spans="2:6" x14ac:dyDescent="0.25">
      <c r="E265" s="18" t="s">
        <v>58</v>
      </c>
    </row>
    <row r="267" spans="2:6" x14ac:dyDescent="0.25">
      <c r="E267" s="18" t="s">
        <v>126</v>
      </c>
    </row>
    <row r="268" spans="2:6" x14ac:dyDescent="0.25">
      <c r="E268" s="19" t="s">
        <v>2</v>
      </c>
    </row>
    <row r="270" spans="2:6" x14ac:dyDescent="0.25">
      <c r="C270" s="20" t="s">
        <v>59</v>
      </c>
      <c r="F270" s="21" t="s">
        <v>60</v>
      </c>
    </row>
    <row r="272" spans="2:6" x14ac:dyDescent="0.25">
      <c r="B272" s="22" t="s">
        <v>127</v>
      </c>
      <c r="F272" s="23">
        <v>7326596.2800000003</v>
      </c>
    </row>
    <row r="273" spans="2:6" x14ac:dyDescent="0.25">
      <c r="B273" s="22" t="s">
        <v>128</v>
      </c>
      <c r="F273" s="23">
        <v>29296366.210000001</v>
      </c>
    </row>
    <row r="274" spans="2:6" x14ac:dyDescent="0.25">
      <c r="B274" s="22" t="s">
        <v>129</v>
      </c>
      <c r="F274" s="23">
        <v>3639575.39</v>
      </c>
    </row>
    <row r="275" spans="2:6" ht="15.75" thickBot="1" x14ac:dyDescent="0.3">
      <c r="B275" s="24" t="s">
        <v>67</v>
      </c>
      <c r="F275" s="26">
        <f>SUM(F272:F274)</f>
        <v>40262537.880000003</v>
      </c>
    </row>
    <row r="276" spans="2:6" ht="15.75" thickTop="1" x14ac:dyDescent="0.25"/>
    <row r="284" spans="2:6" x14ac:dyDescent="0.25">
      <c r="E284" s="17" t="s">
        <v>57</v>
      </c>
    </row>
    <row r="285" spans="2:6" x14ac:dyDescent="0.25">
      <c r="E285" s="18" t="s">
        <v>58</v>
      </c>
    </row>
    <row r="287" spans="2:6" x14ac:dyDescent="0.25">
      <c r="E287" s="18" t="s">
        <v>27</v>
      </c>
    </row>
    <row r="288" spans="2:6" x14ac:dyDescent="0.25">
      <c r="E288" s="19" t="s">
        <v>2</v>
      </c>
    </row>
    <row r="290" spans="2:6" x14ac:dyDescent="0.25">
      <c r="C290" s="20" t="s">
        <v>59</v>
      </c>
      <c r="F290" s="21" t="s">
        <v>60</v>
      </c>
    </row>
    <row r="292" spans="2:6" x14ac:dyDescent="0.25">
      <c r="B292" s="22" t="s">
        <v>130</v>
      </c>
      <c r="F292" s="23">
        <v>312703134.37</v>
      </c>
    </row>
    <row r="293" spans="2:6" x14ac:dyDescent="0.25">
      <c r="B293" s="22" t="s">
        <v>131</v>
      </c>
      <c r="F293" s="23">
        <v>84063719.319999993</v>
      </c>
    </row>
    <row r="294" spans="2:6" x14ac:dyDescent="0.25">
      <c r="B294" s="22" t="s">
        <v>132</v>
      </c>
      <c r="F294" s="23">
        <v>98190859.299999997</v>
      </c>
    </row>
    <row r="295" spans="2:6" x14ac:dyDescent="0.25">
      <c r="B295" s="22" t="s">
        <v>133</v>
      </c>
      <c r="F295" s="23">
        <v>158063792.40000001</v>
      </c>
    </row>
    <row r="296" spans="2:6" x14ac:dyDescent="0.25">
      <c r="B296" s="22" t="s">
        <v>134</v>
      </c>
      <c r="F296" s="23">
        <v>2110549.9900000002</v>
      </c>
    </row>
    <row r="297" spans="2:6" x14ac:dyDescent="0.25">
      <c r="B297" s="22" t="s">
        <v>135</v>
      </c>
      <c r="F297" s="23">
        <v>162918096.18000001</v>
      </c>
    </row>
    <row r="298" spans="2:6" x14ac:dyDescent="0.25">
      <c r="B298" s="22" t="s">
        <v>136</v>
      </c>
      <c r="F298" s="23">
        <v>57119317.82</v>
      </c>
    </row>
    <row r="299" spans="2:6" x14ac:dyDescent="0.25">
      <c r="B299" s="22" t="s">
        <v>137</v>
      </c>
      <c r="F299" s="23">
        <v>3432240.84</v>
      </c>
    </row>
    <row r="300" spans="2:6" ht="15.75" thickBot="1" x14ac:dyDescent="0.3">
      <c r="B300" s="24" t="s">
        <v>67</v>
      </c>
      <c r="F300" s="26">
        <f>SUM(F292:F299)</f>
        <v>878601710.22000003</v>
      </c>
    </row>
    <row r="301" spans="2:6" ht="15.75" thickTop="1" x14ac:dyDescent="0.25"/>
    <row r="305" spans="2:6" x14ac:dyDescent="0.25">
      <c r="E305" s="17" t="s">
        <v>57</v>
      </c>
    </row>
    <row r="306" spans="2:6" x14ac:dyDescent="0.25">
      <c r="E306" s="18" t="s">
        <v>58</v>
      </c>
    </row>
    <row r="308" spans="2:6" x14ac:dyDescent="0.25">
      <c r="E308" s="18" t="s">
        <v>138</v>
      </c>
    </row>
    <row r="309" spans="2:6" x14ac:dyDescent="0.25">
      <c r="E309" s="19" t="s">
        <v>2</v>
      </c>
    </row>
    <row r="311" spans="2:6" x14ac:dyDescent="0.25">
      <c r="C311" s="20" t="s">
        <v>59</v>
      </c>
      <c r="F311" s="21" t="s">
        <v>60</v>
      </c>
    </row>
    <row r="313" spans="2:6" x14ac:dyDescent="0.25">
      <c r="B313" s="22" t="s">
        <v>139</v>
      </c>
      <c r="F313" s="23">
        <v>695707.73</v>
      </c>
    </row>
    <row r="314" spans="2:6" ht="15.75" thickBot="1" x14ac:dyDescent="0.3">
      <c r="B314" s="24" t="s">
        <v>67</v>
      </c>
      <c r="F314" s="26">
        <v>695707.73</v>
      </c>
    </row>
    <row r="315" spans="2:6" ht="15.75" thickTop="1" x14ac:dyDescent="0.25"/>
    <row r="324" spans="2:6" x14ac:dyDescent="0.25">
      <c r="E324" s="17" t="s">
        <v>57</v>
      </c>
    </row>
    <row r="325" spans="2:6" x14ac:dyDescent="0.25">
      <c r="E325" s="18" t="s">
        <v>58</v>
      </c>
    </row>
    <row r="327" spans="2:6" x14ac:dyDescent="0.25">
      <c r="E327" s="18" t="s">
        <v>35</v>
      </c>
    </row>
    <row r="328" spans="2:6" x14ac:dyDescent="0.25">
      <c r="E328" s="19" t="s">
        <v>2</v>
      </c>
    </row>
    <row r="329" spans="2:6" x14ac:dyDescent="0.25">
      <c r="C329" s="20" t="s">
        <v>59</v>
      </c>
      <c r="F329" s="21" t="s">
        <v>60</v>
      </c>
    </row>
    <row r="331" spans="2:6" x14ac:dyDescent="0.25">
      <c r="B331" s="22" t="s">
        <v>140</v>
      </c>
      <c r="F331" s="23">
        <v>2414786</v>
      </c>
    </row>
    <row r="332" spans="2:6" x14ac:dyDescent="0.25">
      <c r="B332" s="22" t="s">
        <v>141</v>
      </c>
      <c r="F332" s="23">
        <v>953440</v>
      </c>
    </row>
    <row r="333" spans="2:6" x14ac:dyDescent="0.25">
      <c r="B333" s="22" t="s">
        <v>142</v>
      </c>
      <c r="F333" s="23">
        <v>1081932.5</v>
      </c>
    </row>
    <row r="334" spans="2:6" x14ac:dyDescent="0.25">
      <c r="B334" s="22" t="s">
        <v>143</v>
      </c>
      <c r="F334" s="23">
        <v>471885.02</v>
      </c>
    </row>
    <row r="335" spans="2:6" x14ac:dyDescent="0.25">
      <c r="B335" s="22" t="s">
        <v>144</v>
      </c>
      <c r="F335" s="23">
        <v>2080364.3</v>
      </c>
    </row>
    <row r="336" spans="2:6" ht="15.75" thickBot="1" x14ac:dyDescent="0.3">
      <c r="B336" s="24" t="s">
        <v>67</v>
      </c>
      <c r="F336" s="26">
        <f>SUM(F331:F335)</f>
        <v>7002407.8199999994</v>
      </c>
    </row>
    <row r="337" spans="2:6" ht="15.75" thickTop="1" x14ac:dyDescent="0.25"/>
    <row r="339" spans="2:6" x14ac:dyDescent="0.25">
      <c r="E339" s="17" t="s">
        <v>57</v>
      </c>
    </row>
    <row r="340" spans="2:6" x14ac:dyDescent="0.25">
      <c r="E340" s="18" t="s">
        <v>58</v>
      </c>
    </row>
    <row r="342" spans="2:6" x14ac:dyDescent="0.25">
      <c r="E342" s="18" t="s">
        <v>145</v>
      </c>
    </row>
    <row r="343" spans="2:6" x14ac:dyDescent="0.25">
      <c r="E343" s="19" t="s">
        <v>2</v>
      </c>
    </row>
    <row r="344" spans="2:6" ht="12.75" customHeight="1" x14ac:dyDescent="0.25">
      <c r="C344" s="20" t="s">
        <v>59</v>
      </c>
      <c r="F344" s="21" t="s">
        <v>60</v>
      </c>
    </row>
    <row r="346" spans="2:6" x14ac:dyDescent="0.25">
      <c r="B346" s="22" t="s">
        <v>146</v>
      </c>
      <c r="F346" s="23">
        <v>8552264</v>
      </c>
    </row>
    <row r="347" spans="2:6" x14ac:dyDescent="0.25">
      <c r="B347" s="22" t="s">
        <v>147</v>
      </c>
      <c r="F347" s="23">
        <v>51376</v>
      </c>
    </row>
    <row r="348" spans="2:6" x14ac:dyDescent="0.25">
      <c r="B348" s="22" t="s">
        <v>148</v>
      </c>
      <c r="F348" s="23">
        <v>11579.4</v>
      </c>
    </row>
    <row r="349" spans="2:6" x14ac:dyDescent="0.25">
      <c r="B349" s="22" t="s">
        <v>149</v>
      </c>
      <c r="F349" s="23">
        <v>301.99</v>
      </c>
    </row>
    <row r="350" spans="2:6" x14ac:dyDescent="0.25">
      <c r="B350" s="22" t="s">
        <v>150</v>
      </c>
      <c r="F350" s="23">
        <v>501947800.75</v>
      </c>
    </row>
    <row r="351" spans="2:6" x14ac:dyDescent="0.25">
      <c r="B351" s="22" t="s">
        <v>151</v>
      </c>
      <c r="F351" s="23">
        <v>1085.33</v>
      </c>
    </row>
    <row r="352" spans="2:6" x14ac:dyDescent="0.25">
      <c r="B352" s="22" t="s">
        <v>152</v>
      </c>
      <c r="F352" s="23">
        <v>32431.86</v>
      </c>
    </row>
    <row r="353" spans="2:6" x14ac:dyDescent="0.25">
      <c r="B353" s="22" t="s">
        <v>153</v>
      </c>
      <c r="F353" s="23">
        <v>8865569.1699999999</v>
      </c>
    </row>
    <row r="354" spans="2:6" x14ac:dyDescent="0.25">
      <c r="B354" s="22" t="s">
        <v>154</v>
      </c>
      <c r="F354" s="23">
        <v>2204240</v>
      </c>
    </row>
    <row r="355" spans="2:6" x14ac:dyDescent="0.25">
      <c r="B355" s="22" t="s">
        <v>155</v>
      </c>
      <c r="F355" s="23">
        <v>19295.009999999998</v>
      </c>
    </row>
    <row r="356" spans="2:6" x14ac:dyDescent="0.25">
      <c r="B356" s="22" t="s">
        <v>156</v>
      </c>
      <c r="F356" s="23">
        <v>839716.19</v>
      </c>
    </row>
    <row r="357" spans="2:6" x14ac:dyDescent="0.25">
      <c r="B357" s="22" t="s">
        <v>157</v>
      </c>
      <c r="F357" s="23">
        <v>29994368.600000001</v>
      </c>
    </row>
    <row r="358" spans="2:6" x14ac:dyDescent="0.25">
      <c r="B358" s="22" t="s">
        <v>158</v>
      </c>
      <c r="F358" s="23">
        <v>11613774</v>
      </c>
    </row>
    <row r="359" spans="2:6" x14ac:dyDescent="0.25">
      <c r="B359" s="22" t="s">
        <v>159</v>
      </c>
      <c r="F359" s="23">
        <v>885035.55</v>
      </c>
    </row>
    <row r="360" spans="2:6" x14ac:dyDescent="0.25">
      <c r="B360" s="22" t="s">
        <v>160</v>
      </c>
      <c r="F360" s="23">
        <v>139295</v>
      </c>
    </row>
    <row r="361" spans="2:6" x14ac:dyDescent="0.25">
      <c r="B361" s="22" t="s">
        <v>161</v>
      </c>
      <c r="F361" s="23">
        <v>108830.39999999999</v>
      </c>
    </row>
    <row r="362" spans="2:6" x14ac:dyDescent="0.25">
      <c r="B362" s="22" t="s">
        <v>162</v>
      </c>
      <c r="F362" s="23">
        <v>621703.89</v>
      </c>
    </row>
    <row r="363" spans="2:6" x14ac:dyDescent="0.25">
      <c r="B363" s="22" t="s">
        <v>163</v>
      </c>
      <c r="F363" s="23">
        <v>8139327.1500000004</v>
      </c>
    </row>
    <row r="364" spans="2:6" x14ac:dyDescent="0.25">
      <c r="B364" s="22" t="s">
        <v>164</v>
      </c>
      <c r="F364" s="23">
        <v>1296668.1100000001</v>
      </c>
    </row>
    <row r="365" spans="2:6" x14ac:dyDescent="0.25">
      <c r="B365" s="22" t="s">
        <v>165</v>
      </c>
      <c r="F365" s="23">
        <v>38070</v>
      </c>
    </row>
    <row r="366" spans="2:6" x14ac:dyDescent="0.25">
      <c r="B366" s="22" t="s">
        <v>166</v>
      </c>
      <c r="F366" s="23">
        <v>242289.18</v>
      </c>
    </row>
    <row r="367" spans="2:6" ht="13.5" customHeight="1" x14ac:dyDescent="0.25">
      <c r="B367" s="22" t="s">
        <v>167</v>
      </c>
      <c r="F367" s="23">
        <v>22217.360000000001</v>
      </c>
    </row>
    <row r="368" spans="2:6" ht="15.75" thickBot="1" x14ac:dyDescent="0.3">
      <c r="B368" s="24" t="s">
        <v>67</v>
      </c>
      <c r="F368" s="25">
        <f>SUM(F346:F367)</f>
        <v>575627238.93999982</v>
      </c>
    </row>
    <row r="369" ht="15.75" thickTop="1" x14ac:dyDescent="0.25"/>
    <row r="399" spans="5:5" x14ac:dyDescent="0.25">
      <c r="E399" s="17"/>
    </row>
    <row r="400" spans="5:5" x14ac:dyDescent="0.25">
      <c r="E400" s="18"/>
    </row>
    <row r="402" spans="5:5" x14ac:dyDescent="0.25">
      <c r="E402" s="18"/>
    </row>
    <row r="403" spans="5:5" x14ac:dyDescent="0.25">
      <c r="E403" s="19"/>
    </row>
  </sheetData>
  <mergeCells count="3">
    <mergeCell ref="E81:F81"/>
    <mergeCell ref="E82:F82"/>
    <mergeCell ref="B81:C8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Fanix De Los Santos Jimenez</dc:creator>
  <cp:lastModifiedBy>Alexis Cruz Concepcion</cp:lastModifiedBy>
  <cp:lastPrinted>2023-08-24T16:41:30Z</cp:lastPrinted>
  <dcterms:created xsi:type="dcterms:W3CDTF">2023-08-17T19:06:28Z</dcterms:created>
  <dcterms:modified xsi:type="dcterms:W3CDTF">2023-08-24T16:44:08Z</dcterms:modified>
</cp:coreProperties>
</file>