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cruz\Desktop\Estados\Estados y Reportes 2023\Ejecuciones presupuestarias\Ejecucion de agosto\"/>
    </mc:Choice>
  </mc:AlternateContent>
  <bookViews>
    <workbookView xWindow="0" yWindow="0" windowWidth="20265" windowHeight="7440"/>
  </bookViews>
  <sheets>
    <sheet name="Transparencia" sheetId="3" r:id="rId1"/>
    <sheet name="Ejecucion" sheetId="19" r:id="rId2"/>
    <sheet name="Variacion" sheetId="2" r:id="rId3"/>
    <sheet name="Flujo Mes" sheetId="13" r:id="rId4"/>
  </sheets>
  <definedNames>
    <definedName name="_xlnm.Print_Area" localSheetId="3">'Flujo Mes'!$A$1:$C$43</definedName>
    <definedName name="_xlnm.Print_Area" localSheetId="0">Transparencia!$A$1:$P$94</definedName>
    <definedName name="_xlnm.Print_Titles" localSheetId="1">Ejecucion!#REF!</definedName>
    <definedName name="_xlnm.Print_Titles" localSheetId="0">Transparencia!$1:$7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5" i="3" l="1"/>
  <c r="K75" i="3"/>
  <c r="K78" i="3"/>
  <c r="K73" i="3"/>
  <c r="L73" i="3"/>
  <c r="M73" i="3"/>
  <c r="N73" i="3"/>
  <c r="O73" i="3"/>
  <c r="O83" i="3"/>
  <c r="P12" i="3"/>
  <c r="O85" i="3" l="1"/>
  <c r="K83" i="3"/>
  <c r="K85" i="3" s="1"/>
  <c r="I78" i="3"/>
  <c r="J78" i="3"/>
  <c r="I75" i="3" l="1"/>
  <c r="I83" i="3" s="1"/>
  <c r="P28" i="3"/>
  <c r="P76" i="3" l="1"/>
  <c r="H78" i="3"/>
  <c r="H75" i="3"/>
  <c r="G78" i="3" l="1"/>
  <c r="F75" i="3"/>
  <c r="G75" i="3"/>
  <c r="F78" i="3" l="1"/>
  <c r="G83" i="3"/>
  <c r="H83" i="3"/>
  <c r="J83" i="3"/>
  <c r="L83" i="3"/>
  <c r="M83" i="3"/>
  <c r="N83" i="3"/>
  <c r="F83" i="3"/>
  <c r="F73" i="3"/>
  <c r="F85" i="3" l="1"/>
  <c r="E78" i="3"/>
  <c r="G73" i="3" l="1"/>
  <c r="H73" i="3"/>
  <c r="I73" i="3"/>
  <c r="I85" i="3" s="1"/>
  <c r="J73" i="3"/>
  <c r="D78" i="3" l="1"/>
  <c r="E75" i="3"/>
  <c r="E83" i="3" s="1"/>
  <c r="G85" i="3" l="1"/>
  <c r="H85" i="3"/>
  <c r="J85" i="3"/>
  <c r="L85" i="3"/>
  <c r="M85" i="3"/>
  <c r="N85" i="3"/>
  <c r="D75" i="3"/>
  <c r="C73" i="3"/>
  <c r="D73" i="3"/>
  <c r="E73" i="3"/>
  <c r="B73" i="3"/>
  <c r="P75" i="3" l="1"/>
  <c r="D83" i="3"/>
  <c r="P10" i="3"/>
  <c r="P82" i="3" l="1"/>
  <c r="C81" i="3"/>
  <c r="B81" i="3"/>
  <c r="P80" i="3"/>
  <c r="P79" i="3"/>
  <c r="C78" i="3"/>
  <c r="B78" i="3"/>
  <c r="P77" i="3"/>
  <c r="C75" i="3"/>
  <c r="B75" i="3"/>
  <c r="P72" i="3"/>
  <c r="P71" i="3"/>
  <c r="P70" i="3"/>
  <c r="P69" i="3"/>
  <c r="P68" i="3"/>
  <c r="P67" i="3"/>
  <c r="P66" i="3"/>
  <c r="P65" i="3"/>
  <c r="P64" i="3"/>
  <c r="P63" i="3"/>
  <c r="P60" i="3"/>
  <c r="P59" i="3"/>
  <c r="P58" i="3"/>
  <c r="P52" i="3"/>
  <c r="P49" i="3"/>
  <c r="P48" i="3"/>
  <c r="P47" i="3"/>
  <c r="P46" i="3"/>
  <c r="P45" i="3"/>
  <c r="P44" i="3"/>
  <c r="P40" i="3"/>
  <c r="P39" i="3"/>
  <c r="P38" i="3"/>
  <c r="P33" i="3"/>
  <c r="P30" i="3"/>
  <c r="P26" i="3"/>
  <c r="B83" i="3" l="1"/>
  <c r="C83" i="3"/>
  <c r="C85" i="3" s="1"/>
  <c r="P16" i="3"/>
  <c r="P18" i="3"/>
  <c r="P20" i="3"/>
  <c r="P22" i="3"/>
  <c r="P24" i="3"/>
  <c r="B85" i="3"/>
  <c r="P32" i="3"/>
  <c r="P51" i="3"/>
  <c r="P53" i="3"/>
  <c r="P55" i="3"/>
  <c r="P57" i="3"/>
  <c r="P62" i="3"/>
  <c r="E85" i="3"/>
  <c r="P11" i="3"/>
  <c r="P14" i="3"/>
  <c r="P17" i="3"/>
  <c r="P19" i="3"/>
  <c r="P21" i="3"/>
  <c r="P23" i="3"/>
  <c r="P29" i="3"/>
  <c r="P31" i="3"/>
  <c r="P42" i="3"/>
  <c r="P50" i="3"/>
  <c r="P54" i="3"/>
  <c r="P56" i="3"/>
  <c r="P13" i="3"/>
  <c r="P34" i="3"/>
  <c r="P36" i="3"/>
  <c r="P37" i="3"/>
  <c r="P35" i="3"/>
  <c r="P78" i="3"/>
  <c r="P81" i="3"/>
  <c r="P61" i="3"/>
  <c r="P25" i="3"/>
  <c r="P27" i="3"/>
  <c r="P41" i="3"/>
  <c r="P43" i="3"/>
  <c r="P15" i="3" l="1"/>
  <c r="P9" i="3"/>
  <c r="P83" i="3"/>
  <c r="P73" i="3" l="1"/>
  <c r="D85" i="3"/>
  <c r="P85" i="3" l="1"/>
</calcChain>
</file>

<file path=xl/comments1.xml><?xml version="1.0" encoding="utf-8"?>
<comments xmlns="http://schemas.openxmlformats.org/spreadsheetml/2006/main">
  <authors>
    <author>Sara Moreta</author>
  </authors>
  <commentList>
    <comment ref="A17" authorId="0" shapeId="0">
      <text>
        <r>
          <rPr>
            <sz val="9"/>
            <color indexed="81"/>
            <rFont val="Tahoma"/>
            <family val="2"/>
          </rPr>
          <t>Se coloca la variacion del efectivo tal cual esta</t>
        </r>
      </text>
    </comment>
  </commentList>
</comments>
</file>

<file path=xl/sharedStrings.xml><?xml version="1.0" encoding="utf-8"?>
<sst xmlns="http://schemas.openxmlformats.org/spreadsheetml/2006/main" count="750" uniqueCount="668">
  <si>
    <t>Cuenta</t>
  </si>
  <si>
    <t>CLASIFICACION</t>
  </si>
  <si>
    <t>Ejecutado</t>
  </si>
  <si>
    <t>Pagado</t>
  </si>
  <si>
    <t>Presupuestado</t>
  </si>
  <si>
    <t>Variación Acumulada</t>
  </si>
  <si>
    <t>INGRESOS CORRIENTES</t>
  </si>
  <si>
    <t>4-114232</t>
  </si>
  <si>
    <t>Contribución CDT</t>
  </si>
  <si>
    <t>4-9108</t>
  </si>
  <si>
    <t>Derecho Uso del Espectro</t>
  </si>
  <si>
    <t xml:space="preserve">INTERESES </t>
  </si>
  <si>
    <t>4-161206</t>
  </si>
  <si>
    <t>Intereses Certificados Financieros</t>
  </si>
  <si>
    <t>4-16121</t>
  </si>
  <si>
    <t>Intereses Cuenta Corriente</t>
  </si>
  <si>
    <t>---</t>
  </si>
  <si>
    <t>OTROS INGRESOS</t>
  </si>
  <si>
    <t>4-9105</t>
  </si>
  <si>
    <t>Depositos no identificados</t>
  </si>
  <si>
    <t>4-9112</t>
  </si>
  <si>
    <t>Servicios Adm. y Serv. de Telecomunicaciones</t>
  </si>
  <si>
    <t>4-9113</t>
  </si>
  <si>
    <t>Intereses Indemnizatorios CDT</t>
  </si>
  <si>
    <t>4-9114</t>
  </si>
  <si>
    <t xml:space="preserve">Licitacion Publica </t>
  </si>
  <si>
    <t>4-9117</t>
  </si>
  <si>
    <t>4-9199</t>
  </si>
  <si>
    <t>Otros Ingresos</t>
  </si>
  <si>
    <t>TOTAL DE INGRESOS</t>
  </si>
  <si>
    <t>GASTOS CORRIENTES</t>
  </si>
  <si>
    <t>REMUNERACIONES Y CONTRIBUCIONES</t>
  </si>
  <si>
    <t>6-211</t>
  </si>
  <si>
    <t>6-2111</t>
  </si>
  <si>
    <t>REMUNERACIONES</t>
  </si>
  <si>
    <t>6-211101</t>
  </si>
  <si>
    <t>Sueldos Empleados Fijos</t>
  </si>
  <si>
    <t>6-2114</t>
  </si>
  <si>
    <t>6-211503</t>
  </si>
  <si>
    <t>Prestaciones Laborales</t>
  </si>
  <si>
    <t>6-211601</t>
  </si>
  <si>
    <t>Vacaciones</t>
  </si>
  <si>
    <t>6-212</t>
  </si>
  <si>
    <t>SOBRESUELDOS</t>
  </si>
  <si>
    <t>6-2122</t>
  </si>
  <si>
    <t>6-212201</t>
  </si>
  <si>
    <t>Compensacion Horas Extras</t>
  </si>
  <si>
    <t>6-212205</t>
  </si>
  <si>
    <t>Compensación por Servicios de Seguridad</t>
  </si>
  <si>
    <t>6-212206</t>
  </si>
  <si>
    <t>Incentivo por Rendimiento Individual (6-2141 Bono CD; 6-212209- Bono por Desempeño)</t>
  </si>
  <si>
    <t>6-214</t>
  </si>
  <si>
    <t>GRATIFICACIONES Y BONIFICACIONES</t>
  </si>
  <si>
    <t>6-214201</t>
  </si>
  <si>
    <t xml:space="preserve">Bono Escolar </t>
  </si>
  <si>
    <t>6-214202</t>
  </si>
  <si>
    <t>Gratificaciones por Pasantias</t>
  </si>
  <si>
    <t>6-214204</t>
  </si>
  <si>
    <t>Oras Gratificaciones (6-2143-Bono Vacacional; 6-2144-Bono Estudiantil 14)</t>
  </si>
  <si>
    <t>6-215</t>
  </si>
  <si>
    <t>CONTRIBUCIONES A LA SEGURIDAD SOCIAL</t>
  </si>
  <si>
    <t>6-2151</t>
  </si>
  <si>
    <t>6-2152</t>
  </si>
  <si>
    <t>6-2153</t>
  </si>
  <si>
    <t>CONTRATACION DE SERVICIOS</t>
  </si>
  <si>
    <t>6-221</t>
  </si>
  <si>
    <t>SERVICIOS BÁSICOS</t>
  </si>
  <si>
    <t>6-2213</t>
  </si>
  <si>
    <t>Teléfonos</t>
  </si>
  <si>
    <t>6-2214</t>
  </si>
  <si>
    <t>Telefax y Correo</t>
  </si>
  <si>
    <t>6-2215</t>
  </si>
  <si>
    <t>Servicio de Internet y TV por Cable</t>
  </si>
  <si>
    <t>Energía Eléctrica</t>
  </si>
  <si>
    <t>6-2217</t>
  </si>
  <si>
    <t xml:space="preserve">Agua </t>
  </si>
  <si>
    <t>6-2218</t>
  </si>
  <si>
    <t>Recoleccion Residuos Sólidos</t>
  </si>
  <si>
    <t>6-222</t>
  </si>
  <si>
    <t>PUBLICIDAD, IMPRESIÓN Y ENCUADERNACIÓN</t>
  </si>
  <si>
    <t>6-2221</t>
  </si>
  <si>
    <t>6-2222</t>
  </si>
  <si>
    <t>6-223</t>
  </si>
  <si>
    <t>VIÁTICOS</t>
  </si>
  <si>
    <t>6-2231</t>
  </si>
  <si>
    <t>6-224</t>
  </si>
  <si>
    <t>TRANSPORTE Y ALMACENAJE</t>
  </si>
  <si>
    <t>6-2241</t>
  </si>
  <si>
    <t>6-2242</t>
  </si>
  <si>
    <t xml:space="preserve">    Flete</t>
  </si>
  <si>
    <t>6-2244</t>
  </si>
  <si>
    <t xml:space="preserve">    Peaje</t>
  </si>
  <si>
    <t>6-225</t>
  </si>
  <si>
    <t>ALQUILERES Y RENTAS</t>
  </si>
  <si>
    <t>6-2251</t>
  </si>
  <si>
    <t>Alquiler y Renta de Edificios y Locales</t>
  </si>
  <si>
    <t>6-225302</t>
  </si>
  <si>
    <t>Alquiler Equipos de Cómputos</t>
  </si>
  <si>
    <t>6-2254</t>
  </si>
  <si>
    <t>Alquiler Equipo de Transporte</t>
  </si>
  <si>
    <t>6-2258</t>
  </si>
  <si>
    <t>Otros Alquileres</t>
  </si>
  <si>
    <t>Alquileres diversos</t>
  </si>
  <si>
    <t>Alquiler Planta Electrica</t>
  </si>
  <si>
    <t>Alquiler de Parqueos</t>
  </si>
  <si>
    <t>Alquiler de Estaciones Moviles</t>
  </si>
  <si>
    <t>6-2259</t>
  </si>
  <si>
    <t>Derechos de Uso</t>
  </si>
  <si>
    <t>6-225901</t>
  </si>
  <si>
    <t>Licencias Informaticas</t>
  </si>
  <si>
    <t>6-226</t>
  </si>
  <si>
    <t>SEGUROS</t>
  </si>
  <si>
    <t>6-2261</t>
  </si>
  <si>
    <t>6-2262</t>
  </si>
  <si>
    <t xml:space="preserve">     Bienes Muebles (vehículos)</t>
  </si>
  <si>
    <t>6-2263</t>
  </si>
  <si>
    <t>Seguro de Personas</t>
  </si>
  <si>
    <t>6-22631</t>
  </si>
  <si>
    <t>Seguro de Vida</t>
  </si>
  <si>
    <t>6-22632</t>
  </si>
  <si>
    <t>Seguro Salud Local</t>
  </si>
  <si>
    <t>Seguro Salud Internacional</t>
  </si>
  <si>
    <t>6-22633</t>
  </si>
  <si>
    <t>Seguro Ultimos Gastos</t>
  </si>
  <si>
    <t>6-227</t>
  </si>
  <si>
    <t>SERVICIOS DE CONSERVACIÓN, REPARACIONES MENORES E INSTALACIONES TEMPORALES</t>
  </si>
  <si>
    <t>6-2271</t>
  </si>
  <si>
    <t>Contratación de Obras Menores</t>
  </si>
  <si>
    <t>6-227101</t>
  </si>
  <si>
    <t>6-227102</t>
  </si>
  <si>
    <t>Servicios especiales de mantenimiento y reparación</t>
  </si>
  <si>
    <t>6-227104</t>
  </si>
  <si>
    <t>Mant. y Reparación de Obras Civiles en Inst.</t>
  </si>
  <si>
    <t>6-227106</t>
  </si>
  <si>
    <t>Instalaciones Electricas</t>
  </si>
  <si>
    <t>6-2272</t>
  </si>
  <si>
    <t>Mantenimiento y Rep. de Maquinarias y Equipos</t>
  </si>
  <si>
    <t>6-227201</t>
  </si>
  <si>
    <t xml:space="preserve">Mantenimiento y Reparación de Muebles y equipo de oficina </t>
  </si>
  <si>
    <t>6-227202</t>
  </si>
  <si>
    <t xml:space="preserve">Mant. y reparación de equipo de computación </t>
  </si>
  <si>
    <t>6-227204</t>
  </si>
  <si>
    <t>Mant y Reparación equipos Sanitarios y de Laboratorios</t>
  </si>
  <si>
    <t>6-227205</t>
  </si>
  <si>
    <t>Mant. y reparación de equipos Comunicación</t>
  </si>
  <si>
    <t>6-227206</t>
  </si>
  <si>
    <t>Mantenimiento y Reparación Equipo de Transporte</t>
  </si>
  <si>
    <t>6-228</t>
  </si>
  <si>
    <t>OTROS SERVICIOS NO INCLUIDOS EN CONCEPTOS ANTERIORES</t>
  </si>
  <si>
    <t>6-2281</t>
  </si>
  <si>
    <t>Gastos Judiciales</t>
  </si>
  <si>
    <t>6-2282</t>
  </si>
  <si>
    <t>Comisiones y Gastos Bancarios</t>
  </si>
  <si>
    <t>6-2283</t>
  </si>
  <si>
    <t>6-2285</t>
  </si>
  <si>
    <t>Fumigación, Lavandería, limpieza de oficina</t>
  </si>
  <si>
    <t>6-228501</t>
  </si>
  <si>
    <t>Fumigación</t>
  </si>
  <si>
    <t>6-228502</t>
  </si>
  <si>
    <t>Lavandería</t>
  </si>
  <si>
    <t>6-228503</t>
  </si>
  <si>
    <t xml:space="preserve">Limpieza  Higiene </t>
  </si>
  <si>
    <t>6-2286</t>
  </si>
  <si>
    <t>Organización de Eventos y Festividades</t>
  </si>
  <si>
    <t>6-2287</t>
  </si>
  <si>
    <t>Servicios Técnicos y Prof. prestados</t>
  </si>
  <si>
    <t>6-228704</t>
  </si>
  <si>
    <t>Servicios de Capacitacion</t>
  </si>
  <si>
    <t>6-228705</t>
  </si>
  <si>
    <t xml:space="preserve">Servicios de Informática y sistema </t>
  </si>
  <si>
    <t>6-228706</t>
  </si>
  <si>
    <t>Otros Servicios Profesionales y Técnicos</t>
  </si>
  <si>
    <t>6-2288</t>
  </si>
  <si>
    <t xml:space="preserve"> Impuestos, Derechos y Tasas</t>
  </si>
  <si>
    <t>6-228801</t>
  </si>
  <si>
    <t>6-228803</t>
  </si>
  <si>
    <t>6-229</t>
  </si>
  <si>
    <t>Otras Contrataciones de Servicios</t>
  </si>
  <si>
    <t>6-229203</t>
  </si>
  <si>
    <t>Servicios de Catering</t>
  </si>
  <si>
    <t>MATERIALES Y SUMINISTROS</t>
  </si>
  <si>
    <t>6-231</t>
  </si>
  <si>
    <t>ALIMENTOS Y PRODUCTOS AGROFORESTALES</t>
  </si>
  <si>
    <t>6-2313</t>
  </si>
  <si>
    <t>Productos Agroforestales y Pecuarios</t>
  </si>
  <si>
    <t>6-2314</t>
  </si>
  <si>
    <t>Madera, corcho y sus manufacturas</t>
  </si>
  <si>
    <t>6-232</t>
  </si>
  <si>
    <t>TEXTILES Y VESTUARIOS</t>
  </si>
  <si>
    <t>6-2321</t>
  </si>
  <si>
    <t>Hilados y Telas</t>
  </si>
  <si>
    <t>6-2322</t>
  </si>
  <si>
    <t>Acabados Textiles</t>
  </si>
  <si>
    <t>6-2323</t>
  </si>
  <si>
    <t xml:space="preserve">Prendas de Vestir </t>
  </si>
  <si>
    <t>6-233</t>
  </si>
  <si>
    <t>PRODUCTOS DE PAPEL, CARTÓN E IMPRESOS</t>
  </si>
  <si>
    <t>6-2332</t>
  </si>
  <si>
    <t>6-2333</t>
  </si>
  <si>
    <t>Productos de Artes Gráficas</t>
  </si>
  <si>
    <t>6-2334</t>
  </si>
  <si>
    <t>Libros, Revistas y Periódicos</t>
  </si>
  <si>
    <t>6-234</t>
  </si>
  <si>
    <t>PRODUCTOS FARMACÉUTICOS</t>
  </si>
  <si>
    <t>6-2341</t>
  </si>
  <si>
    <t>Productos Medicinales para uso Humano</t>
  </si>
  <si>
    <t>6-235</t>
  </si>
  <si>
    <t>PRODUCTOS DE CUERO, CAUCHO Y PLÁSTICO</t>
  </si>
  <si>
    <t>6-2353</t>
  </si>
  <si>
    <t>6-2355</t>
  </si>
  <si>
    <t>Artículos Plásticos</t>
  </si>
  <si>
    <t>6-236</t>
  </si>
  <si>
    <t>PRODUCTOS DE MINERALES, METÁLICOS Y NO METÁLICOS</t>
  </si>
  <si>
    <t>6-2361</t>
  </si>
  <si>
    <t>6-236101</t>
  </si>
  <si>
    <t xml:space="preserve">    Productos de Cemento</t>
  </si>
  <si>
    <t>6-236104</t>
  </si>
  <si>
    <t xml:space="preserve">    Productos de Yeso</t>
  </si>
  <si>
    <t>6-2362</t>
  </si>
  <si>
    <t>Productos de Vidrio, Loza y Porcelana</t>
  </si>
  <si>
    <t>6-236201</t>
  </si>
  <si>
    <t>Productos de Vidrio</t>
  </si>
  <si>
    <t>6-236202</t>
  </si>
  <si>
    <t>Productos de Loza</t>
  </si>
  <si>
    <t>6-2363</t>
  </si>
  <si>
    <t>Productos Metálicos y sus Derivados</t>
  </si>
  <si>
    <t>6-236304</t>
  </si>
  <si>
    <t>6-236306</t>
  </si>
  <si>
    <t>6-237</t>
  </si>
  <si>
    <t>COMBUSTIBLES, LUBRICANTES, PRODUCTOS QUÍMICOS Y CONEXOS</t>
  </si>
  <si>
    <t>6-2371</t>
  </si>
  <si>
    <t>Combustibles y Lubricantes</t>
  </si>
  <si>
    <t>6-237101</t>
  </si>
  <si>
    <t>Gasolina</t>
  </si>
  <si>
    <t>6-237102</t>
  </si>
  <si>
    <t>Gasoil</t>
  </si>
  <si>
    <t>6-2372</t>
  </si>
  <si>
    <t>Productos Químicos y Conexos</t>
  </si>
  <si>
    <t>6-237203</t>
  </si>
  <si>
    <t>Productos Químicos de Uso Personal</t>
  </si>
  <si>
    <t>6-239</t>
  </si>
  <si>
    <t>PRODUCTOS Y ÚTILES VARIOS</t>
  </si>
  <si>
    <t>6-2392</t>
  </si>
  <si>
    <t>Utiles de Escritorio, Oficina e Informática</t>
  </si>
  <si>
    <t>6-2396</t>
  </si>
  <si>
    <t>Productos Electricos y Afines</t>
  </si>
  <si>
    <t>6-2399</t>
  </si>
  <si>
    <t xml:space="preserve">Productos y Utiles Varios NIP </t>
  </si>
  <si>
    <t>6-24</t>
  </si>
  <si>
    <t>TRANSFERENCIAS DE CORRIENTES</t>
  </si>
  <si>
    <t>6-241</t>
  </si>
  <si>
    <t>TRANSFERENCIAS CORRIENTES AL SECTOR PRIVADO</t>
  </si>
  <si>
    <t>6-2412</t>
  </si>
  <si>
    <t>Ayudas y Donaciones</t>
  </si>
  <si>
    <t>6-241202</t>
  </si>
  <si>
    <t>Ayudas y Donaciones Ocasionales a Hogares</t>
  </si>
  <si>
    <t>6-247</t>
  </si>
  <si>
    <t>TRANSFERENCIAS CORRIENTES AL SECTOR EXTERNO</t>
  </si>
  <si>
    <t>6-2472</t>
  </si>
  <si>
    <t>Transferencias Corrientes a Organismos Intern.</t>
  </si>
  <si>
    <t>6-249</t>
  </si>
  <si>
    <t>TRANSFERENCIAS CORRIENTES DESTINADAS A OTRAS INSTITUCIONES PUBLICAS</t>
  </si>
  <si>
    <t>6-249101</t>
  </si>
  <si>
    <t>TOTAL GASTOS CORRIENTES</t>
  </si>
  <si>
    <t>6-91</t>
  </si>
  <si>
    <t>6-92</t>
  </si>
  <si>
    <t>TOTAL DE GASTOS</t>
  </si>
  <si>
    <t>1-26</t>
  </si>
  <si>
    <t>BIENES MUEBLES, INMUEBLES E INTANGIBLES</t>
  </si>
  <si>
    <t>1-261</t>
  </si>
  <si>
    <t>MOBILIARIO Y EQUIPO</t>
  </si>
  <si>
    <t>1-2611</t>
  </si>
  <si>
    <t>1-2613</t>
  </si>
  <si>
    <t>1-2619-002</t>
  </si>
  <si>
    <t>1-262</t>
  </si>
  <si>
    <t>1-2621</t>
  </si>
  <si>
    <t>Equipos y Aparatos Audiovisuales</t>
  </si>
  <si>
    <t>1-2623</t>
  </si>
  <si>
    <t>Cámaras Fotográficas y de Video</t>
  </si>
  <si>
    <t>1-265</t>
  </si>
  <si>
    <t>MAQUINARIA, OTROS EQUIPOS Y HERRAMIENTAS</t>
  </si>
  <si>
    <t>1-2656</t>
  </si>
  <si>
    <t>5</t>
  </si>
  <si>
    <t>PROYECTOS   FDT</t>
  </si>
  <si>
    <t>5-4003</t>
  </si>
  <si>
    <t>5-4003-003</t>
  </si>
  <si>
    <t>Servicio de Internet - Puntos WIFI</t>
  </si>
  <si>
    <t>5-5001</t>
  </si>
  <si>
    <t>Plan Nacional de Banda Ancha (PLAN BIANUAL 2021-2022)</t>
  </si>
  <si>
    <t>5-5001-003</t>
  </si>
  <si>
    <t xml:space="preserve">Proyecto de Conectividad Satelital PNBA - Instituciones en la Frontera  </t>
  </si>
  <si>
    <t>5-5003</t>
  </si>
  <si>
    <t>Proyecto Conectar a los No Conectados (PB 2021-2022)</t>
  </si>
  <si>
    <t>5-5003-001</t>
  </si>
  <si>
    <t>5-5003-003</t>
  </si>
  <si>
    <t>Componente: Subsidio a la Demanda</t>
  </si>
  <si>
    <t>5-5003-004</t>
  </si>
  <si>
    <t>Componente: Apropiación Social y Desarrollo de Habilidades</t>
  </si>
  <si>
    <t>5-9100</t>
  </si>
  <si>
    <t>Servicios de Conectividad a Internet</t>
  </si>
  <si>
    <t>Servicio mensual de internet</t>
  </si>
  <si>
    <t>TOTAL DE GASTOS E INVERSION</t>
  </si>
  <si>
    <t>Incremento Caja y Banco</t>
  </si>
  <si>
    <t>TOTAL GENERAL  DE GASTOS</t>
  </si>
  <si>
    <t>INSTITUTO DOMINICANO DE LAS TELECOMUNICACIONES</t>
  </si>
  <si>
    <t>DIRECCION FINANCIERA</t>
  </si>
  <si>
    <t>DEPARTAMENTO DE PRESUPUESTO</t>
  </si>
  <si>
    <t>ESTADO DE EJECUCION PRESUPUESTARIA</t>
  </si>
  <si>
    <t>Balance inicial en caja y banco</t>
  </si>
  <si>
    <t>mas: Ingreso</t>
  </si>
  <si>
    <t>(=) disponible</t>
  </si>
  <si>
    <t>Menos: gastos</t>
  </si>
  <si>
    <t>(=) Balance Final en caja y banco</t>
  </si>
  <si>
    <t>Incremento y/o Disminucion en caja y banco</t>
  </si>
  <si>
    <t>1-11</t>
  </si>
  <si>
    <t xml:space="preserve">Balance inicial </t>
  </si>
  <si>
    <t>Mas: cuentas por pagar del mes</t>
  </si>
  <si>
    <t>Menos: pagos del mes</t>
  </si>
  <si>
    <t>(=) Balance final</t>
  </si>
  <si>
    <t xml:space="preserve">Aumento y/o (disminucion) </t>
  </si>
  <si>
    <t>Acumulado</t>
  </si>
  <si>
    <t>Variación</t>
  </si>
  <si>
    <t>1-13</t>
  </si>
  <si>
    <t>1-14</t>
  </si>
  <si>
    <t>Aumento otras ctas por cobrar</t>
  </si>
  <si>
    <t>1-15</t>
  </si>
  <si>
    <t>Aumento de los inventarios</t>
  </si>
  <si>
    <t>1-1611</t>
  </si>
  <si>
    <t>Aumento Seguro de Vehiculos</t>
  </si>
  <si>
    <t>1-1612</t>
  </si>
  <si>
    <t>Aumento Seguros de Propiedad</t>
  </si>
  <si>
    <t>1-1616</t>
  </si>
  <si>
    <t>1-1617</t>
  </si>
  <si>
    <t>Aumento Seguro Medico Internacional</t>
  </si>
  <si>
    <t>1-1618</t>
  </si>
  <si>
    <t>Aumento Seguro Dental</t>
  </si>
  <si>
    <t>1-162</t>
  </si>
  <si>
    <t>Aumento otros pagado anticipado</t>
  </si>
  <si>
    <t>1-1622</t>
  </si>
  <si>
    <t>Aumento de imprevisto</t>
  </si>
  <si>
    <t>1-17</t>
  </si>
  <si>
    <t>Aumento Inversión</t>
  </si>
  <si>
    <t>1-41</t>
  </si>
  <si>
    <t>2-00</t>
  </si>
  <si>
    <t>2-12</t>
  </si>
  <si>
    <t>2-1301</t>
  </si>
  <si>
    <t>2-1302</t>
  </si>
  <si>
    <t>2-19</t>
  </si>
  <si>
    <t>Disminucion Otras Cuentas por Pagar</t>
  </si>
  <si>
    <t>2-228</t>
  </si>
  <si>
    <t>Disminución Impuestos Retenidos</t>
  </si>
  <si>
    <t>3-1</t>
  </si>
  <si>
    <t>Disminucion Patrimonio</t>
  </si>
  <si>
    <t>Sub-total</t>
  </si>
  <si>
    <t>Aumento de Otras Cuentas por Pagar</t>
  </si>
  <si>
    <t>Aumento impuestos retenidos</t>
  </si>
  <si>
    <t>Aumento patrimonio</t>
  </si>
  <si>
    <t>Disminucion de Cuentas por Cobrar</t>
  </si>
  <si>
    <t>Disminucion  Otras cuentas por cobrar</t>
  </si>
  <si>
    <t>Disminucion de los inventarios</t>
  </si>
  <si>
    <t>Disminucion Seguro Medico Internacional</t>
  </si>
  <si>
    <t>Disminucion otros pagos anticipados</t>
  </si>
  <si>
    <t>Disminucion de imprevistos</t>
  </si>
  <si>
    <t>Disminuciòn de inversiones</t>
  </si>
  <si>
    <t>Disminución de Fianzas y Depósitos</t>
  </si>
  <si>
    <t xml:space="preserve">Totales Netos </t>
  </si>
  <si>
    <t>Cuentas por pagar</t>
  </si>
  <si>
    <t>4 - APLICACIONES FINANCIERAS</t>
  </si>
  <si>
    <t>TOTAL APLICACIONES FINANCIERAS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</si>
  <si>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</si>
  <si>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</si>
  <si>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</si>
  <si>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</si>
  <si>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</si>
  <si>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</si>
  <si>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</si>
  <si>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</si>
  <si>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</si>
  <si>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</si>
  <si>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</si>
  <si>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</si>
  <si>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</si>
  <si>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</si>
  <si>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</si>
  <si>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</si>
  <si>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</si>
  <si>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</si>
  <si>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</si>
  <si>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</si>
  <si>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</si>
  <si>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</si>
  <si>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</si>
  <si>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</si>
  <si>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</si>
  <si>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</si>
  <si>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</si>
  <si>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</si>
  <si>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</si>
  <si>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</si>
  <si>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</si>
  <si>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</si>
  <si>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</si>
  <si>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</si>
  <si>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</si>
  <si>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</si>
  <si>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</si>
  <si>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</si>
  <si>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</si>
  <si>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</si>
  <si>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</si>
  <si>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</si>
  <si>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</si>
  <si>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</si>
  <si>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</si>
  <si>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</si>
  <si>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</si>
  <si>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</si>
  <si>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</si>
  <si>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</si>
  <si>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</si>
  <si>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</si>
  <si>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</si>
  <si>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</si>
  <si>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</si>
  <si>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</si>
  <si>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</si>
  <si>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</si>
  <si>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</si>
  <si>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</si>
  <si>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</si>
  <si>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</si>
  <si>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</si>
  <si>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</si>
  <si>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</si>
  <si>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</si>
  <si>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</si>
  <si>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</si>
  <si>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</si>
  <si>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</si>
  <si>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</si>
  <si>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</si>
  <si>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</si>
  <si>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</si>
  <si>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</si>
  <si>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_________________________________</t>
  </si>
  <si>
    <t>NELSON ARROYO</t>
  </si>
  <si>
    <t>DIRECTORA EJECUTIVA</t>
  </si>
  <si>
    <t>Valores en RD$</t>
  </si>
  <si>
    <t>Presupuesto Aprobado</t>
  </si>
  <si>
    <t xml:space="preserve"> </t>
  </si>
  <si>
    <t>JULISSA CRUZ ABREU</t>
  </si>
  <si>
    <t>Productos Metálicos</t>
  </si>
  <si>
    <t>Muebles de Oficina y Estanteria</t>
  </si>
  <si>
    <t>Instituto Dominicano de las Telecomunicaciones</t>
  </si>
  <si>
    <t>Origen y aplicación de los recursos</t>
  </si>
  <si>
    <t>Recursos Originados en Actividades del Periodo</t>
  </si>
  <si>
    <t>Ingresos provenientes de actividades de operativas</t>
  </si>
  <si>
    <t xml:space="preserve">Contribución al Desarrollo de las Telecomunicaciones </t>
  </si>
  <si>
    <t>Ingresos Percibidos en operaciones</t>
  </si>
  <si>
    <t>Total de Recursos Originados en el Periodo</t>
  </si>
  <si>
    <t>Recursos Aplicados en Actividades del Periodo</t>
  </si>
  <si>
    <t>Recursos Aplicados en Gastos Corrientes</t>
  </si>
  <si>
    <t>Remuneraciones al Personal</t>
  </si>
  <si>
    <t>Contratacion de Servicios</t>
  </si>
  <si>
    <t>Materiales y Suministros</t>
  </si>
  <si>
    <t>Transferencias Corrientes al Sector Público, Privado y Externo</t>
  </si>
  <si>
    <t>Total de Recursos Aplicados en Gastos Corrientes</t>
  </si>
  <si>
    <t>Recursos Aplicados en Gastos de Capital</t>
  </si>
  <si>
    <t>Proyectos FDT</t>
  </si>
  <si>
    <t>Total Recursos Aplicados a Gastos de Capital</t>
  </si>
  <si>
    <t>Excedente (Disminución) de Recursos en las Operaciones del Periodo</t>
  </si>
  <si>
    <t>Efectivo Disponible al Inicio del Ejercicio</t>
  </si>
  <si>
    <t>Efectivo Disponible al Final del Ejercicio</t>
  </si>
  <si>
    <t>6-21</t>
  </si>
  <si>
    <t>6-211209</t>
  </si>
  <si>
    <t>6-212203</t>
  </si>
  <si>
    <t>6-2141 Bono por Desempeño CD</t>
  </si>
  <si>
    <t>6-22</t>
  </si>
  <si>
    <t>Publicidad y Propaganda</t>
  </si>
  <si>
    <t>Impresión y Encuadernación</t>
  </si>
  <si>
    <t>6-2232</t>
  </si>
  <si>
    <t>6-22634</t>
  </si>
  <si>
    <t>Seguro Dental</t>
  </si>
  <si>
    <t>Festividades</t>
  </si>
  <si>
    <t>6-23</t>
  </si>
  <si>
    <t>6-237106</t>
  </si>
  <si>
    <t>Lubricantes</t>
  </si>
  <si>
    <t>6-2395</t>
  </si>
  <si>
    <t>Utiles de Cocina y Comedor</t>
  </si>
  <si>
    <t>Depreciacion y  Amortizaciones</t>
  </si>
  <si>
    <t>Depreciación</t>
  </si>
  <si>
    <t>Amortizaciones</t>
  </si>
  <si>
    <t>Aumento Seguro Medico Nacional</t>
  </si>
  <si>
    <t>Disminucion de Ctas. por Pagar Proveedores</t>
  </si>
  <si>
    <t>Disminucion de Acumulaciones y Retenciones</t>
  </si>
  <si>
    <t>Disminucion Provision Regalia Pascual</t>
  </si>
  <si>
    <t>Disminucion Provision Prestaciones Laborales</t>
  </si>
  <si>
    <t>Aumento de Ctas. por Pagar Proveedores</t>
  </si>
  <si>
    <t>Aumento de Acumulaciones y Retenciones</t>
  </si>
  <si>
    <t>Aumento Provision Regalia Pascual</t>
  </si>
  <si>
    <t>Aumento Provisión Prestaciones Laborales</t>
  </si>
  <si>
    <t>Disminucion Seguros de Vehiculos</t>
  </si>
  <si>
    <t>Disminucion Seguros de Propiedad</t>
  </si>
  <si>
    <t>Disminucion Seguro Medico Nacional</t>
  </si>
  <si>
    <t>Disminucion Seguro Dental</t>
  </si>
  <si>
    <t>Abril</t>
  </si>
  <si>
    <t>Transferencias Corrientes destinadas a Otras Instituciones Publicas</t>
  </si>
  <si>
    <t>Disminución Cuenta por Pagar</t>
  </si>
  <si>
    <t>Presupuesto Modificado</t>
  </si>
  <si>
    <t>Gasto Devengado</t>
  </si>
  <si>
    <t>Enero</t>
  </si>
  <si>
    <t>Febrero</t>
  </si>
  <si>
    <t>Marzo</t>
  </si>
  <si>
    <t xml:space="preserve">     PRESIDENTE CONSEJO DIRECTIVO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</si>
  <si>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</si>
  <si>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</si>
  <si>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</si>
  <si>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</si>
  <si>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</si>
  <si>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</si>
  <si>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</si>
  <si>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</si>
  <si>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</si>
  <si>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Detalle</t>
  </si>
  <si>
    <t>VARIACION EJECUCION MENSUAL</t>
  </si>
  <si>
    <t>INGRESOS CENTRO INDOTEL</t>
  </si>
  <si>
    <t>Servicios Adm. y Serv. de Telecomunicaciones (No Objecion)</t>
  </si>
  <si>
    <t>Promocion y Patrocinio</t>
  </si>
  <si>
    <t>Publicaciones de Avisos Oficiales</t>
  </si>
  <si>
    <t>5-5001-005</t>
  </si>
  <si>
    <t>Proyecto de conectividad satelital PNBA - Sabana Real</t>
  </si>
  <si>
    <t>Gastos a administrativos del proyecto (P-DFDT-01)</t>
  </si>
  <si>
    <t>5-5003-002</t>
  </si>
  <si>
    <t xml:space="preserve">Componente: Acceso e Infraestructura </t>
  </si>
  <si>
    <t>Contribución al Seguro Salud (SFS)</t>
  </si>
  <si>
    <t>Contribución al Fondo de Pensiones (AFP)</t>
  </si>
  <si>
    <t>Contribución al Seguro de Riesgos Laborales (ARL)</t>
  </si>
  <si>
    <t xml:space="preserve">     Bienes Inmuebles (Propiedad)</t>
  </si>
  <si>
    <t>Alimentos y bebidas para Personas</t>
  </si>
  <si>
    <t>6-228701</t>
  </si>
  <si>
    <t>Servicios Profesionales y Técnicos</t>
  </si>
  <si>
    <t>6-228702</t>
  </si>
  <si>
    <t>Servicios Jurídicos</t>
  </si>
  <si>
    <t>VARIACION DE CAJA Y BANCO</t>
  </si>
  <si>
    <t>VARIACION CUENTAS POR PAGAR</t>
  </si>
  <si>
    <t>6-2233</t>
  </si>
  <si>
    <t>5-60</t>
  </si>
  <si>
    <t>Plan Bianual  de Proyectos 2023-2024</t>
  </si>
  <si>
    <t>5-6001</t>
  </si>
  <si>
    <t>6-2311</t>
  </si>
  <si>
    <t>% Acum.</t>
  </si>
  <si>
    <t>4-9101</t>
  </si>
  <si>
    <t>Boleteria</t>
  </si>
  <si>
    <t>Sueldo Anual No. 13</t>
  </si>
  <si>
    <t>Compensaciones</t>
  </si>
  <si>
    <t>Compensación Alimentación</t>
  </si>
  <si>
    <t>6-221601</t>
  </si>
  <si>
    <t>6-222102</t>
  </si>
  <si>
    <t>6-222103</t>
  </si>
  <si>
    <t>Viaticos dentro del Pais</t>
  </si>
  <si>
    <t>Viaticos fuera del Pais</t>
  </si>
  <si>
    <t>Otros Viaticos</t>
  </si>
  <si>
    <t>Servicios Sanitarios Médicos</t>
  </si>
  <si>
    <t>Eventos y Reuniones</t>
  </si>
  <si>
    <t>Papel y Cartón</t>
  </si>
  <si>
    <t>Neumáticos y Cámaras de Aire</t>
  </si>
  <si>
    <t>Herramientas y Repuestos Menores</t>
  </si>
  <si>
    <t>6-241201</t>
  </si>
  <si>
    <t>Ayudas y Donaciones programadas a Hogares</t>
  </si>
  <si>
    <t>Reserva fondo Plan Bianual de Proyectos</t>
  </si>
  <si>
    <t>Aumento  Cuentas por Cobrar</t>
  </si>
  <si>
    <t>Aumento fianzas y Depositos</t>
  </si>
  <si>
    <t> </t>
  </si>
  <si>
    <t>Variacion del mes</t>
  </si>
  <si>
    <t>% mes</t>
  </si>
  <si>
    <t>6-227103</t>
  </si>
  <si>
    <t>Limpieza, Desmantelamiento de Tierras y Terrenos</t>
  </si>
  <si>
    <t>6-237205</t>
  </si>
  <si>
    <t>Insecticida, Fumigantes y Otros</t>
  </si>
  <si>
    <t>6-237206</t>
  </si>
  <si>
    <t>Pinturas, Lacas, Barnices, Diluyentes y Absorbentes</t>
  </si>
  <si>
    <t>6-2391</t>
  </si>
  <si>
    <t xml:space="preserve">Material para Limpieza </t>
  </si>
  <si>
    <t>6-2393</t>
  </si>
  <si>
    <t>Utiles Menores Médicos-Quirúgicos</t>
  </si>
  <si>
    <t>6-2394</t>
  </si>
  <si>
    <t>Utiles Destinados a Actividades Deportivas y Recreativas</t>
  </si>
  <si>
    <t>6-2398</t>
  </si>
  <si>
    <t>Otros Repuestos y Accesorios Menores</t>
  </si>
  <si>
    <t>1-2655</t>
  </si>
  <si>
    <t>1-2657</t>
  </si>
  <si>
    <t>1-2658</t>
  </si>
  <si>
    <t>1-266</t>
  </si>
  <si>
    <t>EQUIPOS DE DEFENSA Y SEGURIDAD</t>
  </si>
  <si>
    <t>1-2662</t>
  </si>
  <si>
    <t>Equipos de Seguridad</t>
  </si>
  <si>
    <t>1-27</t>
  </si>
  <si>
    <t>OBRAS</t>
  </si>
  <si>
    <t>1-2712</t>
  </si>
  <si>
    <t>Obra para Edificacion No Residencial</t>
  </si>
  <si>
    <t>1-2731</t>
  </si>
  <si>
    <t>Construcciones En Bienes De Uso Publico Concesionados</t>
  </si>
  <si>
    <t>5-3008</t>
  </si>
  <si>
    <t>Proyecto Especial Mujeres en las TIC's - LOYOLA (PB 2017-2018)</t>
  </si>
  <si>
    <t>5-3008-001</t>
  </si>
  <si>
    <t>Matricula Academica</t>
  </si>
  <si>
    <t>5-3008-002</t>
  </si>
  <si>
    <t xml:space="preserve">Manutención de becarias </t>
  </si>
  <si>
    <t>Cuentas pagadas de meses y/o años anteriores</t>
  </si>
  <si>
    <r>
      <rPr>
        <b/>
        <sz val="9"/>
        <rFont val="Calibri"/>
        <family val="2"/>
        <scheme val="minor"/>
      </rPr>
      <t>6-2142-001</t>
    </r>
    <r>
      <rPr>
        <sz val="9"/>
        <rFont val="Calibri"/>
        <family val="2"/>
        <scheme val="minor"/>
      </rPr>
      <t xml:space="preserve"> Otras Gratificaciones</t>
    </r>
  </si>
  <si>
    <r>
      <rPr>
        <b/>
        <sz val="9"/>
        <rFont val="Calibri"/>
        <family val="2"/>
        <scheme val="minor"/>
      </rPr>
      <t>6-2143</t>
    </r>
    <r>
      <rPr>
        <sz val="9"/>
        <rFont val="Calibri"/>
        <family val="2"/>
        <scheme val="minor"/>
      </rPr>
      <t>-Bono Vacacional</t>
    </r>
  </si>
  <si>
    <r>
      <rPr>
        <b/>
        <sz val="9"/>
        <rFont val="Calibri"/>
        <family val="2"/>
        <scheme val="minor"/>
      </rPr>
      <t>6-2144</t>
    </r>
    <r>
      <rPr>
        <sz val="9"/>
        <rFont val="Calibri"/>
        <family val="2"/>
        <scheme val="minor"/>
      </rPr>
      <t>-Bono Estudiantil 14</t>
    </r>
  </si>
  <si>
    <t>1-2614</t>
  </si>
  <si>
    <t>Electrodomesticos</t>
  </si>
  <si>
    <t>1-264</t>
  </si>
  <si>
    <t>VEHÍCULOS Y EQUIPO DE TRANSPORTE, TRACCIÓN Y ELEVACIÓN</t>
  </si>
  <si>
    <t>1-2641</t>
  </si>
  <si>
    <t>Automoviles y Camiones</t>
  </si>
  <si>
    <t>1-2654</t>
  </si>
  <si>
    <t>5-5002</t>
  </si>
  <si>
    <t xml:space="preserve">Proyectos Especiales (PB 2021-2022) </t>
  </si>
  <si>
    <t>5-5002-002</t>
  </si>
  <si>
    <t>PE- Radio Santa Maria "Acceso a Television Digital Terrestre"  (P-DFDT-09)</t>
  </si>
  <si>
    <t xml:space="preserve">  </t>
  </si>
  <si>
    <t>Personal de carácter eventual</t>
  </si>
  <si>
    <t>Mantenimiento y reparaciones menores en edificaciones</t>
  </si>
  <si>
    <t>Equipos de Tecnologiade la Informacion y Comunicación</t>
  </si>
  <si>
    <t>Otros mobiliarios y equipos no identificados precedentemente</t>
  </si>
  <si>
    <t>MOBILIARIO Y EQUIPO DE AUDIO, AUDIOVISUAL, RECREATIVO Y EDUCACIONAL</t>
  </si>
  <si>
    <t>Sistema y Equipos de Climatizacion</t>
  </si>
  <si>
    <t>Equipo de comunicación, telecomunicaciones y señalización</t>
  </si>
  <si>
    <t>Equipos de Generación Electrica y afines</t>
  </si>
  <si>
    <t>Maquinas- Herramientas</t>
  </si>
  <si>
    <t>Otros Equipos</t>
  </si>
  <si>
    <t>Proyecto Redes Wi-Fi de Acceso en Lugares Públicos</t>
  </si>
  <si>
    <t>6-237299</t>
  </si>
  <si>
    <t>Otros Productos Químicos</t>
  </si>
  <si>
    <t>Total Recursos Aplicados en las Actividades del Periodo</t>
  </si>
  <si>
    <t>Productos de Cemento, Cal, Asbesto, Yeso y Arcilla</t>
  </si>
  <si>
    <t>6-9399</t>
  </si>
  <si>
    <t>OTROS GASTOS</t>
  </si>
  <si>
    <r>
      <rPr>
        <b/>
        <sz val="10"/>
        <rFont val="Calibri"/>
        <family val="2"/>
        <scheme val="minor"/>
      </rPr>
      <t xml:space="preserve">Presupuesto Aprobado: </t>
    </r>
    <r>
      <rPr>
        <sz val="10"/>
        <rFont val="Calibri"/>
        <family val="2"/>
        <scheme val="minor"/>
      </rPr>
      <t>Se refiere al presupuesto aprobado en la Ley de Presupuesto General del Estado.</t>
    </r>
  </si>
  <si>
    <r>
      <rPr>
        <b/>
        <sz val="10"/>
        <rFont val="Calibri"/>
        <family val="2"/>
        <scheme val="minor"/>
      </rPr>
      <t>Presupuesto Modificado:</t>
    </r>
    <r>
      <rPr>
        <sz val="10"/>
        <rFont val="Calibri"/>
        <family val="2"/>
        <scheme val="minor"/>
      </rPr>
      <t xml:space="preserve"> Se refiere al presupuesto aprobado en caso de gue el Congreso Nacional apruebe un presupuesto complementario.</t>
    </r>
  </si>
  <si>
    <t>6-212209- Bono por Desempeño</t>
  </si>
  <si>
    <t xml:space="preserve">    Pasaje y Gastos de Transporte</t>
  </si>
  <si>
    <t>6-228601</t>
  </si>
  <si>
    <t>6-228602</t>
  </si>
  <si>
    <t>Impuestos</t>
  </si>
  <si>
    <t>6-228802</t>
  </si>
  <si>
    <t>Derechos</t>
  </si>
  <si>
    <t>Tasas</t>
  </si>
  <si>
    <r>
      <rPr>
        <b/>
        <sz val="10"/>
        <rFont val="Calibri"/>
        <family val="2"/>
        <scheme val="minor"/>
      </rPr>
      <t xml:space="preserve">Total Devengado: </t>
    </r>
    <r>
      <rPr>
        <sz val="10"/>
        <rFont val="Calibri"/>
        <family val="2"/>
        <scheme val="minor"/>
      </rPr>
      <t>Son los recursos financieros gue surgen con la obligacién de pago por la recepcion de conformidad de obras, bienes y servicios oportunamente contratados o, en los casos de gastos sin contratacién, por haberse cumplido los redguisitos administrativos dispuestos por el reglamento de la presente ley.</t>
    </r>
  </si>
  <si>
    <t>6-237105</t>
  </si>
  <si>
    <t>Aceites y Grasas</t>
  </si>
  <si>
    <t>1-268</t>
  </si>
  <si>
    <t>BIENES INTANGIBLES</t>
  </si>
  <si>
    <t>1-268801</t>
  </si>
  <si>
    <t>Enero - Agosto</t>
  </si>
  <si>
    <t>Otras Fuentes Financieras</t>
  </si>
  <si>
    <t>Variación Cuentas por pagar</t>
  </si>
  <si>
    <t>AL 31 DE AGOSTO DE 2023</t>
  </si>
  <si>
    <t>Agosto 2023</t>
  </si>
  <si>
    <t>Recursos Originados por Actividades de Financiamientos</t>
  </si>
  <si>
    <t>Incremento de las Cuentas por Pagar</t>
  </si>
  <si>
    <t>Total recursos por Actividades de Financiamientos</t>
  </si>
  <si>
    <t>Bienes Muebles, Inmuebles e Intangibles</t>
  </si>
  <si>
    <t>Al 31 de Agosto de 2023</t>
  </si>
  <si>
    <t xml:space="preserve">Ejecución Presupuestaria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</si>
</sst>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1C0A]d&quot; de &quot;mmmm&quot; de &quot;yyyy;@"/>
    <numFmt numFmtId="165" formatCode="#,##0.000000000"/>
    <numFmt numFmtId="166" formatCode="[$$-C09]#,##0.00"/>
    <numFmt numFmtId="167" formatCode="#,##0.0"/>
    <numFmt numFmtId="168" formatCode="[$$-1C0A]#,##0.00_);\([$$-1C0A]#,##0.00\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FF000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Calibri"/>
      <family val="2"/>
      <scheme val="minor"/>
    </font>
    <font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FBFBF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5">
    <xf numFmtId="0" fontId="0" fillId="0" borderId="0" xfId="0"/>
    <xf numFmtId="0" fontId="4" fillId="0" borderId="3" xfId="0" applyFont="1" applyBorder="1"/>
    <xf numFmtId="0" fontId="3" fillId="0" borderId="3" xfId="0" applyFont="1" applyBorder="1" applyAlignment="1">
      <alignment wrapText="1"/>
    </xf>
    <xf numFmtId="39" fontId="3" fillId="0" borderId="3" xfId="0" applyNumberFormat="1" applyFont="1" applyBorder="1" applyAlignment="1">
      <alignment horizontal="right" wrapText="1"/>
    </xf>
    <xf numFmtId="3" fontId="3" fillId="0" borderId="3" xfId="0" applyNumberFormat="1" applyFont="1" applyBorder="1" applyAlignment="1">
      <alignment wrapText="1"/>
    </xf>
    <xf numFmtId="3" fontId="3" fillId="0" borderId="3" xfId="0" applyNumberFormat="1" applyFont="1" applyBorder="1"/>
    <xf numFmtId="0" fontId="4" fillId="0" borderId="3" xfId="0" applyFont="1" applyBorder="1" applyAlignment="1">
      <alignment horizontal="left" wrapText="1" indent="1"/>
    </xf>
    <xf numFmtId="39" fontId="4" fillId="0" borderId="3" xfId="0" applyNumberFormat="1" applyFont="1" applyBorder="1"/>
    <xf numFmtId="39" fontId="4" fillId="0" borderId="3" xfId="1" applyNumberFormat="1" applyFont="1" applyBorder="1" applyAlignment="1">
      <alignment horizontal="right" wrapText="1"/>
    </xf>
    <xf numFmtId="3" fontId="4" fillId="0" borderId="3" xfId="0" applyNumberFormat="1" applyFont="1" applyBorder="1" applyAlignment="1">
      <alignment wrapText="1"/>
    </xf>
    <xf numFmtId="3" fontId="4" fillId="0" borderId="3" xfId="0" applyNumberFormat="1" applyFont="1" applyBorder="1"/>
    <xf numFmtId="17" fontId="4" fillId="0" borderId="3" xfId="0" quotePrefix="1" applyNumberFormat="1" applyFont="1" applyBorder="1"/>
    <xf numFmtId="0" fontId="4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horizontal="right"/>
    </xf>
    <xf numFmtId="49" fontId="5" fillId="0" borderId="3" xfId="0" applyNumberFormat="1" applyFont="1" applyBorder="1"/>
    <xf numFmtId="0" fontId="4" fillId="3" borderId="3" xfId="0" applyFont="1" applyFill="1" applyBorder="1" applyAlignment="1">
      <alignment horizontal="left" wrapText="1" indent="1"/>
    </xf>
    <xf numFmtId="0" fontId="3" fillId="0" borderId="3" xfId="0" applyFont="1" applyBorder="1"/>
    <xf numFmtId="0" fontId="4" fillId="0" borderId="3" xfId="0" quotePrefix="1" applyFont="1" applyBorder="1"/>
    <xf numFmtId="0" fontId="4" fillId="0" borderId="3" xfId="0" applyFont="1" applyBorder="1" applyAlignment="1">
      <alignment horizontal="left" wrapText="1"/>
    </xf>
    <xf numFmtId="3" fontId="4" fillId="0" borderId="3" xfId="0" applyNumberFormat="1" applyFont="1" applyBorder="1" applyAlignment="1">
      <alignment horizontal="right" wrapText="1"/>
    </xf>
    <xf numFmtId="39" fontId="4" fillId="0" borderId="3" xfId="0" applyNumberFormat="1" applyFont="1" applyBorder="1" applyAlignment="1">
      <alignment wrapText="1"/>
    </xf>
    <xf numFmtId="3" fontId="4" fillId="0" borderId="3" xfId="1" applyNumberFormat="1" applyFont="1" applyBorder="1" applyAlignment="1">
      <alignment wrapText="1"/>
    </xf>
    <xf numFmtId="0" fontId="3" fillId="2" borderId="3" xfId="0" applyFont="1" applyFill="1" applyBorder="1" applyAlignment="1">
      <alignment wrapText="1"/>
    </xf>
    <xf numFmtId="39" fontId="3" fillId="2" borderId="3" xfId="1" applyNumberFormat="1" applyFont="1" applyFill="1" applyBorder="1" applyAlignment="1">
      <alignment wrapText="1"/>
    </xf>
    <xf numFmtId="3" fontId="3" fillId="2" borderId="3" xfId="1" applyNumberFormat="1" applyFont="1" applyFill="1" applyBorder="1" applyAlignment="1">
      <alignment wrapText="1"/>
    </xf>
    <xf numFmtId="37" fontId="3" fillId="2" borderId="3" xfId="1" applyNumberFormat="1" applyFont="1" applyFill="1" applyBorder="1" applyAlignment="1">
      <alignment wrapText="1"/>
    </xf>
    <xf numFmtId="39" fontId="3" fillId="2" borderId="3" xfId="0" applyNumberFormat="1" applyFont="1" applyFill="1" applyBorder="1" applyAlignment="1">
      <alignment horizontal="right" wrapText="1"/>
    </xf>
    <xf numFmtId="3" fontId="3" fillId="2" borderId="3" xfId="0" applyNumberFormat="1" applyFont="1" applyFill="1" applyBorder="1" applyAlignment="1">
      <alignment horizontal="right" wrapText="1"/>
    </xf>
    <xf numFmtId="0" fontId="3" fillId="0" borderId="3" xfId="0" quotePrefix="1" applyFont="1" applyBorder="1"/>
    <xf numFmtId="0" fontId="7" fillId="0" borderId="3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 wrapText="1"/>
    </xf>
    <xf numFmtId="17" fontId="3" fillId="0" borderId="3" xfId="0" quotePrefix="1" applyNumberFormat="1" applyFont="1" applyBorder="1"/>
    <xf numFmtId="0" fontId="4" fillId="5" borderId="3" xfId="0" quotePrefix="1" applyFont="1" applyFill="1" applyBorder="1"/>
    <xf numFmtId="37" fontId="3" fillId="0" borderId="3" xfId="0" applyNumberFormat="1" applyFont="1" applyBorder="1" applyAlignment="1">
      <alignment horizontal="right" wrapText="1"/>
    </xf>
    <xf numFmtId="0" fontId="7" fillId="0" borderId="3" xfId="0" applyFont="1" applyBorder="1" applyAlignment="1">
      <alignment horizontal="left" wrapText="1"/>
    </xf>
    <xf numFmtId="37" fontId="3" fillId="2" borderId="3" xfId="0" applyNumberFormat="1" applyFont="1" applyFill="1" applyBorder="1" applyAlignment="1">
      <alignment horizontal="right" wrapText="1"/>
    </xf>
    <xf numFmtId="39" fontId="3" fillId="0" borderId="3" xfId="1" applyNumberFormat="1" applyFont="1" applyBorder="1" applyAlignment="1">
      <alignment horizontal="right" wrapText="1"/>
    </xf>
    <xf numFmtId="3" fontId="3" fillId="0" borderId="3" xfId="1" applyNumberFormat="1" applyFont="1" applyBorder="1" applyAlignment="1">
      <alignment horizontal="right" wrapText="1"/>
    </xf>
    <xf numFmtId="37" fontId="3" fillId="0" borderId="3" xfId="1" applyNumberFormat="1" applyFont="1" applyBorder="1" applyAlignment="1">
      <alignment horizontal="right" wrapText="1"/>
    </xf>
    <xf numFmtId="39" fontId="4" fillId="0" borderId="3" xfId="1" applyNumberFormat="1" applyFont="1" applyBorder="1" applyAlignment="1">
      <alignment wrapText="1"/>
    </xf>
    <xf numFmtId="39" fontId="3" fillId="0" borderId="3" xfId="1" applyNumberFormat="1" applyFont="1" applyBorder="1" applyAlignment="1">
      <alignment wrapText="1"/>
    </xf>
    <xf numFmtId="3" fontId="3" fillId="0" borderId="3" xfId="1" applyNumberFormat="1" applyFont="1" applyBorder="1" applyAlignment="1">
      <alignment wrapText="1"/>
    </xf>
    <xf numFmtId="37" fontId="3" fillId="0" borderId="3" xfId="1" applyNumberFormat="1" applyFont="1" applyBorder="1" applyAlignment="1">
      <alignment wrapText="1"/>
    </xf>
    <xf numFmtId="3" fontId="4" fillId="0" borderId="3" xfId="1" applyNumberFormat="1" applyFont="1" applyBorder="1" applyAlignment="1">
      <alignment horizontal="right" wrapText="1"/>
    </xf>
    <xf numFmtId="3" fontId="4" fillId="0" borderId="3" xfId="1" applyNumberFormat="1" applyFont="1" applyFill="1" applyBorder="1" applyAlignment="1">
      <alignment wrapText="1"/>
    </xf>
    <xf numFmtId="0" fontId="3" fillId="0" borderId="3" xfId="0" applyFont="1" applyBorder="1" applyAlignment="1">
      <alignment horizontal="left" wrapText="1"/>
    </xf>
    <xf numFmtId="39" fontId="3" fillId="0" borderId="3" xfId="1" applyNumberFormat="1" applyFont="1" applyFill="1" applyBorder="1" applyAlignment="1">
      <alignment wrapText="1"/>
    </xf>
    <xf numFmtId="3" fontId="3" fillId="0" borderId="3" xfId="1" applyNumberFormat="1" applyFont="1" applyFill="1" applyBorder="1" applyAlignment="1">
      <alignment wrapText="1"/>
    </xf>
    <xf numFmtId="37" fontId="3" fillId="0" borderId="3" xfId="1" applyNumberFormat="1" applyFont="1" applyFill="1" applyBorder="1" applyAlignment="1">
      <alignment wrapText="1"/>
    </xf>
    <xf numFmtId="0" fontId="7" fillId="0" borderId="3" xfId="0" applyFont="1" applyBorder="1"/>
    <xf numFmtId="17" fontId="3" fillId="2" borderId="3" xfId="0" quotePrefix="1" applyNumberFormat="1" applyFont="1" applyFill="1" applyBorder="1"/>
    <xf numFmtId="4" fontId="3" fillId="2" borderId="3" xfId="1" applyNumberFormat="1" applyFont="1" applyFill="1" applyBorder="1" applyAlignment="1">
      <alignment wrapText="1"/>
    </xf>
    <xf numFmtId="10" fontId="3" fillId="2" borderId="4" xfId="0" applyNumberFormat="1" applyFont="1" applyFill="1" applyBorder="1" applyAlignment="1">
      <alignment horizontal="center"/>
    </xf>
    <xf numFmtId="0" fontId="4" fillId="0" borderId="3" xfId="0" quotePrefix="1" applyFont="1" applyBorder="1" applyAlignment="1">
      <alignment horizontal="left"/>
    </xf>
    <xf numFmtId="3" fontId="4" fillId="0" borderId="3" xfId="1" applyNumberFormat="1" applyFont="1" applyBorder="1" applyAlignment="1">
      <alignment horizontal="right"/>
    </xf>
    <xf numFmtId="3" fontId="3" fillId="0" borderId="3" xfId="1" applyNumberFormat="1" applyFont="1" applyFill="1" applyBorder="1" applyAlignment="1">
      <alignment horizontal="right"/>
    </xf>
    <xf numFmtId="3" fontId="3" fillId="0" borderId="3" xfId="1" applyNumberFormat="1" applyFont="1" applyBorder="1" applyAlignment="1">
      <alignment horizontal="right"/>
    </xf>
    <xf numFmtId="49" fontId="4" fillId="0" borderId="3" xfId="0" quotePrefix="1" applyNumberFormat="1" applyFont="1" applyBorder="1"/>
    <xf numFmtId="4" fontId="3" fillId="3" borderId="3" xfId="0" applyNumberFormat="1" applyFont="1" applyFill="1" applyBorder="1" applyAlignment="1">
      <alignment wrapText="1"/>
    </xf>
    <xf numFmtId="3" fontId="3" fillId="3" borderId="3" xfId="1" applyNumberFormat="1" applyFont="1" applyFill="1" applyBorder="1" applyAlignment="1"/>
    <xf numFmtId="3" fontId="4" fillId="0" borderId="3" xfId="0" applyNumberFormat="1" applyFont="1" applyBorder="1" applyAlignment="1">
      <alignment horizontal="left" vertical="center" wrapText="1" indent="1"/>
    </xf>
    <xf numFmtId="3" fontId="4" fillId="3" borderId="3" xfId="0" applyNumberFormat="1" applyFont="1" applyFill="1" applyBorder="1" applyAlignment="1">
      <alignment horizontal="left" vertical="center" wrapText="1" indent="1"/>
    </xf>
    <xf numFmtId="3" fontId="3" fillId="0" borderId="3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horizontal="left" vertical="center" wrapText="1"/>
    </xf>
    <xf numFmtId="3" fontId="3" fillId="2" borderId="3" xfId="1" applyNumberFormat="1" applyFont="1" applyFill="1" applyBorder="1" applyAlignment="1">
      <alignment horizontal="right" wrapText="1"/>
    </xf>
    <xf numFmtId="4" fontId="3" fillId="0" borderId="3" xfId="0" quotePrefix="1" applyNumberFormat="1" applyFont="1" applyBorder="1"/>
    <xf numFmtId="3" fontId="3" fillId="7" borderId="3" xfId="0" applyNumberFormat="1" applyFont="1" applyFill="1" applyBorder="1" applyAlignment="1">
      <alignment vertical="center" wrapText="1"/>
    </xf>
    <xf numFmtId="39" fontId="3" fillId="2" borderId="3" xfId="1" applyNumberFormat="1" applyFont="1" applyFill="1" applyBorder="1" applyAlignment="1">
      <alignment horizontal="right"/>
    </xf>
    <xf numFmtId="3" fontId="3" fillId="2" borderId="3" xfId="1" applyNumberFormat="1" applyFont="1" applyFill="1" applyBorder="1" applyAlignment="1">
      <alignment horizontal="right"/>
    </xf>
    <xf numFmtId="0" fontId="4" fillId="8" borderId="3" xfId="0" applyFont="1" applyFill="1" applyBorder="1" applyAlignment="1">
      <alignment wrapText="1"/>
    </xf>
    <xf numFmtId="39" fontId="4" fillId="3" borderId="3" xfId="1" applyNumberFormat="1" applyFont="1" applyFill="1" applyBorder="1" applyAlignment="1">
      <alignment horizontal="right" wrapText="1"/>
    </xf>
    <xf numFmtId="0" fontId="10" fillId="0" borderId="0" xfId="0" applyFont="1" applyAlignment="1">
      <alignment vertical="center"/>
    </xf>
    <xf numFmtId="49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9" fontId="12" fillId="0" borderId="0" xfId="0" applyNumberFormat="1" applyFont="1"/>
    <xf numFmtId="0" fontId="12" fillId="0" borderId="0" xfId="0" applyFont="1"/>
    <xf numFmtId="0" fontId="13" fillId="0" borderId="0" xfId="0" applyFont="1"/>
    <xf numFmtId="4" fontId="13" fillId="0" borderId="0" xfId="0" applyNumberFormat="1" applyFont="1"/>
    <xf numFmtId="49" fontId="0" fillId="0" borderId="0" xfId="0" applyNumberFormat="1"/>
    <xf numFmtId="0" fontId="2" fillId="0" borderId="0" xfId="0" applyFont="1"/>
    <xf numFmtId="0" fontId="14" fillId="0" borderId="0" xfId="0" applyFont="1"/>
    <xf numFmtId="4" fontId="14" fillId="0" borderId="0" xfId="0" applyNumberFormat="1" applyFont="1"/>
    <xf numFmtId="49" fontId="11" fillId="0" borderId="0" xfId="0" applyNumberFormat="1" applyFont="1"/>
    <xf numFmtId="4" fontId="15" fillId="0" borderId="0" xfId="0" applyNumberFormat="1" applyFont="1"/>
    <xf numFmtId="4" fontId="16" fillId="0" borderId="5" xfId="0" applyNumberFormat="1" applyFont="1" applyBorder="1"/>
    <xf numFmtId="4" fontId="16" fillId="4" borderId="0" xfId="0" applyNumberFormat="1" applyFont="1" applyFill="1"/>
    <xf numFmtId="0" fontId="17" fillId="0" borderId="0" xfId="0" applyFont="1"/>
    <xf numFmtId="4" fontId="18" fillId="0" borderId="0" xfId="0" applyNumberFormat="1" applyFont="1"/>
    <xf numFmtId="4" fontId="19" fillId="0" borderId="0" xfId="0" applyNumberFormat="1" applyFont="1"/>
    <xf numFmtId="4" fontId="16" fillId="0" borderId="0" xfId="0" applyNumberFormat="1" applyFont="1"/>
    <xf numFmtId="0" fontId="20" fillId="0" borderId="0" xfId="0" applyFont="1"/>
    <xf numFmtId="0" fontId="22" fillId="0" borderId="0" xfId="0" applyFont="1"/>
    <xf numFmtId="49" fontId="17" fillId="0" borderId="0" xfId="0" applyNumberFormat="1" applyFont="1"/>
    <xf numFmtId="0" fontId="23" fillId="0" borderId="9" xfId="0" applyFont="1" applyBorder="1"/>
    <xf numFmtId="0" fontId="23" fillId="0" borderId="10" xfId="0" applyFont="1" applyBorder="1"/>
    <xf numFmtId="0" fontId="2" fillId="0" borderId="10" xfId="0" applyFont="1" applyBorder="1"/>
    <xf numFmtId="49" fontId="2" fillId="0" borderId="0" xfId="0" applyNumberFormat="1" applyFont="1"/>
    <xf numFmtId="49" fontId="24" fillId="0" borderId="0" xfId="0" applyNumberFormat="1" applyFont="1"/>
    <xf numFmtId="0" fontId="24" fillId="0" borderId="10" xfId="0" applyFont="1" applyBorder="1"/>
    <xf numFmtId="0" fontId="23" fillId="0" borderId="12" xfId="0" applyFont="1" applyBorder="1"/>
    <xf numFmtId="49" fontId="14" fillId="0" borderId="0" xfId="0" applyNumberFormat="1" applyFont="1"/>
    <xf numFmtId="0" fontId="25" fillId="9" borderId="6" xfId="0" applyFont="1" applyFill="1" applyBorder="1" applyAlignment="1">
      <alignment horizontal="right"/>
    </xf>
    <xf numFmtId="0" fontId="18" fillId="0" borderId="13" xfId="0" applyFont="1" applyBorder="1" applyAlignment="1">
      <alignment horizontal="right"/>
    </xf>
    <xf numFmtId="4" fontId="18" fillId="0" borderId="14" xfId="0" applyNumberFormat="1" applyFont="1" applyBorder="1"/>
    <xf numFmtId="4" fontId="18" fillId="0" borderId="15" xfId="0" applyNumberFormat="1" applyFont="1" applyBorder="1"/>
    <xf numFmtId="4" fontId="0" fillId="0" borderId="0" xfId="0" applyNumberFormat="1" applyAlignment="1">
      <alignment horizontal="center"/>
    </xf>
    <xf numFmtId="0" fontId="9" fillId="0" borderId="0" xfId="0" applyFont="1" applyAlignment="1">
      <alignment horizontal="left" vertical="center" wrapText="1" indent="2"/>
    </xf>
    <xf numFmtId="4" fontId="9" fillId="0" borderId="0" xfId="1" applyNumberFormat="1" applyFont="1" applyAlignment="1"/>
    <xf numFmtId="0" fontId="8" fillId="0" borderId="16" xfId="0" applyFont="1" applyBorder="1" applyAlignment="1">
      <alignment horizontal="left" vertical="center" wrapText="1"/>
    </xf>
    <xf numFmtId="4" fontId="8" fillId="0" borderId="16" xfId="1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" fontId="8" fillId="0" borderId="0" xfId="0" applyNumberFormat="1" applyFont="1" applyAlignment="1">
      <alignment horizontal="right" vertical="center"/>
    </xf>
    <xf numFmtId="4" fontId="8" fillId="0" borderId="16" xfId="0" applyNumberFormat="1" applyFont="1" applyBorder="1" applyAlignment="1">
      <alignment vertical="center" wrapText="1"/>
    </xf>
    <xf numFmtId="0" fontId="8" fillId="11" borderId="0" xfId="0" applyFont="1" applyFill="1" applyAlignment="1">
      <alignment horizontal="left" vertical="center" wrapText="1"/>
    </xf>
    <xf numFmtId="4" fontId="8" fillId="9" borderId="0" xfId="0" applyNumberFormat="1" applyFont="1" applyFill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8" fillId="10" borderId="17" xfId="0" applyFont="1" applyFill="1" applyBorder="1" applyAlignment="1">
      <alignment horizontal="left" vertical="center" wrapText="1"/>
    </xf>
    <xf numFmtId="4" fontId="8" fillId="12" borderId="0" xfId="0" applyNumberFormat="1" applyFont="1" applyFill="1" applyAlignment="1">
      <alignment vertical="center"/>
    </xf>
    <xf numFmtId="4" fontId="9" fillId="0" borderId="0" xfId="0" applyNumberFormat="1" applyFont="1" applyAlignment="1">
      <alignment horizontal="right" vertical="center"/>
    </xf>
    <xf numFmtId="4" fontId="9" fillId="0" borderId="0" xfId="1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8" fillId="0" borderId="0" xfId="0" applyNumberFormat="1" applyFont="1" applyAlignment="1">
      <alignment vertical="center"/>
    </xf>
    <xf numFmtId="4" fontId="9" fillId="0" borderId="16" xfId="0" applyNumberFormat="1" applyFont="1" applyBorder="1"/>
    <xf numFmtId="4" fontId="9" fillId="0" borderId="0" xfId="0" applyNumberFormat="1" applyFont="1" applyAlignment="1">
      <alignment vertical="center"/>
    </xf>
    <xf numFmtId="4" fontId="9" fillId="0" borderId="0" xfId="1" applyNumberFormat="1" applyFont="1"/>
    <xf numFmtId="0" fontId="9" fillId="0" borderId="0" xfId="0" applyFont="1" applyAlignment="1">
      <alignment horizontal="center" vertical="center"/>
    </xf>
    <xf numFmtId="165" fontId="9" fillId="0" borderId="0" xfId="0" applyNumberFormat="1" applyFont="1"/>
    <xf numFmtId="0" fontId="9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5"/>
    </xf>
    <xf numFmtId="0" fontId="9" fillId="0" borderId="0" xfId="0" applyFont="1" applyAlignment="1">
      <alignment horizontal="left" vertical="center" indent="5"/>
    </xf>
    <xf numFmtId="15" fontId="16" fillId="0" borderId="0" xfId="0" applyNumberFormat="1" applyFont="1" applyAlignment="1">
      <alignment horizontal="left"/>
    </xf>
    <xf numFmtId="4" fontId="0" fillId="0" borderId="0" xfId="0" applyNumberFormat="1"/>
    <xf numFmtId="164" fontId="6" fillId="0" borderId="0" xfId="0" applyNumberFormat="1" applyFont="1" applyAlignment="1">
      <alignment horizontal="left" wrapText="1"/>
    </xf>
    <xf numFmtId="0" fontId="2" fillId="0" borderId="0" xfId="0" applyFont="1" applyAlignment="1">
      <alignment vertical="center"/>
    </xf>
    <xf numFmtId="4" fontId="9" fillId="0" borderId="16" xfId="0" applyNumberFormat="1" applyFont="1" applyBorder="1" applyAlignment="1">
      <alignment vertical="center"/>
    </xf>
    <xf numFmtId="4" fontId="0" fillId="0" borderId="16" xfId="0" applyNumberFormat="1" applyBorder="1"/>
    <xf numFmtId="0" fontId="9" fillId="0" borderId="16" xfId="0" applyFont="1" applyBorder="1"/>
    <xf numFmtId="4" fontId="8" fillId="0" borderId="0" xfId="0" applyNumberFormat="1" applyFont="1"/>
    <xf numFmtId="43" fontId="8" fillId="0" borderId="16" xfId="1" applyFont="1" applyBorder="1" applyAlignment="1">
      <alignment vertical="center" wrapText="1"/>
    </xf>
    <xf numFmtId="4" fontId="0" fillId="5" borderId="0" xfId="0" applyNumberFormat="1" applyFill="1"/>
    <xf numFmtId="0" fontId="26" fillId="0" borderId="0" xfId="0" applyFont="1"/>
    <xf numFmtId="43" fontId="0" fillId="0" borderId="0" xfId="1" applyFont="1"/>
    <xf numFmtId="0" fontId="28" fillId="0" borderId="0" xfId="0" applyFont="1"/>
    <xf numFmtId="4" fontId="28" fillId="0" borderId="0" xfId="0" applyNumberFormat="1" applyFont="1"/>
    <xf numFmtId="4" fontId="9" fillId="0" borderId="0" xfId="0" applyNumberFormat="1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/>
    <xf numFmtId="4" fontId="0" fillId="0" borderId="0" xfId="0" applyNumberFormat="1" applyAlignment="1">
      <alignment vertical="center"/>
    </xf>
    <xf numFmtId="0" fontId="24" fillId="0" borderId="12" xfId="0" applyFont="1" applyBorder="1"/>
    <xf numFmtId="10" fontId="3" fillId="0" borderId="4" xfId="0" applyNumberFormat="1" applyFont="1" applyBorder="1" applyAlignment="1">
      <alignment horizontal="center"/>
    </xf>
    <xf numFmtId="10" fontId="4" fillId="0" borderId="4" xfId="0" applyNumberFormat="1" applyFont="1" applyBorder="1" applyAlignment="1">
      <alignment horizontal="center"/>
    </xf>
    <xf numFmtId="10" fontId="4" fillId="0" borderId="4" xfId="0" quotePrefix="1" applyNumberFormat="1" applyFont="1" applyBorder="1" applyAlignment="1">
      <alignment horizontal="center"/>
    </xf>
    <xf numFmtId="0" fontId="6" fillId="0" borderId="0" xfId="0" applyFont="1"/>
    <xf numFmtId="0" fontId="30" fillId="0" borderId="0" xfId="0" applyFont="1" applyAlignment="1">
      <alignment horizontal="center" vertical="top"/>
    </xf>
    <xf numFmtId="0" fontId="30" fillId="0" borderId="0" xfId="0" applyFont="1" applyAlignment="1">
      <alignment vertical="top"/>
    </xf>
    <xf numFmtId="0" fontId="29" fillId="0" borderId="0" xfId="0" applyFont="1"/>
    <xf numFmtId="0" fontId="29" fillId="0" borderId="0" xfId="0" applyFont="1" applyAlignment="1">
      <alignment vertical="top"/>
    </xf>
    <xf numFmtId="4" fontId="30" fillId="0" borderId="18" xfId="0" applyNumberFormat="1" applyFont="1" applyBorder="1" applyAlignment="1">
      <alignment horizontal="right" vertical="top"/>
    </xf>
    <xf numFmtId="166" fontId="30" fillId="0" borderId="20" xfId="0" applyNumberFormat="1" applyFont="1" applyBorder="1" applyAlignment="1">
      <alignment horizontal="right" vertical="top"/>
    </xf>
    <xf numFmtId="0" fontId="4" fillId="3" borderId="3" xfId="0" applyFont="1" applyFill="1" applyBorder="1" applyAlignment="1">
      <alignment wrapText="1"/>
    </xf>
    <xf numFmtId="49" fontId="3" fillId="2" borderId="3" xfId="0" applyNumberFormat="1" applyFont="1" applyFill="1" applyBorder="1" applyAlignment="1">
      <alignment horizontal="left" wrapText="1"/>
    </xf>
    <xf numFmtId="0" fontId="31" fillId="0" borderId="3" xfId="0" applyFont="1" applyBorder="1" applyAlignment="1">
      <alignment horizontal="left"/>
    </xf>
    <xf numFmtId="0" fontId="32" fillId="6" borderId="3" xfId="0" applyFont="1" applyFill="1" applyBorder="1" applyAlignment="1">
      <alignment horizontal="left" indent="1"/>
    </xf>
    <xf numFmtId="49" fontId="3" fillId="2" borderId="3" xfId="0" quotePrefix="1" applyNumberFormat="1" applyFont="1" applyFill="1" applyBorder="1"/>
    <xf numFmtId="49" fontId="3" fillId="0" borderId="3" xfId="0" applyNumberFormat="1" applyFont="1" applyBorder="1" applyAlignment="1">
      <alignment horizontal="left" wrapText="1"/>
    </xf>
    <xf numFmtId="0" fontId="0" fillId="0" borderId="10" xfId="0" applyBorder="1"/>
    <xf numFmtId="0" fontId="0" fillId="0" borderId="0" xfId="0" applyAlignment="1">
      <alignment horizontal="center"/>
    </xf>
    <xf numFmtId="49" fontId="4" fillId="0" borderId="3" xfId="0" applyNumberFormat="1" applyFont="1" applyBorder="1"/>
    <xf numFmtId="49" fontId="3" fillId="0" borderId="3" xfId="0" applyNumberFormat="1" applyFont="1" applyBorder="1" applyAlignment="1">
      <alignment horizontal="left" vertical="center"/>
    </xf>
    <xf numFmtId="0" fontId="25" fillId="9" borderId="8" xfId="0" applyFont="1" applyFill="1" applyBorder="1" applyAlignment="1">
      <alignment horizontal="right"/>
    </xf>
    <xf numFmtId="4" fontId="33" fillId="10" borderId="3" xfId="0" applyNumberFormat="1" applyFont="1" applyFill="1" applyBorder="1" applyAlignment="1">
      <alignment horizontal="center" vertical="center" wrapText="1"/>
    </xf>
    <xf numFmtId="0" fontId="33" fillId="12" borderId="3" xfId="0" applyFont="1" applyFill="1" applyBorder="1" applyAlignment="1">
      <alignment horizontal="center" vertical="center"/>
    </xf>
    <xf numFmtId="4" fontId="34" fillId="0" borderId="0" xfId="0" applyNumberFormat="1" applyFont="1"/>
    <xf numFmtId="0" fontId="12" fillId="13" borderId="3" xfId="0" applyFont="1" applyFill="1" applyBorder="1" applyAlignment="1">
      <alignment horizontal="center"/>
    </xf>
    <xf numFmtId="0" fontId="4" fillId="0" borderId="23" xfId="0" applyFont="1" applyBorder="1" applyAlignment="1">
      <alignment vertical="center"/>
    </xf>
    <xf numFmtId="0" fontId="3" fillId="0" borderId="20" xfId="0" applyFont="1" applyBorder="1" applyAlignment="1">
      <alignment vertical="center" wrapText="1"/>
    </xf>
    <xf numFmtId="49" fontId="3" fillId="2" borderId="19" xfId="0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wrapText="1"/>
    </xf>
    <xf numFmtId="0" fontId="7" fillId="3" borderId="3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49" fontId="3" fillId="0" borderId="3" xfId="0" applyNumberFormat="1" applyFont="1" applyBorder="1" applyAlignment="1">
      <alignment horizontal="left"/>
    </xf>
    <xf numFmtId="0" fontId="3" fillId="6" borderId="3" xfId="0" applyFont="1" applyFill="1" applyBorder="1" applyAlignment="1">
      <alignment horizontal="left" wrapText="1"/>
    </xf>
    <xf numFmtId="0" fontId="12" fillId="0" borderId="0" xfId="0" applyFont="1" applyAlignment="1">
      <alignment horizontal="left"/>
    </xf>
    <xf numFmtId="39" fontId="4" fillId="0" borderId="3" xfId="0" applyNumberFormat="1" applyFont="1" applyBorder="1" applyAlignment="1">
      <alignment horizontal="right" wrapText="1"/>
    </xf>
    <xf numFmtId="39" fontId="4" fillId="5" borderId="3" xfId="1" applyNumberFormat="1" applyFont="1" applyFill="1" applyBorder="1" applyAlignment="1">
      <alignment wrapText="1"/>
    </xf>
    <xf numFmtId="39" fontId="4" fillId="0" borderId="3" xfId="1" applyNumberFormat="1" applyFont="1" applyFill="1" applyBorder="1" applyAlignment="1">
      <alignment wrapText="1"/>
    </xf>
    <xf numFmtId="39" fontId="4" fillId="3" borderId="3" xfId="1" applyNumberFormat="1" applyFont="1" applyFill="1" applyBorder="1" applyAlignment="1">
      <alignment wrapText="1"/>
    </xf>
    <xf numFmtId="39" fontId="3" fillId="0" borderId="3" xfId="0" applyNumberFormat="1" applyFont="1" applyBorder="1" applyAlignment="1">
      <alignment wrapText="1"/>
    </xf>
    <xf numFmtId="4" fontId="3" fillId="2" borderId="3" xfId="1" applyNumberFormat="1" applyFont="1" applyFill="1" applyBorder="1" applyAlignment="1">
      <alignment horizontal="right" wrapText="1"/>
    </xf>
    <xf numFmtId="4" fontId="9" fillId="0" borderId="18" xfId="0" applyNumberFormat="1" applyFont="1" applyBorder="1"/>
    <xf numFmtId="0" fontId="28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39" fontId="4" fillId="0" borderId="20" xfId="0" applyNumberFormat="1" applyFont="1" applyBorder="1" applyAlignment="1">
      <alignment vertical="center"/>
    </xf>
    <xf numFmtId="3" fontId="4" fillId="0" borderId="20" xfId="0" applyNumberFormat="1" applyFont="1" applyBorder="1" applyAlignment="1">
      <alignment vertical="center" wrapText="1"/>
    </xf>
    <xf numFmtId="39" fontId="3" fillId="2" borderId="19" xfId="0" applyNumberFormat="1" applyFont="1" applyFill="1" applyBorder="1" applyAlignment="1">
      <alignment horizontal="right" wrapText="1"/>
    </xf>
    <xf numFmtId="3" fontId="3" fillId="2" borderId="19" xfId="0" applyNumberFormat="1" applyFont="1" applyFill="1" applyBorder="1" applyAlignment="1">
      <alignment horizontal="right" wrapText="1"/>
    </xf>
    <xf numFmtId="17" fontId="3" fillId="5" borderId="3" xfId="0" quotePrefix="1" applyNumberFormat="1" applyFont="1" applyFill="1" applyBorder="1"/>
    <xf numFmtId="39" fontId="3" fillId="5" borderId="3" xfId="1" applyNumberFormat="1" applyFont="1" applyFill="1" applyBorder="1" applyAlignment="1">
      <alignment horizontal="right" wrapText="1"/>
    </xf>
    <xf numFmtId="3" fontId="3" fillId="5" borderId="3" xfId="1" applyNumberFormat="1" applyFont="1" applyFill="1" applyBorder="1" applyAlignment="1">
      <alignment horizontal="right" wrapText="1"/>
    </xf>
    <xf numFmtId="4" fontId="7" fillId="0" borderId="3" xfId="0" applyNumberFormat="1" applyFont="1" applyBorder="1"/>
    <xf numFmtId="0" fontId="7" fillId="0" borderId="3" xfId="0" applyFont="1" applyBorder="1" applyAlignment="1">
      <alignment wrapText="1"/>
    </xf>
    <xf numFmtId="3" fontId="8" fillId="0" borderId="3" xfId="0" applyNumberFormat="1" applyFont="1" applyBorder="1"/>
    <xf numFmtId="37" fontId="3" fillId="3" borderId="3" xfId="1" applyNumberFormat="1" applyFont="1" applyFill="1" applyBorder="1" applyAlignment="1">
      <alignment horizontal="right"/>
    </xf>
    <xf numFmtId="37" fontId="4" fillId="3" borderId="3" xfId="1" applyNumberFormat="1" applyFont="1" applyFill="1" applyBorder="1" applyAlignment="1">
      <alignment horizontal="right"/>
    </xf>
    <xf numFmtId="49" fontId="3" fillId="5" borderId="3" xfId="0" applyNumberFormat="1" applyFont="1" applyFill="1" applyBorder="1" applyAlignment="1">
      <alignment horizontal="left" wrapText="1"/>
    </xf>
    <xf numFmtId="0" fontId="3" fillId="5" borderId="3" xfId="0" applyFont="1" applyFill="1" applyBorder="1" applyAlignment="1">
      <alignment wrapText="1"/>
    </xf>
    <xf numFmtId="4" fontId="18" fillId="0" borderId="25" xfId="0" applyNumberFormat="1" applyFont="1" applyBorder="1"/>
    <xf numFmtId="4" fontId="18" fillId="0" borderId="26" xfId="0" applyNumberFormat="1" applyFont="1" applyBorder="1"/>
    <xf numFmtId="166" fontId="29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right" vertical="top" indent="7"/>
    </xf>
    <xf numFmtId="0" fontId="0" fillId="0" borderId="18" xfId="0" applyBorder="1"/>
    <xf numFmtId="0" fontId="4" fillId="0" borderId="3" xfId="0" applyFont="1" applyBorder="1" applyAlignment="1">
      <alignment wrapText="1" indent="1"/>
    </xf>
    <xf numFmtId="39" fontId="4" fillId="0" borderId="3" xfId="1" applyNumberFormat="1" applyFont="1" applyBorder="1" applyAlignment="1">
      <alignment vertical="center" wrapText="1"/>
    </xf>
    <xf numFmtId="0" fontId="4" fillId="5" borderId="3" xfId="0" applyFont="1" applyFill="1" applyBorder="1" applyAlignment="1">
      <alignment horizontal="left" wrapText="1" indent="1"/>
    </xf>
    <xf numFmtId="49" fontId="7" fillId="0" borderId="3" xfId="0" applyNumberFormat="1" applyFont="1" applyBorder="1" applyAlignment="1">
      <alignment horizontal="left"/>
    </xf>
    <xf numFmtId="0" fontId="7" fillId="6" borderId="3" xfId="0" applyFont="1" applyFill="1" applyBorder="1" applyAlignment="1">
      <alignment horizontal="left" wrapText="1"/>
    </xf>
    <xf numFmtId="3" fontId="4" fillId="0" borderId="3" xfId="1" applyNumberFormat="1" applyFont="1" applyBorder="1"/>
    <xf numFmtId="3" fontId="3" fillId="5" borderId="3" xfId="0" applyNumberFormat="1" applyFont="1" applyFill="1" applyBorder="1" applyAlignment="1">
      <alignment horizontal="right"/>
    </xf>
    <xf numFmtId="43" fontId="4" fillId="0" borderId="3" xfId="0" applyNumberFormat="1" applyFont="1" applyBorder="1" applyAlignment="1">
      <alignment wrapText="1"/>
    </xf>
    <xf numFmtId="39" fontId="4" fillId="0" borderId="3" xfId="0" applyNumberFormat="1" applyFont="1" applyFill="1" applyBorder="1" applyAlignment="1">
      <alignment horizontal="right" wrapText="1"/>
    </xf>
    <xf numFmtId="9" fontId="4" fillId="0" borderId="4" xfId="0" applyNumberFormat="1" applyFont="1" applyBorder="1" applyAlignment="1">
      <alignment horizontal="center"/>
    </xf>
    <xf numFmtId="4" fontId="29" fillId="0" borderId="0" xfId="0" applyNumberFormat="1" applyFont="1" applyAlignment="1">
      <alignment horizontal="right"/>
    </xf>
    <xf numFmtId="166" fontId="30" fillId="0" borderId="0" xfId="0" applyNumberFormat="1" applyFont="1" applyAlignment="1">
      <alignment horizontal="right"/>
    </xf>
    <xf numFmtId="43" fontId="36" fillId="0" borderId="0" xfId="1" applyFont="1"/>
    <xf numFmtId="43" fontId="14" fillId="0" borderId="0" xfId="1" applyFont="1"/>
    <xf numFmtId="0" fontId="36" fillId="0" borderId="0" xfId="0" applyFont="1"/>
    <xf numFmtId="0" fontId="4" fillId="0" borderId="22" xfId="0" applyFont="1" applyBorder="1"/>
    <xf numFmtId="0" fontId="3" fillId="0" borderId="3" xfId="0" applyFont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3" fontId="3" fillId="0" borderId="19" xfId="0" applyNumberFormat="1" applyFont="1" applyBorder="1" applyAlignment="1">
      <alignment horizontal="center"/>
    </xf>
    <xf numFmtId="9" fontId="3" fillId="0" borderId="28" xfId="0" applyNumberFormat="1" applyFont="1" applyBorder="1" applyAlignment="1">
      <alignment horizontal="center"/>
    </xf>
    <xf numFmtId="0" fontId="7" fillId="5" borderId="3" xfId="0" applyFont="1" applyFill="1" applyBorder="1" applyAlignment="1">
      <alignment horizontal="left" wrapText="1"/>
    </xf>
    <xf numFmtId="37" fontId="3" fillId="5" borderId="3" xfId="1" applyNumberFormat="1" applyFont="1" applyFill="1" applyBorder="1" applyAlignment="1">
      <alignment wrapText="1"/>
    </xf>
    <xf numFmtId="39" fontId="3" fillId="0" borderId="3" xfId="1" applyNumberFormat="1" applyFont="1" applyFill="1" applyBorder="1" applyAlignment="1">
      <alignment horizontal="right" wrapText="1"/>
    </xf>
    <xf numFmtId="3" fontId="3" fillId="0" borderId="3" xfId="1" applyNumberFormat="1" applyFont="1" applyFill="1" applyBorder="1" applyAlignment="1">
      <alignment horizontal="right" wrapText="1"/>
    </xf>
    <xf numFmtId="0" fontId="5" fillId="0" borderId="3" xfId="0" applyFont="1" applyBorder="1" applyAlignment="1">
      <alignment horizontal="left" vertical="center" wrapText="1" indent="1"/>
    </xf>
    <xf numFmtId="3" fontId="4" fillId="3" borderId="3" xfId="0" applyNumberFormat="1" applyFont="1" applyFill="1" applyBorder="1" applyAlignment="1">
      <alignment horizontal="left" wrapText="1" indent="1"/>
    </xf>
    <xf numFmtId="0" fontId="4" fillId="0" borderId="0" xfId="0" applyFont="1"/>
    <xf numFmtId="0" fontId="4" fillId="0" borderId="0" xfId="0" applyFont="1" applyAlignment="1">
      <alignment wrapText="1"/>
    </xf>
    <xf numFmtId="4" fontId="8" fillId="9" borderId="29" xfId="0" applyNumberFormat="1" applyFont="1" applyFill="1" applyBorder="1"/>
    <xf numFmtId="0" fontId="8" fillId="11" borderId="29" xfId="0" applyFont="1" applyFill="1" applyBorder="1" applyAlignment="1">
      <alignment horizontal="left" wrapText="1"/>
    </xf>
    <xf numFmtId="4" fontId="3" fillId="0" borderId="19" xfId="0" applyNumberFormat="1" applyFont="1" applyBorder="1" applyAlignment="1">
      <alignment horizontal="center"/>
    </xf>
    <xf numFmtId="0" fontId="14" fillId="0" borderId="0" xfId="0" applyFont="1" applyAlignment="1">
      <alignment horizontal="right"/>
    </xf>
    <xf numFmtId="43" fontId="37" fillId="0" borderId="0" xfId="1" applyFont="1" applyBorder="1" applyAlignment="1" applyProtection="1">
      <protection locked="0"/>
    </xf>
    <xf numFmtId="4" fontId="29" fillId="0" borderId="18" xfId="0" applyNumberFormat="1" applyFont="1" applyBorder="1" applyAlignment="1">
      <alignment horizontal="right"/>
    </xf>
    <xf numFmtId="166" fontId="30" fillId="0" borderId="20" xfId="0" applyNumberFormat="1" applyFont="1" applyBorder="1"/>
    <xf numFmtId="43" fontId="29" fillId="0" borderId="0" xfId="0" applyNumberFormat="1" applyFont="1" applyAlignment="1">
      <alignment horizontal="right"/>
    </xf>
    <xf numFmtId="166" fontId="30" fillId="0" borderId="21" xfId="0" applyNumberFormat="1" applyFont="1" applyBorder="1" applyAlignment="1">
      <alignment vertical="top"/>
    </xf>
    <xf numFmtId="0" fontId="9" fillId="0" borderId="0" xfId="0" applyFont="1" applyAlignment="1"/>
    <xf numFmtId="39" fontId="4" fillId="0" borderId="3" xfId="0" applyNumberFormat="1" applyFont="1" applyBorder="1" applyAlignment="1">
      <alignment horizontal="left" wrapText="1"/>
    </xf>
    <xf numFmtId="0" fontId="4" fillId="5" borderId="3" xfId="0" applyFont="1" applyFill="1" applyBorder="1" applyAlignment="1">
      <alignment horizontal="left" indent="1"/>
    </xf>
    <xf numFmtId="0" fontId="4" fillId="0" borderId="3" xfId="0" applyFont="1" applyFill="1" applyBorder="1" applyAlignment="1">
      <alignment horizontal="left" wrapText="1" indent="1"/>
    </xf>
    <xf numFmtId="49" fontId="4" fillId="4" borderId="3" xfId="0" quotePrefix="1" applyNumberFormat="1" applyFont="1" applyFill="1" applyBorder="1"/>
    <xf numFmtId="4" fontId="16" fillId="0" borderId="32" xfId="0" applyNumberFormat="1" applyFont="1" applyBorder="1"/>
    <xf numFmtId="4" fontId="16" fillId="0" borderId="33" xfId="0" applyNumberFormat="1" applyFont="1" applyBorder="1"/>
    <xf numFmtId="4" fontId="16" fillId="5" borderId="30" xfId="0" applyNumberFormat="1" applyFont="1" applyFill="1" applyBorder="1"/>
    <xf numFmtId="4" fontId="16" fillId="0" borderId="4" xfId="0" applyNumberFormat="1" applyFont="1" applyBorder="1"/>
    <xf numFmtId="4" fontId="16" fillId="0" borderId="34" xfId="0" applyNumberFormat="1" applyFont="1" applyBorder="1"/>
    <xf numFmtId="4" fontId="16" fillId="0" borderId="35" xfId="0" applyNumberFormat="1" applyFont="1" applyBorder="1"/>
    <xf numFmtId="4" fontId="6" fillId="0" borderId="0" xfId="0" applyNumberFormat="1" applyFont="1"/>
    <xf numFmtId="167" fontId="8" fillId="12" borderId="0" xfId="0" applyNumberFormat="1" applyFont="1" applyFill="1" applyAlignment="1">
      <alignment vertical="center"/>
    </xf>
    <xf numFmtId="0" fontId="4" fillId="0" borderId="3" xfId="0" quotePrefix="1" applyFont="1" applyFill="1" applyBorder="1"/>
    <xf numFmtId="3" fontId="3" fillId="2" borderId="3" xfId="0" applyNumberFormat="1" applyFont="1" applyFill="1" applyBorder="1" applyAlignment="1">
      <alignment wrapText="1"/>
    </xf>
    <xf numFmtId="39" fontId="3" fillId="0" borderId="3" xfId="0" applyNumberFormat="1" applyFont="1" applyBorder="1"/>
    <xf numFmtId="3" fontId="3" fillId="0" borderId="3" xfId="0" applyNumberFormat="1" applyFont="1" applyBorder="1" applyAlignment="1">
      <alignment horizontal="right"/>
    </xf>
    <xf numFmtId="9" fontId="3" fillId="0" borderId="4" xfId="0" applyNumberFormat="1" applyFont="1" applyBorder="1" applyAlignment="1">
      <alignment horizontal="center" wrapText="1"/>
    </xf>
    <xf numFmtId="3" fontId="4" fillId="0" borderId="3" xfId="1" applyNumberFormat="1" applyFont="1" applyFill="1" applyBorder="1" applyAlignment="1">
      <alignment horizontal="right" wrapText="1"/>
    </xf>
    <xf numFmtId="4" fontId="21" fillId="8" borderId="8" xfId="0" applyNumberFormat="1" applyFont="1" applyFill="1" applyBorder="1" applyAlignment="1">
      <alignment horizontal="center"/>
    </xf>
    <xf numFmtId="4" fontId="21" fillId="0" borderId="8" xfId="0" applyNumberFormat="1" applyFont="1" applyBorder="1" applyAlignment="1">
      <alignment horizontal="center"/>
    </xf>
    <xf numFmtId="4" fontId="16" fillId="5" borderId="36" xfId="0" applyNumberFormat="1" applyFont="1" applyFill="1" applyBorder="1"/>
    <xf numFmtId="4" fontId="16" fillId="5" borderId="4" xfId="0" applyNumberFormat="1" applyFont="1" applyFill="1" applyBorder="1"/>
    <xf numFmtId="4" fontId="15" fillId="9" borderId="8" xfId="0" applyNumberFormat="1" applyFont="1" applyFill="1" applyBorder="1"/>
    <xf numFmtId="4" fontId="15" fillId="9" borderId="39" xfId="0" applyNumberFormat="1" applyFont="1" applyFill="1" applyBorder="1"/>
    <xf numFmtId="164" fontId="6" fillId="0" borderId="0" xfId="0" applyNumberFormat="1" applyFont="1" applyFill="1" applyAlignment="1">
      <alignment horizontal="left" wrapText="1"/>
    </xf>
    <xf numFmtId="168" fontId="30" fillId="0" borderId="0" xfId="0" applyNumberFormat="1" applyFont="1" applyAlignment="1">
      <alignment horizontal="right" vertical="top"/>
    </xf>
    <xf numFmtId="3" fontId="3" fillId="2" borderId="2" xfId="0" applyNumberFormat="1" applyFont="1" applyFill="1" applyBorder="1" applyAlignment="1">
      <alignment horizontal="center" vertical="center"/>
    </xf>
    <xf numFmtId="4" fontId="3" fillId="0" borderId="19" xfId="0" applyNumberFormat="1" applyFont="1" applyBorder="1" applyAlignment="1">
      <alignment horizontal="right"/>
    </xf>
    <xf numFmtId="9" fontId="3" fillId="0" borderId="19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wrapText="1"/>
    </xf>
    <xf numFmtId="3" fontId="3" fillId="0" borderId="27" xfId="0" applyNumberFormat="1" applyFont="1" applyBorder="1"/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3" fontId="4" fillId="0" borderId="40" xfId="0" applyNumberFormat="1" applyFont="1" applyBorder="1" applyAlignment="1">
      <alignment vertical="center" wrapText="1"/>
    </xf>
    <xf numFmtId="3" fontId="4" fillId="0" borderId="41" xfId="1" applyNumberFormat="1" applyFont="1" applyBorder="1" applyAlignment="1">
      <alignment vertical="center"/>
    </xf>
    <xf numFmtId="3" fontId="4" fillId="0" borderId="41" xfId="0" applyNumberFormat="1" applyFont="1" applyBorder="1" applyAlignment="1">
      <alignment vertical="center"/>
    </xf>
    <xf numFmtId="9" fontId="4" fillId="0" borderId="40" xfId="0" applyNumberFormat="1" applyFont="1" applyBorder="1" applyAlignment="1">
      <alignment horizontal="center" vertical="center" wrapText="1"/>
    </xf>
    <xf numFmtId="10" fontId="3" fillId="5" borderId="4" xfId="0" applyNumberFormat="1" applyFont="1" applyFill="1" applyBorder="1" applyAlignment="1">
      <alignment horizontal="center"/>
    </xf>
    <xf numFmtId="3" fontId="7" fillId="0" borderId="42" xfId="0" applyNumberFormat="1" applyFont="1" applyBorder="1"/>
    <xf numFmtId="10" fontId="4" fillId="0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 indent="1"/>
    </xf>
    <xf numFmtId="4" fontId="8" fillId="0" borderId="3" xfId="0" applyNumberFormat="1" applyFont="1" applyBorder="1"/>
    <xf numFmtId="3" fontId="8" fillId="0" borderId="42" xfId="0" applyNumberFormat="1" applyFont="1" applyBorder="1"/>
    <xf numFmtId="3" fontId="4" fillId="5" borderId="3" xfId="1" applyNumberFormat="1" applyFont="1" applyFill="1" applyBorder="1" applyAlignment="1">
      <alignment wrapText="1"/>
    </xf>
    <xf numFmtId="10" fontId="3" fillId="0" borderId="4" xfId="0" quotePrefix="1" applyNumberFormat="1" applyFont="1" applyBorder="1" applyAlignment="1">
      <alignment horizontal="center"/>
    </xf>
    <xf numFmtId="3" fontId="4" fillId="0" borderId="11" xfId="1" applyNumberFormat="1" applyFont="1" applyBorder="1" applyAlignment="1">
      <alignment wrapText="1"/>
    </xf>
    <xf numFmtId="10" fontId="4" fillId="0" borderId="37" xfId="0" quotePrefix="1" applyNumberFormat="1" applyFont="1" applyBorder="1" applyAlignment="1">
      <alignment horizontal="center"/>
    </xf>
    <xf numFmtId="3" fontId="4" fillId="0" borderId="19" xfId="1" applyNumberFormat="1" applyFont="1" applyBorder="1" applyAlignment="1">
      <alignment wrapText="1"/>
    </xf>
    <xf numFmtId="10" fontId="4" fillId="0" borderId="28" xfId="0" quotePrefix="1" applyNumberFormat="1" applyFont="1" applyBorder="1" applyAlignment="1">
      <alignment horizontal="center"/>
    </xf>
    <xf numFmtId="3" fontId="3" fillId="14" borderId="3" xfId="1" applyNumberFormat="1" applyFont="1" applyFill="1" applyBorder="1" applyAlignment="1">
      <alignment wrapText="1"/>
    </xf>
    <xf numFmtId="10" fontId="4" fillId="0" borderId="4" xfId="0" applyNumberFormat="1" applyFont="1" applyBorder="1" applyAlignment="1">
      <alignment horizontal="center" wrapText="1"/>
    </xf>
    <xf numFmtId="3" fontId="3" fillId="0" borderId="42" xfId="0" applyNumberFormat="1" applyFont="1" applyBorder="1"/>
    <xf numFmtId="37" fontId="3" fillId="2" borderId="3" xfId="1" applyNumberFormat="1" applyFont="1" applyFill="1" applyBorder="1" applyAlignment="1">
      <alignment horizontal="right"/>
    </xf>
    <xf numFmtId="9" fontId="4" fillId="0" borderId="4" xfId="0" applyNumberFormat="1" applyFont="1" applyBorder="1" applyAlignment="1">
      <alignment horizontal="center" wrapText="1"/>
    </xf>
    <xf numFmtId="4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4" fontId="16" fillId="5" borderId="43" xfId="0" applyNumberFormat="1" applyFont="1" applyFill="1" applyBorder="1"/>
    <xf numFmtId="4" fontId="16" fillId="5" borderId="38" xfId="0" applyNumberFormat="1" applyFont="1" applyFill="1" applyBorder="1"/>
    <xf numFmtId="4" fontId="16" fillId="5" borderId="44" xfId="0" applyNumberFormat="1" applyFont="1" applyFill="1" applyBorder="1"/>
    <xf numFmtId="4" fontId="16" fillId="0" borderId="31" xfId="0" applyNumberFormat="1" applyFont="1" applyBorder="1"/>
    <xf numFmtId="4" fontId="3" fillId="2" borderId="2" xfId="0" applyNumberFormat="1" applyFont="1" applyFill="1" applyBorder="1" applyAlignment="1">
      <alignment horizontal="center" vertical="center"/>
    </xf>
    <xf numFmtId="164" fontId="32" fillId="0" borderId="0" xfId="0" applyNumberFormat="1" applyFont="1" applyFill="1" applyAlignment="1">
      <alignment horizontal="left" wrapText="1"/>
    </xf>
    <xf numFmtId="4" fontId="16" fillId="0" borderId="38" xfId="0" applyNumberFormat="1" applyFont="1" applyFill="1" applyBorder="1"/>
    <xf numFmtId="4" fontId="35" fillId="0" borderId="45" xfId="0" applyNumberFormat="1" applyFont="1" applyBorder="1"/>
    <xf numFmtId="4" fontId="35" fillId="0" borderId="46" xfId="0" applyNumberFormat="1" applyFont="1" applyBorder="1"/>
    <xf numFmtId="4" fontId="15" fillId="9" borderId="47" xfId="0" applyNumberFormat="1" applyFont="1" applyFill="1" applyBorder="1"/>
    <xf numFmtId="4" fontId="16" fillId="0" borderId="31" xfId="0" applyNumberFormat="1" applyFont="1" applyFill="1" applyBorder="1"/>
    <xf numFmtId="0" fontId="8" fillId="0" borderId="2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3" fillId="10" borderId="3" xfId="0" applyFont="1" applyFill="1" applyBorder="1" applyAlignment="1">
      <alignment horizontal="center" vertical="center" wrapText="1"/>
    </xf>
    <xf numFmtId="4" fontId="33" fillId="10" borderId="1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" fontId="38" fillId="2" borderId="1" xfId="0" applyNumberFormat="1" applyFont="1" applyFill="1" applyBorder="1" applyAlignment="1">
      <alignment horizontal="center" vertical="center" wrapText="1"/>
    </xf>
    <xf numFmtId="3" fontId="38" fillId="2" borderId="2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4" fontId="21" fillId="0" borderId="6" xfId="0" applyNumberFormat="1" applyFont="1" applyBorder="1" applyAlignment="1">
      <alignment horizontal="center"/>
    </xf>
    <xf numFmtId="0" fontId="19" fillId="0" borderId="7" xfId="0" applyFont="1" applyBorder="1" applyAlignment="1"/>
    <xf numFmtId="49" fontId="13" fillId="13" borderId="3" xfId="0" applyNumberFormat="1" applyFont="1" applyFill="1" applyBorder="1" applyAlignment="1">
      <alignment horizontal="center"/>
    </xf>
    <xf numFmtId="0" fontId="2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1304925</xdr:colOff>
      <xdr:row>4</xdr:row>
      <xdr:rowOff>38100</xdr:rowOff>
    </xdr:to>
    <xdr:pic>
      <xdr:nvPicPr>
        <xdr:cNvPr id="2" name="Imagen 1" descr="LOGO INDOTEL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114300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6"/>
  <sheetViews>
    <sheetView tabSelected="1" zoomScaleNormal="100" workbookViewId="0">
      <selection activeCell="E14" sqref="E14"/>
    </sheetView>
  </sheetViews>
  <sheetFormatPr baseColWidth="10" defaultColWidth="9.140625" defaultRowHeight="15" x14ac:dyDescent="0.25"/>
  <cols>
    <col min="1" max="1" width="47.7109375" customWidth="1"/>
    <col min="2" max="3" width="15.7109375" hidden="1" customWidth="1"/>
    <col min="4" max="4" width="14.7109375" style="134" customWidth="1"/>
    <col min="5" max="5" width="15.42578125" style="150" customWidth="1"/>
    <col min="6" max="6" width="14.7109375" style="134" customWidth="1"/>
    <col min="7" max="7" width="14.7109375" style="118" customWidth="1"/>
    <col min="8" max="9" width="14.7109375" style="134" customWidth="1"/>
    <col min="10" max="10" width="13.5703125" customWidth="1"/>
    <col min="11" max="11" width="14.7109375" customWidth="1"/>
    <col min="12" max="14" width="14.7109375" hidden="1" customWidth="1"/>
    <col min="15" max="15" width="15.28515625" hidden="1" customWidth="1"/>
    <col min="16" max="16" width="15.140625" style="117" customWidth="1"/>
    <col min="17" max="17" width="15.28515625" bestFit="1" customWidth="1"/>
    <col min="18" max="18" width="18.42578125" bestFit="1" customWidth="1"/>
    <col min="19" max="19" width="13.85546875" bestFit="1" customWidth="1"/>
  </cols>
  <sheetData>
    <row r="1" spans="1:34" ht="18.75" x14ac:dyDescent="0.3">
      <c r="A1" s="326" t="s">
        <v>304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</row>
    <row r="2" spans="1:34" ht="12.75" customHeight="1" x14ac:dyDescent="0.25">
      <c r="A2" s="327">
        <v>2023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</row>
    <row r="3" spans="1:34" ht="15.75" x14ac:dyDescent="0.25">
      <c r="A3" s="328" t="s">
        <v>667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</row>
    <row r="4" spans="1:34" x14ac:dyDescent="0.25">
      <c r="A4" s="329" t="s">
        <v>447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</row>
    <row r="5" spans="1:34" ht="9.75" customHeight="1" x14ac:dyDescent="0.25">
      <c r="A5" s="169"/>
      <c r="B5" s="169"/>
      <c r="C5" s="169"/>
      <c r="D5" s="107"/>
      <c r="E5" s="107"/>
      <c r="F5" s="107"/>
      <c r="G5" s="107"/>
      <c r="H5" s="107"/>
      <c r="I5" s="107"/>
      <c r="J5" s="169"/>
      <c r="K5" s="169"/>
      <c r="L5" s="169"/>
      <c r="M5" s="169"/>
      <c r="N5" s="169"/>
      <c r="O5" s="169"/>
      <c r="P5" s="169"/>
    </row>
    <row r="6" spans="1:34" ht="15" customHeight="1" x14ac:dyDescent="0.25">
      <c r="A6" s="330" t="s">
        <v>523</v>
      </c>
      <c r="B6" s="330" t="s">
        <v>448</v>
      </c>
      <c r="C6" s="330" t="s">
        <v>508</v>
      </c>
      <c r="D6" s="331" t="s">
        <v>509</v>
      </c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</row>
    <row r="7" spans="1:34" s="136" customFormat="1" ht="15" customHeight="1" x14ac:dyDescent="0.25">
      <c r="A7" s="330"/>
      <c r="B7" s="330"/>
      <c r="C7" s="330"/>
      <c r="D7" s="173" t="s">
        <v>510</v>
      </c>
      <c r="E7" s="173" t="s">
        <v>511</v>
      </c>
      <c r="F7" s="173" t="s">
        <v>512</v>
      </c>
      <c r="G7" s="173" t="s">
        <v>505</v>
      </c>
      <c r="H7" s="173" t="s">
        <v>514</v>
      </c>
      <c r="I7" s="173" t="s">
        <v>515</v>
      </c>
      <c r="J7" s="173" t="s">
        <v>516</v>
      </c>
      <c r="K7" s="173" t="s">
        <v>517</v>
      </c>
      <c r="L7" s="173" t="s">
        <v>518</v>
      </c>
      <c r="M7" s="173" t="s">
        <v>519</v>
      </c>
      <c r="N7" s="173" t="s">
        <v>520</v>
      </c>
      <c r="O7" s="173" t="s">
        <v>521</v>
      </c>
      <c r="P7" s="174" t="s">
        <v>522</v>
      </c>
    </row>
    <row r="8" spans="1:34" x14ac:dyDescent="0.25">
      <c r="A8" s="110" t="s">
        <v>369</v>
      </c>
      <c r="B8" s="110"/>
      <c r="C8" s="141"/>
      <c r="D8" s="111"/>
      <c r="E8" s="137"/>
      <c r="F8" s="138"/>
      <c r="G8" s="125"/>
      <c r="H8" s="125"/>
      <c r="I8" s="125"/>
      <c r="J8" s="125"/>
      <c r="K8" s="125"/>
      <c r="L8" s="125"/>
      <c r="M8" s="125"/>
      <c r="N8" s="125"/>
      <c r="O8" s="125"/>
      <c r="P8" s="139"/>
    </row>
    <row r="9" spans="1:34" ht="15.75" customHeight="1" x14ac:dyDescent="0.25">
      <c r="A9" s="112" t="s">
        <v>370</v>
      </c>
      <c r="B9" s="140">
        <v>1129376789.3441343</v>
      </c>
      <c r="C9" s="140">
        <v>1129376789.3441343</v>
      </c>
      <c r="D9" s="140">
        <v>82111512.910000011</v>
      </c>
      <c r="E9" s="140">
        <v>71003449.710000008</v>
      </c>
      <c r="F9" s="140">
        <v>87481971.060000002</v>
      </c>
      <c r="G9" s="140">
        <v>79013900.210000008</v>
      </c>
      <c r="H9" s="140">
        <v>81281211.550000012</v>
      </c>
      <c r="I9" s="140">
        <v>129811940.95999999</v>
      </c>
      <c r="J9" s="140">
        <v>84430995.599999994</v>
      </c>
      <c r="K9" s="140">
        <v>75400101.25999999</v>
      </c>
      <c r="L9" s="140"/>
      <c r="M9" s="140"/>
      <c r="N9" s="140"/>
      <c r="O9" s="140"/>
      <c r="P9" s="140">
        <f t="shared" ref="P9" si="0">P10+P11+P12+P13+P14</f>
        <v>690535083.25999999</v>
      </c>
      <c r="Q9" s="142"/>
    </row>
    <row r="10" spans="1:34" x14ac:dyDescent="0.25">
      <c r="A10" s="108" t="s">
        <v>371</v>
      </c>
      <c r="B10" s="118">
        <v>823281280.47126651</v>
      </c>
      <c r="C10" s="118">
        <v>823281280.47126651</v>
      </c>
      <c r="D10" s="122">
        <v>65272775.520000003</v>
      </c>
      <c r="E10" s="122">
        <v>63316222.660000004</v>
      </c>
      <c r="F10" s="122">
        <v>63380464.770000003</v>
      </c>
      <c r="G10" s="122">
        <v>63807757.32</v>
      </c>
      <c r="H10" s="118">
        <v>64839727.690000005</v>
      </c>
      <c r="I10" s="118">
        <v>63946485.119999997</v>
      </c>
      <c r="J10" s="118">
        <v>64143634.789999999</v>
      </c>
      <c r="K10" s="118">
        <v>63525850.039999992</v>
      </c>
      <c r="L10" s="118"/>
      <c r="M10" s="118"/>
      <c r="N10" s="118"/>
      <c r="O10" s="118"/>
      <c r="P10" s="118">
        <f>SUM(D10:O10)</f>
        <v>512232917.91000009</v>
      </c>
    </row>
    <row r="11" spans="1:34" x14ac:dyDescent="0.25">
      <c r="A11" s="108" t="s">
        <v>372</v>
      </c>
      <c r="B11" s="109">
        <v>61246743.139999993</v>
      </c>
      <c r="C11" s="109">
        <v>61246743.139999993</v>
      </c>
      <c r="D11" s="122">
        <v>2065197.1099999999</v>
      </c>
      <c r="E11" s="122">
        <v>2923779.4699999997</v>
      </c>
      <c r="F11" s="122">
        <v>2234243.91</v>
      </c>
      <c r="G11" s="122">
        <v>2809473.33</v>
      </c>
      <c r="H11" s="118">
        <v>2071973.09</v>
      </c>
      <c r="I11" s="118">
        <v>2161149.84</v>
      </c>
      <c r="J11" s="118">
        <v>2822979.61</v>
      </c>
      <c r="K11" s="118">
        <v>2070467.83</v>
      </c>
      <c r="L11" s="118"/>
      <c r="M11" s="118"/>
      <c r="N11" s="118"/>
      <c r="O11" s="118"/>
      <c r="P11" s="118">
        <f>SUM(D11:O11)</f>
        <v>19159264.189999998</v>
      </c>
    </row>
    <row r="12" spans="1:34" x14ac:dyDescent="0.25">
      <c r="A12" s="108" t="s">
        <v>373</v>
      </c>
      <c r="B12" s="109">
        <v>0</v>
      </c>
      <c r="C12" s="109">
        <v>0</v>
      </c>
      <c r="D12" s="122">
        <v>0</v>
      </c>
      <c r="E12" s="122">
        <v>0</v>
      </c>
      <c r="F12" s="122">
        <v>0</v>
      </c>
      <c r="G12" s="122">
        <v>0</v>
      </c>
      <c r="H12" s="118">
        <v>0</v>
      </c>
      <c r="I12" s="118">
        <v>0</v>
      </c>
      <c r="J12" s="118">
        <v>0</v>
      </c>
      <c r="K12" s="118">
        <v>0</v>
      </c>
      <c r="L12" s="118"/>
      <c r="M12" s="118"/>
      <c r="N12" s="118"/>
      <c r="O12" s="118"/>
      <c r="P12" s="118">
        <f>SUM(D12:O12)</f>
        <v>0</v>
      </c>
    </row>
    <row r="13" spans="1:34" x14ac:dyDescent="0.25">
      <c r="A13" s="108" t="s">
        <v>374</v>
      </c>
      <c r="B13" s="109">
        <v>141108926.19999999</v>
      </c>
      <c r="C13" s="109">
        <v>141108926.19999999</v>
      </c>
      <c r="D13" s="122">
        <v>7017963.0899999999</v>
      </c>
      <c r="E13" s="122">
        <v>4763447.58</v>
      </c>
      <c r="F13" s="122">
        <v>6182998.3599999994</v>
      </c>
      <c r="G13" s="122">
        <v>4564393.66</v>
      </c>
      <c r="H13" s="118">
        <v>6454508.4100000001</v>
      </c>
      <c r="I13" s="118">
        <v>55958980.239999995</v>
      </c>
      <c r="J13" s="118">
        <v>9664879.8800000008</v>
      </c>
      <c r="K13" s="118">
        <v>9803783.3900000006</v>
      </c>
      <c r="L13" s="118"/>
      <c r="M13" s="118"/>
      <c r="N13" s="118"/>
      <c r="O13" s="118"/>
      <c r="P13" s="118">
        <f>SUM(D13:O13)</f>
        <v>104410954.61</v>
      </c>
    </row>
    <row r="14" spans="1:34" ht="15" customHeight="1" x14ac:dyDescent="0.3">
      <c r="A14" s="108" t="s">
        <v>375</v>
      </c>
      <c r="B14" s="109">
        <v>103739839.53286798</v>
      </c>
      <c r="C14" s="109">
        <v>103739839.53286798</v>
      </c>
      <c r="D14" s="123">
        <v>7755577.1899999995</v>
      </c>
      <c r="E14" s="123">
        <v>0</v>
      </c>
      <c r="F14" s="123">
        <v>15684264.02</v>
      </c>
      <c r="G14" s="123">
        <v>7832275.8999999994</v>
      </c>
      <c r="H14" s="118">
        <v>7915002.3600000003</v>
      </c>
      <c r="I14" s="118">
        <v>7745325.7599999998</v>
      </c>
      <c r="J14" s="118">
        <v>7799501.3200000003</v>
      </c>
      <c r="K14" s="118">
        <v>0</v>
      </c>
      <c r="L14" s="118"/>
      <c r="M14" s="118"/>
      <c r="N14" s="118"/>
      <c r="O14" s="118"/>
      <c r="P14" s="118">
        <f>SUM(D14:O14)</f>
        <v>54731946.549999997</v>
      </c>
      <c r="Q14" s="134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</row>
    <row r="15" spans="1:34" ht="15" customHeight="1" x14ac:dyDescent="0.3">
      <c r="A15" s="112" t="s">
        <v>376</v>
      </c>
      <c r="B15" s="113">
        <v>657822126.79633331</v>
      </c>
      <c r="C15" s="113">
        <v>657822126.79633331</v>
      </c>
      <c r="D15" s="113">
        <v>34367420.520000003</v>
      </c>
      <c r="E15" s="113">
        <v>33074536.030000001</v>
      </c>
      <c r="F15" s="113">
        <v>27295786.5</v>
      </c>
      <c r="G15" s="113">
        <v>28863254.199999999</v>
      </c>
      <c r="H15" s="113">
        <v>35075095.289999992</v>
      </c>
      <c r="I15" s="113">
        <v>41274701.830000006</v>
      </c>
      <c r="J15" s="113">
        <v>39543388.079999998</v>
      </c>
      <c r="K15" s="113">
        <v>36038872.579999998</v>
      </c>
      <c r="L15" s="113"/>
      <c r="M15" s="113"/>
      <c r="N15" s="113"/>
      <c r="O15" s="113"/>
      <c r="P15" s="113">
        <f>SUM(P16:P24)</f>
        <v>275533055.03000003</v>
      </c>
      <c r="Q15" s="134"/>
      <c r="S15" s="134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</row>
    <row r="16" spans="1:34" x14ac:dyDescent="0.25">
      <c r="A16" s="108" t="s">
        <v>377</v>
      </c>
      <c r="B16" s="109">
        <v>23866578.499999996</v>
      </c>
      <c r="C16" s="109">
        <v>23866578.499999996</v>
      </c>
      <c r="D16" s="122">
        <v>4167585.7</v>
      </c>
      <c r="E16" s="122">
        <v>3093301.34</v>
      </c>
      <c r="F16" s="122">
        <v>347970.3400000002</v>
      </c>
      <c r="G16" s="122">
        <v>3221132.8000000003</v>
      </c>
      <c r="H16" s="122">
        <v>443393.18000000005</v>
      </c>
      <c r="I16" s="122">
        <v>1850031.27</v>
      </c>
      <c r="J16" s="122">
        <v>1881334.46</v>
      </c>
      <c r="K16" s="122">
        <v>2100290.1</v>
      </c>
      <c r="L16" s="122"/>
      <c r="M16" s="122"/>
      <c r="N16" s="122"/>
      <c r="O16" s="122"/>
      <c r="P16" s="109">
        <f t="shared" ref="P16:P47" si="1">SUM(D16:O16)</f>
        <v>17105039.190000001</v>
      </c>
    </row>
    <row r="17" spans="1:18" x14ac:dyDescent="0.25">
      <c r="A17" s="108" t="s">
        <v>378</v>
      </c>
      <c r="B17" s="109">
        <v>121655072</v>
      </c>
      <c r="C17" s="109">
        <v>121655072</v>
      </c>
      <c r="D17" s="122">
        <v>264600.40000000002</v>
      </c>
      <c r="E17" s="122">
        <v>808300</v>
      </c>
      <c r="F17" s="122">
        <v>2272527.34</v>
      </c>
      <c r="G17" s="122">
        <v>2191066.29</v>
      </c>
      <c r="H17" s="122">
        <v>2213767.37</v>
      </c>
      <c r="I17" s="122">
        <v>2097535.34</v>
      </c>
      <c r="J17" s="122">
        <v>1788537.5</v>
      </c>
      <c r="K17" s="122">
        <v>1140239.81</v>
      </c>
      <c r="L17" s="122"/>
      <c r="M17" s="122"/>
      <c r="N17" s="122"/>
      <c r="O17" s="122"/>
      <c r="P17" s="109">
        <f t="shared" si="1"/>
        <v>12776574.049999999</v>
      </c>
    </row>
    <row r="18" spans="1:18" x14ac:dyDescent="0.25">
      <c r="A18" s="108" t="s">
        <v>379</v>
      </c>
      <c r="B18" s="109">
        <v>23454001.999999996</v>
      </c>
      <c r="C18" s="109">
        <v>23454001.999999996</v>
      </c>
      <c r="D18" s="122">
        <v>363650</v>
      </c>
      <c r="E18" s="122">
        <v>344300</v>
      </c>
      <c r="F18" s="122">
        <v>1215175.72</v>
      </c>
      <c r="G18" s="122">
        <v>346750</v>
      </c>
      <c r="H18" s="122">
        <v>3604887.1799999997</v>
      </c>
      <c r="I18" s="122">
        <v>644150</v>
      </c>
      <c r="J18" s="122">
        <v>743558.41999999993</v>
      </c>
      <c r="K18" s="122">
        <v>7285050</v>
      </c>
      <c r="L18" s="122"/>
      <c r="M18" s="122"/>
      <c r="N18" s="122"/>
      <c r="O18" s="122"/>
      <c r="P18" s="109">
        <f t="shared" si="1"/>
        <v>14547521.32</v>
      </c>
    </row>
    <row r="19" spans="1:18" x14ac:dyDescent="0.25">
      <c r="A19" s="108" t="s">
        <v>380</v>
      </c>
      <c r="B19" s="109">
        <v>4819000.0000000009</v>
      </c>
      <c r="C19" s="109">
        <v>4819000.0000000009</v>
      </c>
      <c r="D19" s="122">
        <v>17630</v>
      </c>
      <c r="E19" s="122">
        <v>29930</v>
      </c>
      <c r="F19" s="122">
        <v>323594.59000000003</v>
      </c>
      <c r="G19" s="122">
        <v>100737.25</v>
      </c>
      <c r="H19" s="122">
        <v>757654.13</v>
      </c>
      <c r="I19" s="122">
        <v>20960</v>
      </c>
      <c r="J19" s="122">
        <v>309543.37</v>
      </c>
      <c r="K19" s="122">
        <v>20250</v>
      </c>
      <c r="L19" s="122"/>
      <c r="M19" s="122"/>
      <c r="N19" s="122"/>
      <c r="O19" s="122"/>
      <c r="P19" s="109">
        <f t="shared" si="1"/>
        <v>1580299.3399999999</v>
      </c>
    </row>
    <row r="20" spans="1:18" x14ac:dyDescent="0.25">
      <c r="A20" s="108" t="s">
        <v>381</v>
      </c>
      <c r="B20" s="109">
        <v>185314934.42633331</v>
      </c>
      <c r="C20" s="109">
        <v>185314934.42633331</v>
      </c>
      <c r="D20" s="122">
        <v>8028637.5699999994</v>
      </c>
      <c r="E20" s="122">
        <v>14041227.09</v>
      </c>
      <c r="F20" s="122">
        <v>4701413.1399999997</v>
      </c>
      <c r="G20" s="122">
        <v>8968081.4199999999</v>
      </c>
      <c r="H20" s="122">
        <v>9242837.3900000006</v>
      </c>
      <c r="I20" s="122">
        <v>14265106.950000001</v>
      </c>
      <c r="J20" s="122">
        <v>9085434.0999999996</v>
      </c>
      <c r="K20" s="122">
        <v>12538480.16</v>
      </c>
      <c r="L20" s="122"/>
      <c r="M20" s="122"/>
      <c r="N20" s="122"/>
      <c r="O20" s="122"/>
      <c r="P20" s="109">
        <f t="shared" si="1"/>
        <v>80871217.819999993</v>
      </c>
    </row>
    <row r="21" spans="1:18" x14ac:dyDescent="0.25">
      <c r="A21" s="108" t="s">
        <v>382</v>
      </c>
      <c r="B21" s="109">
        <v>104383852.30000001</v>
      </c>
      <c r="C21" s="109">
        <v>104383852.30000001</v>
      </c>
      <c r="D21" s="122">
        <v>8035315.7700000005</v>
      </c>
      <c r="E21" s="122">
        <v>9007829.4900000002</v>
      </c>
      <c r="F21" s="122">
        <v>9398932.4100000001</v>
      </c>
      <c r="G21" s="122">
        <v>8601319.2999999989</v>
      </c>
      <c r="H21" s="122">
        <v>8572381.0099999998</v>
      </c>
      <c r="I21" s="122">
        <v>8627082</v>
      </c>
      <c r="J21" s="122">
        <v>8651937.5</v>
      </c>
      <c r="K21" s="122">
        <v>8694267.7300000004</v>
      </c>
      <c r="L21" s="122"/>
      <c r="M21" s="122"/>
      <c r="N21" s="122"/>
      <c r="O21" s="122"/>
      <c r="P21" s="109">
        <f t="shared" si="1"/>
        <v>69589065.209999993</v>
      </c>
      <c r="Q21" s="134"/>
    </row>
    <row r="22" spans="1:18" ht="25.5" x14ac:dyDescent="0.25">
      <c r="A22" s="108" t="s">
        <v>383</v>
      </c>
      <c r="B22" s="109">
        <v>57167940.570000008</v>
      </c>
      <c r="C22" s="109">
        <v>57167940.570000008</v>
      </c>
      <c r="D22" s="122">
        <v>80768.67</v>
      </c>
      <c r="E22" s="122">
        <v>219414.24000000002</v>
      </c>
      <c r="F22" s="122">
        <v>2695029.0300000003</v>
      </c>
      <c r="G22" s="122">
        <v>612266.89</v>
      </c>
      <c r="H22" s="122">
        <v>428899.99</v>
      </c>
      <c r="I22" s="122">
        <v>791978.22</v>
      </c>
      <c r="J22" s="122">
        <v>389957.07</v>
      </c>
      <c r="K22" s="122">
        <v>572234.30000000005</v>
      </c>
      <c r="L22" s="122"/>
      <c r="M22" s="122"/>
      <c r="N22" s="122"/>
      <c r="O22" s="122"/>
      <c r="P22" s="109">
        <f t="shared" si="1"/>
        <v>5790548.4100000001</v>
      </c>
    </row>
    <row r="23" spans="1:18" ht="25.5" x14ac:dyDescent="0.25">
      <c r="A23" s="108" t="s">
        <v>384</v>
      </c>
      <c r="B23" s="109">
        <v>131389847</v>
      </c>
      <c r="C23" s="109">
        <v>131389847</v>
      </c>
      <c r="D23" s="123">
        <v>13339392.41</v>
      </c>
      <c r="E23" s="123">
        <v>5530233.8699999992</v>
      </c>
      <c r="F23" s="123">
        <v>5987108.5299999993</v>
      </c>
      <c r="G23" s="123">
        <v>4821900.25</v>
      </c>
      <c r="H23" s="123">
        <v>9671091.0399999991</v>
      </c>
      <c r="I23" s="123">
        <v>12947189.850000001</v>
      </c>
      <c r="J23" s="123">
        <v>16693085.66</v>
      </c>
      <c r="K23" s="123">
        <v>3688060.48</v>
      </c>
      <c r="L23" s="123"/>
      <c r="M23" s="123"/>
      <c r="N23" s="123"/>
      <c r="O23" s="123"/>
      <c r="P23" s="118">
        <f t="shared" si="1"/>
        <v>72678062.090000004</v>
      </c>
    </row>
    <row r="24" spans="1:18" x14ac:dyDescent="0.25">
      <c r="A24" s="108" t="s">
        <v>385</v>
      </c>
      <c r="B24" s="109">
        <v>5770900</v>
      </c>
      <c r="C24" s="109">
        <v>5770900</v>
      </c>
      <c r="D24" s="122">
        <v>69840</v>
      </c>
      <c r="E24" s="122">
        <v>0</v>
      </c>
      <c r="F24" s="122">
        <v>354035.4</v>
      </c>
      <c r="G24" s="122">
        <v>0</v>
      </c>
      <c r="H24" s="122">
        <v>140184</v>
      </c>
      <c r="I24" s="122">
        <v>30668.2</v>
      </c>
      <c r="J24" s="122">
        <v>0</v>
      </c>
      <c r="K24" s="122">
        <v>0</v>
      </c>
      <c r="L24" s="122"/>
      <c r="M24" s="122"/>
      <c r="N24" s="122"/>
      <c r="O24" s="122"/>
      <c r="P24" s="109">
        <f t="shared" si="1"/>
        <v>594727.6</v>
      </c>
    </row>
    <row r="25" spans="1:18" x14ac:dyDescent="0.25">
      <c r="A25" s="112" t="s">
        <v>386</v>
      </c>
      <c r="B25" s="113">
        <v>57828159.950000003</v>
      </c>
      <c r="C25" s="113">
        <v>57828159.950000003</v>
      </c>
      <c r="D25" s="113">
        <v>1254518.3599999999</v>
      </c>
      <c r="E25" s="113">
        <v>2469057.77</v>
      </c>
      <c r="F25" s="113">
        <v>2398149.0700000003</v>
      </c>
      <c r="G25" s="113">
        <v>1641425.6400000001</v>
      </c>
      <c r="H25" s="113">
        <v>2644229.85</v>
      </c>
      <c r="I25" s="113">
        <v>1846455.64</v>
      </c>
      <c r="J25" s="113">
        <v>5371791.8199999994</v>
      </c>
      <c r="K25" s="113">
        <v>3714847.71</v>
      </c>
      <c r="L25" s="113"/>
      <c r="M25" s="113"/>
      <c r="N25" s="113"/>
      <c r="O25" s="113"/>
      <c r="P25" s="140">
        <f t="shared" si="1"/>
        <v>21340475.859999999</v>
      </c>
      <c r="Q25" s="113"/>
      <c r="R25" s="134"/>
    </row>
    <row r="26" spans="1:18" x14ac:dyDescent="0.25">
      <c r="A26" s="108" t="s">
        <v>387</v>
      </c>
      <c r="B26" s="109">
        <v>6203719.0000000009</v>
      </c>
      <c r="C26" s="109">
        <v>6203719.0000000009</v>
      </c>
      <c r="D26" s="123">
        <v>147667.54</v>
      </c>
      <c r="E26" s="123">
        <v>394928.36</v>
      </c>
      <c r="F26" s="123">
        <v>330994.73</v>
      </c>
      <c r="G26" s="123">
        <v>193848.14</v>
      </c>
      <c r="H26" s="123">
        <v>530550.18000000005</v>
      </c>
      <c r="I26" s="123">
        <v>93595.62</v>
      </c>
      <c r="J26" s="123">
        <v>-388914.11</v>
      </c>
      <c r="K26" s="123">
        <v>326829.77</v>
      </c>
      <c r="L26" s="123"/>
      <c r="M26" s="123"/>
      <c r="N26" s="123"/>
      <c r="O26" s="123"/>
      <c r="P26" s="118">
        <f t="shared" si="1"/>
        <v>1629500.2300000004</v>
      </c>
    </row>
    <row r="27" spans="1:18" x14ac:dyDescent="0.25">
      <c r="A27" s="108" t="s">
        <v>388</v>
      </c>
      <c r="B27" s="109">
        <v>1677520.0000000002</v>
      </c>
      <c r="C27" s="109">
        <v>1677520.0000000002</v>
      </c>
      <c r="D27" s="123">
        <v>0</v>
      </c>
      <c r="E27" s="123">
        <v>0</v>
      </c>
      <c r="F27" s="123">
        <v>91999.95</v>
      </c>
      <c r="G27" s="123">
        <v>0</v>
      </c>
      <c r="H27" s="123">
        <v>0</v>
      </c>
      <c r="I27" s="123">
        <v>297891</v>
      </c>
      <c r="J27" s="123">
        <v>0</v>
      </c>
      <c r="K27" s="123">
        <v>2950</v>
      </c>
      <c r="L27" s="123"/>
      <c r="M27" s="123"/>
      <c r="N27" s="123"/>
      <c r="O27" s="123"/>
      <c r="P27" s="118">
        <f t="shared" si="1"/>
        <v>392840.95</v>
      </c>
    </row>
    <row r="28" spans="1:18" x14ac:dyDescent="0.25">
      <c r="A28" s="108" t="s">
        <v>389</v>
      </c>
      <c r="B28" s="109">
        <v>2951769.5000000005</v>
      </c>
      <c r="C28" s="109">
        <v>2951769.5000000005</v>
      </c>
      <c r="D28" s="123">
        <v>0</v>
      </c>
      <c r="E28" s="123">
        <v>500338.41</v>
      </c>
      <c r="F28" s="123">
        <v>163214</v>
      </c>
      <c r="G28" s="123">
        <v>11100</v>
      </c>
      <c r="H28" s="123">
        <v>527745.87</v>
      </c>
      <c r="I28" s="123">
        <v>-1014198.0700000001</v>
      </c>
      <c r="J28" s="123">
        <v>231374.4</v>
      </c>
      <c r="K28" s="123">
        <v>320675</v>
      </c>
      <c r="L28" s="123"/>
      <c r="M28" s="123"/>
      <c r="N28" s="123"/>
      <c r="O28" s="123"/>
      <c r="P28" s="118">
        <f t="shared" si="1"/>
        <v>740249.60999999975</v>
      </c>
    </row>
    <row r="29" spans="1:18" x14ac:dyDescent="0.25">
      <c r="A29" s="108" t="s">
        <v>390</v>
      </c>
      <c r="B29" s="109">
        <v>364403.03999999992</v>
      </c>
      <c r="C29" s="109">
        <v>364403.03999999992</v>
      </c>
      <c r="D29" s="123">
        <v>0</v>
      </c>
      <c r="E29" s="123">
        <v>991.54</v>
      </c>
      <c r="F29" s="123">
        <v>0</v>
      </c>
      <c r="G29" s="123">
        <v>0</v>
      </c>
      <c r="H29" s="122">
        <v>0</v>
      </c>
      <c r="I29" s="122">
        <v>126903.52</v>
      </c>
      <c r="J29" s="122">
        <v>0</v>
      </c>
      <c r="K29" s="122">
        <v>0</v>
      </c>
      <c r="L29" s="122"/>
      <c r="M29" s="122"/>
      <c r="N29" s="122"/>
      <c r="O29" s="122"/>
      <c r="P29" s="109">
        <f t="shared" si="1"/>
        <v>127895.06</v>
      </c>
    </row>
    <row r="30" spans="1:18" x14ac:dyDescent="0.25">
      <c r="A30" s="108" t="s">
        <v>391</v>
      </c>
      <c r="B30" s="109">
        <v>1636000</v>
      </c>
      <c r="C30" s="109">
        <v>1636000</v>
      </c>
      <c r="D30" s="123">
        <v>900</v>
      </c>
      <c r="E30" s="123">
        <v>9000</v>
      </c>
      <c r="F30" s="123">
        <v>950.01</v>
      </c>
      <c r="G30" s="123">
        <v>0</v>
      </c>
      <c r="H30" s="123">
        <v>0</v>
      </c>
      <c r="I30" s="123">
        <v>1416</v>
      </c>
      <c r="J30" s="123">
        <v>11804.38</v>
      </c>
      <c r="K30" s="123">
        <v>826483.8</v>
      </c>
      <c r="L30" s="123"/>
      <c r="M30" s="123"/>
      <c r="N30" s="123"/>
      <c r="O30" s="123"/>
      <c r="P30" s="118">
        <f t="shared" si="1"/>
        <v>850554.19000000006</v>
      </c>
      <c r="Q30" t="s">
        <v>449</v>
      </c>
    </row>
    <row r="31" spans="1:18" ht="25.5" x14ac:dyDescent="0.25">
      <c r="A31" s="108" t="s">
        <v>392</v>
      </c>
      <c r="B31" s="109">
        <v>2341000</v>
      </c>
      <c r="C31" s="109">
        <v>2341000</v>
      </c>
      <c r="D31" s="123">
        <v>12473.470000000001</v>
      </c>
      <c r="E31" s="123">
        <v>184393.94999999998</v>
      </c>
      <c r="F31" s="123">
        <v>0</v>
      </c>
      <c r="G31" s="123">
        <v>17009.760000000002</v>
      </c>
      <c r="H31" s="123">
        <v>237672.69</v>
      </c>
      <c r="I31" s="123">
        <v>107593.94</v>
      </c>
      <c r="J31" s="123">
        <v>1241.99</v>
      </c>
      <c r="K31" s="123">
        <v>47004.6</v>
      </c>
      <c r="L31" s="123"/>
      <c r="M31" s="123"/>
      <c r="N31" s="123"/>
      <c r="O31" s="123"/>
      <c r="P31" s="118">
        <f t="shared" si="1"/>
        <v>607390.4</v>
      </c>
    </row>
    <row r="32" spans="1:18" ht="25.5" x14ac:dyDescent="0.25">
      <c r="A32" s="108" t="s">
        <v>393</v>
      </c>
      <c r="B32" s="109">
        <v>19251381</v>
      </c>
      <c r="C32" s="109">
        <v>19251381</v>
      </c>
      <c r="D32" s="123">
        <v>948489.47</v>
      </c>
      <c r="E32" s="123">
        <v>917670.98</v>
      </c>
      <c r="F32" s="123">
        <v>1039697.62</v>
      </c>
      <c r="G32" s="123">
        <v>1198325.01</v>
      </c>
      <c r="H32" s="123">
        <v>894538.71</v>
      </c>
      <c r="I32" s="123">
        <v>999092.95</v>
      </c>
      <c r="J32" s="123">
        <v>1016068.93</v>
      </c>
      <c r="K32" s="123">
        <v>1254113.18</v>
      </c>
      <c r="L32" s="123"/>
      <c r="M32" s="123"/>
      <c r="N32" s="123"/>
      <c r="O32" s="123"/>
      <c r="P32" s="118">
        <f t="shared" si="1"/>
        <v>8267996.8499999996</v>
      </c>
    </row>
    <row r="33" spans="1:17" ht="25.5" x14ac:dyDescent="0.25">
      <c r="A33" s="108" t="s">
        <v>394</v>
      </c>
      <c r="B33" s="118">
        <v>0</v>
      </c>
      <c r="C33" s="118">
        <v>0</v>
      </c>
      <c r="D33" s="123">
        <v>0</v>
      </c>
      <c r="E33" s="123">
        <v>0</v>
      </c>
      <c r="F33" s="123">
        <v>0</v>
      </c>
      <c r="G33" s="123">
        <v>0</v>
      </c>
      <c r="H33" s="123">
        <v>0</v>
      </c>
      <c r="I33" s="123">
        <v>0</v>
      </c>
      <c r="J33" s="123">
        <v>0</v>
      </c>
      <c r="K33" s="123">
        <v>0</v>
      </c>
      <c r="L33" s="123"/>
      <c r="M33" s="123"/>
      <c r="N33" s="123"/>
      <c r="O33" s="123"/>
      <c r="P33" s="118">
        <f t="shared" si="1"/>
        <v>0</v>
      </c>
    </row>
    <row r="34" spans="1:17" x14ac:dyDescent="0.25">
      <c r="A34" s="108" t="s">
        <v>395</v>
      </c>
      <c r="B34" s="109">
        <v>23402367.41</v>
      </c>
      <c r="C34" s="109">
        <v>23402367.41</v>
      </c>
      <c r="D34" s="123">
        <v>144987.88</v>
      </c>
      <c r="E34" s="123">
        <v>461734.52999999997</v>
      </c>
      <c r="F34" s="123">
        <v>771292.76</v>
      </c>
      <c r="G34" s="123">
        <v>221142.73</v>
      </c>
      <c r="H34" s="122">
        <v>453722.4</v>
      </c>
      <c r="I34" s="122">
        <v>1234160.68</v>
      </c>
      <c r="J34" s="122">
        <v>4500216.2299999995</v>
      </c>
      <c r="K34" s="122">
        <v>936791.36</v>
      </c>
      <c r="L34" s="122"/>
      <c r="M34" s="122"/>
      <c r="N34" s="122"/>
      <c r="O34" s="122"/>
      <c r="P34" s="118">
        <f t="shared" si="1"/>
        <v>8724048.5699999984</v>
      </c>
    </row>
    <row r="35" spans="1:17" x14ac:dyDescent="0.25">
      <c r="A35" s="112" t="s">
        <v>396</v>
      </c>
      <c r="B35" s="113">
        <v>1318535606.306</v>
      </c>
      <c r="C35" s="113">
        <v>1318535606.306</v>
      </c>
      <c r="D35" s="113">
        <v>4167275</v>
      </c>
      <c r="E35" s="113">
        <v>115000</v>
      </c>
      <c r="F35" s="113">
        <v>2625000</v>
      </c>
      <c r="G35" s="113">
        <v>1200915</v>
      </c>
      <c r="H35" s="113">
        <v>1607749.94</v>
      </c>
      <c r="I35" s="113">
        <v>1015000</v>
      </c>
      <c r="J35" s="113">
        <v>605445750</v>
      </c>
      <c r="K35" s="113">
        <v>357568.33</v>
      </c>
      <c r="L35" s="113"/>
      <c r="M35" s="113"/>
      <c r="N35" s="113"/>
      <c r="O35" s="113"/>
      <c r="P35" s="140">
        <f t="shared" si="1"/>
        <v>616534258.2700001</v>
      </c>
    </row>
    <row r="36" spans="1:17" ht="17.25" customHeight="1" x14ac:dyDescent="0.25">
      <c r="A36" s="108" t="s">
        <v>397</v>
      </c>
      <c r="B36" s="118">
        <v>20000000</v>
      </c>
      <c r="C36" s="118">
        <v>20000000</v>
      </c>
      <c r="D36" s="123">
        <v>132000</v>
      </c>
      <c r="E36" s="123">
        <v>115000</v>
      </c>
      <c r="F36" s="123">
        <v>2625000</v>
      </c>
      <c r="G36" s="123">
        <v>1200915</v>
      </c>
      <c r="H36" s="123">
        <v>1607749.94</v>
      </c>
      <c r="I36" s="123">
        <v>1015000</v>
      </c>
      <c r="J36" s="123">
        <v>0</v>
      </c>
      <c r="K36" s="123">
        <v>302500</v>
      </c>
      <c r="L36" s="123"/>
      <c r="M36" s="123"/>
      <c r="N36" s="123"/>
      <c r="O36" s="123"/>
      <c r="P36" s="118">
        <f t="shared" si="1"/>
        <v>6998164.9399999995</v>
      </c>
    </row>
    <row r="37" spans="1:17" ht="25.5" x14ac:dyDescent="0.25">
      <c r="A37" s="108" t="s">
        <v>398</v>
      </c>
      <c r="B37" s="118">
        <v>0</v>
      </c>
      <c r="C37" s="118">
        <v>0</v>
      </c>
      <c r="D37" s="123">
        <v>0</v>
      </c>
      <c r="E37" s="123">
        <v>0</v>
      </c>
      <c r="F37" s="123">
        <v>0</v>
      </c>
      <c r="G37" s="123">
        <v>0</v>
      </c>
      <c r="H37" s="123">
        <v>0</v>
      </c>
      <c r="I37" s="123">
        <v>0</v>
      </c>
      <c r="J37" s="123">
        <v>0</v>
      </c>
      <c r="K37" s="123">
        <v>0</v>
      </c>
      <c r="L37" s="123"/>
      <c r="M37" s="123"/>
      <c r="N37" s="123"/>
      <c r="O37" s="123"/>
      <c r="P37" s="118">
        <f t="shared" si="1"/>
        <v>0</v>
      </c>
    </row>
    <row r="38" spans="1:17" ht="25.5" x14ac:dyDescent="0.25">
      <c r="A38" s="108" t="s">
        <v>399</v>
      </c>
      <c r="B38" s="118">
        <v>0</v>
      </c>
      <c r="C38" s="118">
        <v>0</v>
      </c>
      <c r="D38" s="123">
        <v>0</v>
      </c>
      <c r="E38" s="123">
        <v>0</v>
      </c>
      <c r="F38" s="123">
        <v>0</v>
      </c>
      <c r="G38" s="123">
        <v>0</v>
      </c>
      <c r="H38" s="123">
        <v>0</v>
      </c>
      <c r="I38" s="123">
        <v>0</v>
      </c>
      <c r="J38" s="123">
        <v>0</v>
      </c>
      <c r="K38" s="123">
        <v>0</v>
      </c>
      <c r="L38" s="123"/>
      <c r="M38" s="123"/>
      <c r="N38" s="123"/>
      <c r="O38" s="123"/>
      <c r="P38" s="118">
        <f t="shared" si="1"/>
        <v>0</v>
      </c>
    </row>
    <row r="39" spans="1:17" ht="25.5" x14ac:dyDescent="0.25">
      <c r="A39" s="108" t="s">
        <v>400</v>
      </c>
      <c r="B39" s="118">
        <v>0</v>
      </c>
      <c r="C39" s="118">
        <v>0</v>
      </c>
      <c r="D39" s="123">
        <v>0</v>
      </c>
      <c r="E39" s="123">
        <v>0</v>
      </c>
      <c r="F39" s="123">
        <v>0</v>
      </c>
      <c r="G39" s="123">
        <v>0</v>
      </c>
      <c r="H39" s="123">
        <v>0</v>
      </c>
      <c r="I39" s="123">
        <v>0</v>
      </c>
      <c r="J39" s="123">
        <v>0</v>
      </c>
      <c r="K39" s="123">
        <v>0</v>
      </c>
      <c r="L39" s="123"/>
      <c r="M39" s="123"/>
      <c r="N39" s="123"/>
      <c r="O39" s="123"/>
      <c r="P39" s="118">
        <f t="shared" si="1"/>
        <v>0</v>
      </c>
    </row>
    <row r="40" spans="1:17" ht="25.5" x14ac:dyDescent="0.25">
      <c r="A40" s="108" t="s">
        <v>401</v>
      </c>
      <c r="B40" s="118">
        <v>0</v>
      </c>
      <c r="C40" s="118">
        <v>0</v>
      </c>
      <c r="D40" s="123">
        <v>0</v>
      </c>
      <c r="E40" s="123">
        <v>0</v>
      </c>
      <c r="F40" s="123">
        <v>0</v>
      </c>
      <c r="G40" s="123">
        <v>0</v>
      </c>
      <c r="H40" s="123">
        <v>0</v>
      </c>
      <c r="I40" s="123">
        <v>0</v>
      </c>
      <c r="J40" s="123">
        <v>0</v>
      </c>
      <c r="K40" s="123">
        <v>0</v>
      </c>
      <c r="L40" s="123"/>
      <c r="M40" s="123"/>
      <c r="N40" s="123"/>
      <c r="O40" s="123"/>
      <c r="P40" s="118">
        <f t="shared" si="1"/>
        <v>0</v>
      </c>
    </row>
    <row r="41" spans="1:17" ht="17.25" customHeight="1" x14ac:dyDescent="0.25">
      <c r="A41" s="108" t="s">
        <v>402</v>
      </c>
      <c r="B41" s="118">
        <v>8974556.3060000017</v>
      </c>
      <c r="C41" s="118">
        <v>8974556.3060000017</v>
      </c>
      <c r="D41" s="123">
        <v>4035275</v>
      </c>
      <c r="E41" s="123">
        <v>0</v>
      </c>
      <c r="F41" s="123">
        <v>0</v>
      </c>
      <c r="G41" s="123">
        <v>0</v>
      </c>
      <c r="H41" s="123">
        <v>0</v>
      </c>
      <c r="I41" s="123">
        <v>0</v>
      </c>
      <c r="J41" s="123">
        <v>5445750</v>
      </c>
      <c r="K41" s="123">
        <v>55068.33</v>
      </c>
      <c r="L41" s="123"/>
      <c r="M41" s="123"/>
      <c r="N41" s="123"/>
      <c r="O41" s="123"/>
      <c r="P41" s="118">
        <f t="shared" si="1"/>
        <v>9536093.3300000001</v>
      </c>
    </row>
    <row r="42" spans="1:17" ht="25.5" x14ac:dyDescent="0.25">
      <c r="A42" s="108" t="s">
        <v>403</v>
      </c>
      <c r="B42" s="118">
        <v>1289561050</v>
      </c>
      <c r="C42" s="118">
        <v>1289561050</v>
      </c>
      <c r="D42" s="123">
        <v>0</v>
      </c>
      <c r="E42" s="123">
        <v>0</v>
      </c>
      <c r="F42" s="123">
        <v>0</v>
      </c>
      <c r="G42" s="123">
        <v>0</v>
      </c>
      <c r="H42" s="123">
        <v>0</v>
      </c>
      <c r="I42" s="123">
        <v>0</v>
      </c>
      <c r="J42" s="123">
        <v>600000000</v>
      </c>
      <c r="K42" s="123">
        <v>0</v>
      </c>
      <c r="L42" s="123"/>
      <c r="M42" s="123"/>
      <c r="N42" s="123"/>
      <c r="O42" s="123"/>
      <c r="P42" s="118">
        <f t="shared" si="1"/>
        <v>600000000</v>
      </c>
    </row>
    <row r="43" spans="1:17" s="145" customFormat="1" x14ac:dyDescent="0.25">
      <c r="A43" s="112" t="s">
        <v>404</v>
      </c>
      <c r="B43" s="113">
        <v>228978342.5</v>
      </c>
      <c r="C43" s="113">
        <v>228978342.5</v>
      </c>
      <c r="D43" s="113">
        <v>1100730.8999999999</v>
      </c>
      <c r="E43" s="113">
        <v>391522</v>
      </c>
      <c r="F43" s="113">
        <v>4507786.32</v>
      </c>
      <c r="G43" s="113">
        <v>1386080.9</v>
      </c>
      <c r="H43" s="113">
        <v>4555457.0999999996</v>
      </c>
      <c r="I43" s="113">
        <v>2257417.9699999997</v>
      </c>
      <c r="J43" s="113">
        <v>2278447.41</v>
      </c>
      <c r="K43" s="113">
        <v>1918625.9</v>
      </c>
      <c r="L43" s="113"/>
      <c r="M43" s="113"/>
      <c r="N43" s="113"/>
      <c r="O43" s="113"/>
      <c r="P43" s="140">
        <f t="shared" si="1"/>
        <v>18396068.5</v>
      </c>
      <c r="Q43" s="144"/>
    </row>
    <row r="44" spans="1:17" x14ac:dyDescent="0.25">
      <c r="A44" s="108" t="s">
        <v>405</v>
      </c>
      <c r="B44" s="118">
        <v>0</v>
      </c>
      <c r="C44" s="118">
        <v>0</v>
      </c>
      <c r="D44" s="123">
        <v>0</v>
      </c>
      <c r="E44" s="123">
        <v>0</v>
      </c>
      <c r="F44" s="123">
        <v>0</v>
      </c>
      <c r="G44" s="123">
        <v>0</v>
      </c>
      <c r="H44" s="123">
        <v>0</v>
      </c>
      <c r="I44" s="123">
        <v>0</v>
      </c>
      <c r="J44" s="123">
        <v>0</v>
      </c>
      <c r="K44" s="123">
        <v>0</v>
      </c>
      <c r="L44" s="123"/>
      <c r="M44" s="123"/>
      <c r="N44" s="123"/>
      <c r="O44" s="123"/>
      <c r="P44" s="118">
        <f t="shared" si="1"/>
        <v>0</v>
      </c>
      <c r="Q44" s="134"/>
    </row>
    <row r="45" spans="1:17" ht="21.75" customHeight="1" x14ac:dyDescent="0.25">
      <c r="A45" s="108" t="s">
        <v>406</v>
      </c>
      <c r="B45" s="118">
        <v>0</v>
      </c>
      <c r="C45" s="118">
        <v>0</v>
      </c>
      <c r="D45" s="123">
        <v>0</v>
      </c>
      <c r="E45" s="123">
        <v>0</v>
      </c>
      <c r="F45" s="123">
        <v>0</v>
      </c>
      <c r="G45" s="123">
        <v>0</v>
      </c>
      <c r="H45" s="123">
        <v>0</v>
      </c>
      <c r="I45" s="123">
        <v>0</v>
      </c>
      <c r="J45" s="123">
        <v>0</v>
      </c>
      <c r="K45" s="123">
        <v>0</v>
      </c>
      <c r="L45" s="123"/>
      <c r="M45" s="123"/>
      <c r="N45" s="123"/>
      <c r="O45" s="123"/>
      <c r="P45" s="118">
        <f t="shared" si="1"/>
        <v>0</v>
      </c>
    </row>
    <row r="46" spans="1:17" ht="25.5" x14ac:dyDescent="0.25">
      <c r="A46" s="108" t="s">
        <v>407</v>
      </c>
      <c r="B46" s="118">
        <v>228978342.5</v>
      </c>
      <c r="C46" s="118">
        <v>228978342.5</v>
      </c>
      <c r="D46" s="123">
        <v>1100730.8999999999</v>
      </c>
      <c r="E46" s="123">
        <v>391522</v>
      </c>
      <c r="F46" s="123">
        <v>4507786.32</v>
      </c>
      <c r="G46" s="123">
        <v>1386080.9</v>
      </c>
      <c r="H46" s="123">
        <v>4555457.0999999996</v>
      </c>
      <c r="I46" s="123">
        <v>2257417.9699999997</v>
      </c>
      <c r="J46" s="123">
        <v>2278447.41</v>
      </c>
      <c r="K46" s="123">
        <v>1918625.9</v>
      </c>
      <c r="L46" s="123"/>
      <c r="M46" s="123"/>
      <c r="N46" s="123"/>
      <c r="O46" s="123"/>
      <c r="P46" s="118">
        <f t="shared" si="1"/>
        <v>18396068.5</v>
      </c>
    </row>
    <row r="47" spans="1:17" ht="25.5" x14ac:dyDescent="0.25">
      <c r="A47" s="108" t="s">
        <v>408</v>
      </c>
      <c r="B47" s="118">
        <v>0</v>
      </c>
      <c r="C47" s="118">
        <v>0</v>
      </c>
      <c r="D47" s="123">
        <v>0</v>
      </c>
      <c r="E47" s="123">
        <v>0</v>
      </c>
      <c r="F47" s="123">
        <v>0</v>
      </c>
      <c r="G47" s="123">
        <v>0</v>
      </c>
      <c r="H47" s="123">
        <v>0</v>
      </c>
      <c r="I47" s="123">
        <v>0</v>
      </c>
      <c r="J47" s="123">
        <v>0</v>
      </c>
      <c r="K47" s="123">
        <v>0</v>
      </c>
      <c r="L47" s="123"/>
      <c r="M47" s="123"/>
      <c r="N47" s="123"/>
      <c r="O47" s="123"/>
      <c r="P47" s="118">
        <f t="shared" si="1"/>
        <v>0</v>
      </c>
    </row>
    <row r="48" spans="1:17" ht="21.75" customHeight="1" x14ac:dyDescent="0.25">
      <c r="A48" s="108" t="s">
        <v>409</v>
      </c>
      <c r="B48" s="118">
        <v>0</v>
      </c>
      <c r="C48" s="118">
        <v>0</v>
      </c>
      <c r="D48" s="123">
        <v>0</v>
      </c>
      <c r="E48" s="123">
        <v>0</v>
      </c>
      <c r="F48" s="123">
        <v>0</v>
      </c>
      <c r="G48" s="123">
        <v>0</v>
      </c>
      <c r="H48" s="123">
        <v>0</v>
      </c>
      <c r="I48" s="123">
        <v>0</v>
      </c>
      <c r="J48" s="123">
        <v>0</v>
      </c>
      <c r="K48" s="123">
        <v>0</v>
      </c>
      <c r="L48" s="123"/>
      <c r="M48" s="123"/>
      <c r="N48" s="123"/>
      <c r="O48" s="123"/>
      <c r="P48" s="118">
        <f t="shared" ref="P48:P72" si="2">SUM(D48:O48)</f>
        <v>0</v>
      </c>
    </row>
    <row r="49" spans="1:17" x14ac:dyDescent="0.25">
      <c r="A49" s="108" t="s">
        <v>410</v>
      </c>
      <c r="B49" s="118">
        <v>0</v>
      </c>
      <c r="C49" s="118">
        <v>0</v>
      </c>
      <c r="D49" s="123">
        <v>0</v>
      </c>
      <c r="E49" s="123">
        <v>0</v>
      </c>
      <c r="F49" s="123">
        <v>0</v>
      </c>
      <c r="G49" s="123">
        <v>0</v>
      </c>
      <c r="H49" s="123">
        <v>0</v>
      </c>
      <c r="I49" s="123">
        <v>0</v>
      </c>
      <c r="J49" s="123">
        <v>0</v>
      </c>
      <c r="K49" s="123">
        <v>0</v>
      </c>
      <c r="L49" s="123"/>
      <c r="M49" s="123"/>
      <c r="N49" s="123"/>
      <c r="O49" s="123"/>
      <c r="P49" s="118">
        <f t="shared" si="2"/>
        <v>0</v>
      </c>
    </row>
    <row r="50" spans="1:17" ht="22.5" customHeight="1" x14ac:dyDescent="0.25">
      <c r="A50" s="108" t="s">
        <v>411</v>
      </c>
      <c r="B50" s="118">
        <v>0</v>
      </c>
      <c r="C50" s="118">
        <v>0</v>
      </c>
      <c r="D50" s="123">
        <v>0</v>
      </c>
      <c r="E50" s="123">
        <v>0</v>
      </c>
      <c r="F50" s="123">
        <v>0</v>
      </c>
      <c r="G50" s="123">
        <v>0</v>
      </c>
      <c r="H50" s="123">
        <v>0</v>
      </c>
      <c r="I50" s="123">
        <v>0</v>
      </c>
      <c r="J50" s="123">
        <v>0</v>
      </c>
      <c r="K50" s="123">
        <v>0</v>
      </c>
      <c r="L50" s="123"/>
      <c r="M50" s="123"/>
      <c r="N50" s="123"/>
      <c r="O50" s="123"/>
      <c r="P50" s="118">
        <f t="shared" si="2"/>
        <v>0</v>
      </c>
    </row>
    <row r="51" spans="1:17" s="145" customFormat="1" x14ac:dyDescent="0.25">
      <c r="A51" s="112" t="s">
        <v>412</v>
      </c>
      <c r="B51" s="113">
        <v>157532059.29666668</v>
      </c>
      <c r="C51" s="113">
        <v>157532059.29666668</v>
      </c>
      <c r="D51" s="113">
        <v>11641397.24</v>
      </c>
      <c r="E51" s="113">
        <v>2445397.27</v>
      </c>
      <c r="F51" s="113">
        <v>932049.11</v>
      </c>
      <c r="G51" s="113">
        <v>3506769.7399999998</v>
      </c>
      <c r="H51" s="113">
        <v>2696601.1</v>
      </c>
      <c r="I51" s="113">
        <v>16110016.390000001</v>
      </c>
      <c r="J51" s="113">
        <v>0</v>
      </c>
      <c r="K51" s="113">
        <v>19853.38</v>
      </c>
      <c r="L51" s="113"/>
      <c r="M51" s="113"/>
      <c r="N51" s="113"/>
      <c r="O51" s="113"/>
      <c r="P51" s="140">
        <f t="shared" si="2"/>
        <v>37352084.230000004</v>
      </c>
      <c r="Q51" s="146"/>
    </row>
    <row r="52" spans="1:17" x14ac:dyDescent="0.25">
      <c r="A52" s="108" t="s">
        <v>413</v>
      </c>
      <c r="B52" s="118">
        <v>61965927.706666678</v>
      </c>
      <c r="C52" s="118">
        <v>61965927.706666678</v>
      </c>
      <c r="D52" s="123">
        <v>11641397.24</v>
      </c>
      <c r="E52" s="123">
        <v>68284.899999999994</v>
      </c>
      <c r="F52" s="123">
        <v>225506.06</v>
      </c>
      <c r="G52" s="123">
        <v>182202.34</v>
      </c>
      <c r="H52" s="123">
        <v>2427061.38</v>
      </c>
      <c r="I52" s="123">
        <v>4157116.85</v>
      </c>
      <c r="J52" s="123">
        <v>0</v>
      </c>
      <c r="K52" s="123">
        <v>19853.38</v>
      </c>
      <c r="L52" s="123"/>
      <c r="M52" s="123"/>
      <c r="N52" s="123"/>
      <c r="O52" s="123"/>
      <c r="P52" s="118">
        <f t="shared" si="2"/>
        <v>18721422.150000002</v>
      </c>
    </row>
    <row r="53" spans="1:17" ht="21" customHeight="1" x14ac:dyDescent="0.25">
      <c r="A53" s="108" t="s">
        <v>414</v>
      </c>
      <c r="B53" s="118">
        <v>3692105.59</v>
      </c>
      <c r="C53" s="118">
        <v>3692105.59</v>
      </c>
      <c r="D53" s="123">
        <v>0</v>
      </c>
      <c r="E53" s="123">
        <v>0</v>
      </c>
      <c r="F53" s="123">
        <v>69933.05</v>
      </c>
      <c r="G53" s="123">
        <v>0</v>
      </c>
      <c r="H53" s="123">
        <v>269539.72000000003</v>
      </c>
      <c r="I53" s="123">
        <v>0</v>
      </c>
      <c r="J53" s="123">
        <v>0</v>
      </c>
      <c r="K53" s="123">
        <v>0</v>
      </c>
      <c r="L53" s="123"/>
      <c r="M53" s="123"/>
      <c r="N53" s="123"/>
      <c r="O53" s="123"/>
      <c r="P53" s="118">
        <f t="shared" si="2"/>
        <v>339472.77</v>
      </c>
    </row>
    <row r="54" spans="1:17" ht="21.75" customHeight="1" x14ac:dyDescent="0.25">
      <c r="A54" s="108" t="s">
        <v>415</v>
      </c>
      <c r="B54" s="118">
        <v>0</v>
      </c>
      <c r="C54" s="118">
        <v>0</v>
      </c>
      <c r="D54" s="123">
        <v>0</v>
      </c>
      <c r="E54" s="123">
        <v>0</v>
      </c>
      <c r="F54" s="123">
        <v>0</v>
      </c>
      <c r="G54" s="123">
        <v>0</v>
      </c>
      <c r="H54" s="123">
        <v>0</v>
      </c>
      <c r="I54" s="123">
        <v>0</v>
      </c>
      <c r="J54" s="123">
        <v>0</v>
      </c>
      <c r="K54" s="123">
        <v>0</v>
      </c>
      <c r="L54" s="123"/>
      <c r="M54" s="123"/>
      <c r="N54" s="123"/>
      <c r="O54" s="123"/>
      <c r="P54" s="118">
        <f t="shared" si="2"/>
        <v>0</v>
      </c>
    </row>
    <row r="55" spans="1:17" ht="21" customHeight="1" x14ac:dyDescent="0.25">
      <c r="A55" s="108" t="s">
        <v>416</v>
      </c>
      <c r="B55" s="118">
        <v>52586080</v>
      </c>
      <c r="C55" s="118">
        <v>52586080</v>
      </c>
      <c r="D55" s="123">
        <v>0</v>
      </c>
      <c r="E55" s="123">
        <v>0</v>
      </c>
      <c r="F55" s="123">
        <v>0</v>
      </c>
      <c r="G55" s="123">
        <v>0</v>
      </c>
      <c r="H55" s="123">
        <v>0</v>
      </c>
      <c r="I55" s="123">
        <v>10595200</v>
      </c>
      <c r="J55" s="123">
        <v>0</v>
      </c>
      <c r="K55" s="123">
        <v>0</v>
      </c>
      <c r="L55" s="123"/>
      <c r="M55" s="123"/>
      <c r="N55" s="123"/>
      <c r="O55" s="123"/>
      <c r="P55" s="118">
        <f t="shared" si="2"/>
        <v>10595200</v>
      </c>
    </row>
    <row r="56" spans="1:17" x14ac:dyDescent="0.25">
      <c r="A56" s="108" t="s">
        <v>417</v>
      </c>
      <c r="B56" s="118">
        <v>29787946</v>
      </c>
      <c r="C56" s="118">
        <v>29787946</v>
      </c>
      <c r="D56" s="123">
        <v>0</v>
      </c>
      <c r="E56" s="123">
        <v>2377112.37</v>
      </c>
      <c r="F56" s="123">
        <v>636610</v>
      </c>
      <c r="G56" s="123">
        <v>3324567.4</v>
      </c>
      <c r="H56" s="123">
        <v>0</v>
      </c>
      <c r="I56" s="123">
        <v>0</v>
      </c>
      <c r="J56" s="123">
        <v>0</v>
      </c>
      <c r="K56" s="123">
        <v>0</v>
      </c>
      <c r="L56" s="123"/>
      <c r="M56" s="123"/>
      <c r="N56" s="123"/>
      <c r="O56" s="123"/>
      <c r="P56" s="118">
        <f t="shared" si="2"/>
        <v>6338289.7699999996</v>
      </c>
    </row>
    <row r="57" spans="1:17" x14ac:dyDescent="0.25">
      <c r="A57" s="108" t="s">
        <v>418</v>
      </c>
      <c r="B57" s="118">
        <v>9500000</v>
      </c>
      <c r="C57" s="118">
        <v>9500000</v>
      </c>
      <c r="D57" s="123">
        <v>0</v>
      </c>
      <c r="E57" s="123">
        <v>0</v>
      </c>
      <c r="F57" s="123">
        <v>0</v>
      </c>
      <c r="G57" s="123">
        <v>0</v>
      </c>
      <c r="H57" s="123">
        <v>0</v>
      </c>
      <c r="I57" s="123">
        <v>1357699.54</v>
      </c>
      <c r="J57" s="123">
        <v>0</v>
      </c>
      <c r="K57" s="123">
        <v>0</v>
      </c>
      <c r="L57" s="123"/>
      <c r="M57" s="123"/>
      <c r="N57" s="123"/>
      <c r="O57" s="123"/>
      <c r="P57" s="118">
        <f t="shared" si="2"/>
        <v>1357699.54</v>
      </c>
    </row>
    <row r="58" spans="1:17" x14ac:dyDescent="0.25">
      <c r="A58" s="108" t="s">
        <v>419</v>
      </c>
      <c r="B58" s="118">
        <v>0</v>
      </c>
      <c r="C58" s="118">
        <v>0</v>
      </c>
      <c r="D58" s="123">
        <v>0</v>
      </c>
      <c r="E58" s="123">
        <v>0</v>
      </c>
      <c r="F58" s="123">
        <v>0</v>
      </c>
      <c r="G58" s="123">
        <v>0</v>
      </c>
      <c r="H58" s="123">
        <v>0</v>
      </c>
      <c r="I58" s="123">
        <v>0</v>
      </c>
      <c r="J58" s="123">
        <v>0</v>
      </c>
      <c r="K58" s="123">
        <v>0</v>
      </c>
      <c r="L58" s="123"/>
      <c r="M58" s="123"/>
      <c r="N58" s="123"/>
      <c r="O58" s="123"/>
      <c r="P58" s="118">
        <f t="shared" si="2"/>
        <v>0</v>
      </c>
    </row>
    <row r="59" spans="1:17" x14ac:dyDescent="0.25">
      <c r="A59" s="108" t="s">
        <v>420</v>
      </c>
      <c r="B59" s="118">
        <v>0</v>
      </c>
      <c r="C59" s="118">
        <v>0</v>
      </c>
      <c r="D59" s="123">
        <v>0</v>
      </c>
      <c r="E59" s="123">
        <v>0</v>
      </c>
      <c r="F59" s="123">
        <v>0</v>
      </c>
      <c r="G59" s="123">
        <v>0</v>
      </c>
      <c r="H59" s="123">
        <v>0</v>
      </c>
      <c r="I59" s="123">
        <v>0</v>
      </c>
      <c r="J59" s="123">
        <v>0</v>
      </c>
      <c r="K59" s="123">
        <v>0</v>
      </c>
      <c r="L59" s="123"/>
      <c r="M59" s="123"/>
      <c r="N59" s="123"/>
      <c r="O59" s="123"/>
      <c r="P59" s="118">
        <f t="shared" si="2"/>
        <v>0</v>
      </c>
    </row>
    <row r="60" spans="1:17" ht="25.5" x14ac:dyDescent="0.25">
      <c r="A60" s="108" t="s">
        <v>421</v>
      </c>
      <c r="B60" s="118">
        <v>0</v>
      </c>
      <c r="C60" s="118">
        <v>0</v>
      </c>
      <c r="D60" s="123">
        <v>0</v>
      </c>
      <c r="E60" s="123">
        <v>0</v>
      </c>
      <c r="F60" s="123">
        <v>0</v>
      </c>
      <c r="G60" s="123">
        <v>0</v>
      </c>
      <c r="H60" s="123">
        <v>0</v>
      </c>
      <c r="I60" s="123">
        <v>0</v>
      </c>
      <c r="J60" s="123">
        <v>0</v>
      </c>
      <c r="K60" s="123">
        <v>0</v>
      </c>
      <c r="L60" s="123"/>
      <c r="M60" s="123"/>
      <c r="N60" s="123"/>
      <c r="O60" s="123"/>
      <c r="P60" s="118">
        <f t="shared" si="2"/>
        <v>0</v>
      </c>
    </row>
    <row r="61" spans="1:17" s="145" customFormat="1" x14ac:dyDescent="0.25">
      <c r="A61" s="112" t="s">
        <v>422</v>
      </c>
      <c r="B61" s="140">
        <v>669379393</v>
      </c>
      <c r="C61" s="140">
        <v>669379393</v>
      </c>
      <c r="D61" s="124">
        <v>0</v>
      </c>
      <c r="E61" s="124">
        <v>1137777.22</v>
      </c>
      <c r="F61" s="124">
        <v>0</v>
      </c>
      <c r="G61" s="124">
        <v>1818364.61</v>
      </c>
      <c r="H61" s="124">
        <v>0</v>
      </c>
      <c r="I61" s="124">
        <v>531711.01</v>
      </c>
      <c r="J61" s="124">
        <v>0</v>
      </c>
      <c r="K61" s="124">
        <v>0</v>
      </c>
      <c r="L61" s="124"/>
      <c r="M61" s="124"/>
      <c r="N61" s="124"/>
      <c r="O61" s="124"/>
      <c r="P61" s="140">
        <f t="shared" si="2"/>
        <v>3487852.84</v>
      </c>
      <c r="Q61" s="146"/>
    </row>
    <row r="62" spans="1:17" x14ac:dyDescent="0.25">
      <c r="A62" s="108" t="s">
        <v>423</v>
      </c>
      <c r="B62" s="118">
        <v>664980893</v>
      </c>
      <c r="C62" s="118">
        <v>664980893</v>
      </c>
      <c r="D62" s="123">
        <v>0</v>
      </c>
      <c r="E62" s="123">
        <v>0</v>
      </c>
      <c r="F62" s="123">
        <v>0</v>
      </c>
      <c r="G62" s="123">
        <v>0</v>
      </c>
      <c r="H62" s="123">
        <v>0</v>
      </c>
      <c r="I62" s="123">
        <v>0</v>
      </c>
      <c r="J62" s="123">
        <v>0</v>
      </c>
      <c r="K62" s="123">
        <v>0</v>
      </c>
      <c r="L62" s="123"/>
      <c r="M62" s="123"/>
      <c r="N62" s="123"/>
      <c r="O62" s="123"/>
      <c r="P62" s="118">
        <f t="shared" si="2"/>
        <v>0</v>
      </c>
    </row>
    <row r="63" spans="1:17" x14ac:dyDescent="0.25">
      <c r="A63" s="108" t="s">
        <v>424</v>
      </c>
      <c r="B63" s="118">
        <v>0</v>
      </c>
      <c r="C63" s="118">
        <v>0</v>
      </c>
      <c r="D63" s="122">
        <v>0</v>
      </c>
      <c r="E63" s="122">
        <v>0</v>
      </c>
      <c r="F63" s="122">
        <v>0</v>
      </c>
      <c r="G63" s="122">
        <v>0</v>
      </c>
      <c r="H63" s="123">
        <v>0</v>
      </c>
      <c r="I63" s="123">
        <v>0</v>
      </c>
      <c r="J63" s="123">
        <v>0</v>
      </c>
      <c r="K63" s="123">
        <v>0</v>
      </c>
      <c r="L63" s="123"/>
      <c r="M63" s="123"/>
      <c r="N63" s="123"/>
      <c r="O63" s="123"/>
      <c r="P63" s="118">
        <f t="shared" si="2"/>
        <v>0</v>
      </c>
    </row>
    <row r="64" spans="1:17" x14ac:dyDescent="0.25">
      <c r="A64" s="108" t="s">
        <v>425</v>
      </c>
      <c r="B64" s="118">
        <v>4398500</v>
      </c>
      <c r="C64" s="118">
        <v>4398500</v>
      </c>
      <c r="D64" s="123">
        <v>0</v>
      </c>
      <c r="E64" s="123">
        <v>1137777.22</v>
      </c>
      <c r="F64" s="123">
        <v>0</v>
      </c>
      <c r="G64" s="123">
        <v>1818364.61</v>
      </c>
      <c r="H64" s="123">
        <v>0</v>
      </c>
      <c r="I64" s="123">
        <v>531711.01</v>
      </c>
      <c r="J64" s="123">
        <v>0</v>
      </c>
      <c r="K64" s="123">
        <v>0</v>
      </c>
      <c r="L64" s="123"/>
      <c r="M64" s="123"/>
      <c r="N64" s="123"/>
      <c r="O64" s="123"/>
      <c r="P64" s="118">
        <f t="shared" si="2"/>
        <v>3487852.84</v>
      </c>
    </row>
    <row r="65" spans="1:17" ht="25.5" x14ac:dyDescent="0.25">
      <c r="A65" s="108" t="s">
        <v>426</v>
      </c>
      <c r="B65" s="118">
        <v>0</v>
      </c>
      <c r="C65" s="118">
        <v>0</v>
      </c>
      <c r="D65" s="123">
        <v>0</v>
      </c>
      <c r="E65" s="123">
        <v>0</v>
      </c>
      <c r="F65" s="123">
        <v>0</v>
      </c>
      <c r="G65" s="123">
        <v>0</v>
      </c>
      <c r="H65" s="123">
        <v>0</v>
      </c>
      <c r="I65" s="123">
        <v>0</v>
      </c>
      <c r="J65" s="123">
        <v>0</v>
      </c>
      <c r="K65" s="123">
        <v>0</v>
      </c>
      <c r="L65" s="123"/>
      <c r="M65" s="123"/>
      <c r="N65" s="123"/>
      <c r="O65" s="123"/>
      <c r="P65" s="118">
        <f t="shared" si="2"/>
        <v>0</v>
      </c>
    </row>
    <row r="66" spans="1:17" s="145" customFormat="1" ht="21.75" customHeight="1" x14ac:dyDescent="0.25">
      <c r="A66" s="112" t="s">
        <v>427</v>
      </c>
      <c r="B66" s="124">
        <v>0</v>
      </c>
      <c r="C66" s="124">
        <v>0</v>
      </c>
      <c r="D66" s="124">
        <v>0</v>
      </c>
      <c r="E66" s="124">
        <v>0</v>
      </c>
      <c r="F66" s="124">
        <v>0</v>
      </c>
      <c r="G66" s="124">
        <v>0</v>
      </c>
      <c r="H66" s="124">
        <v>0</v>
      </c>
      <c r="I66" s="124">
        <v>0</v>
      </c>
      <c r="J66" s="124">
        <v>0</v>
      </c>
      <c r="K66" s="124">
        <v>0</v>
      </c>
      <c r="L66" s="124"/>
      <c r="M66" s="124"/>
      <c r="N66" s="124"/>
      <c r="O66" s="124"/>
      <c r="P66" s="140">
        <f t="shared" si="2"/>
        <v>0</v>
      </c>
      <c r="Q66" s="146"/>
    </row>
    <row r="67" spans="1:17" x14ac:dyDescent="0.25">
      <c r="A67" s="108" t="s">
        <v>428</v>
      </c>
      <c r="B67" s="118">
        <v>0</v>
      </c>
      <c r="C67" s="118">
        <v>0</v>
      </c>
      <c r="D67" s="123">
        <v>0</v>
      </c>
      <c r="E67" s="123">
        <v>0</v>
      </c>
      <c r="F67" s="123">
        <v>0</v>
      </c>
      <c r="G67" s="123">
        <v>0</v>
      </c>
      <c r="H67" s="123">
        <v>0</v>
      </c>
      <c r="I67" s="123">
        <v>0</v>
      </c>
      <c r="J67" s="123">
        <v>0</v>
      </c>
      <c r="K67" s="123">
        <v>0</v>
      </c>
      <c r="L67" s="123"/>
      <c r="M67" s="123"/>
      <c r="N67" s="123"/>
      <c r="O67" s="123"/>
      <c r="P67" s="118">
        <f t="shared" si="2"/>
        <v>0</v>
      </c>
    </row>
    <row r="68" spans="1:17" ht="25.5" x14ac:dyDescent="0.25">
      <c r="A68" s="108" t="s">
        <v>429</v>
      </c>
      <c r="B68" s="118">
        <v>0</v>
      </c>
      <c r="C68" s="118">
        <v>0</v>
      </c>
      <c r="D68" s="123">
        <v>0</v>
      </c>
      <c r="E68" s="123">
        <v>0</v>
      </c>
      <c r="F68" s="123">
        <v>0</v>
      </c>
      <c r="G68" s="123">
        <v>0</v>
      </c>
      <c r="H68" s="123">
        <v>0</v>
      </c>
      <c r="I68" s="123">
        <v>0</v>
      </c>
      <c r="J68" s="123">
        <v>0</v>
      </c>
      <c r="K68" s="123">
        <v>0</v>
      </c>
      <c r="L68" s="123"/>
      <c r="M68" s="123"/>
      <c r="N68" s="123"/>
      <c r="O68" s="123"/>
      <c r="P68" s="118">
        <f t="shared" si="2"/>
        <v>0</v>
      </c>
    </row>
    <row r="69" spans="1:17" s="145" customFormat="1" x14ac:dyDescent="0.25">
      <c r="A69" s="112" t="s">
        <v>430</v>
      </c>
      <c r="B69" s="124">
        <v>0</v>
      </c>
      <c r="C69" s="124">
        <v>0</v>
      </c>
      <c r="D69" s="124">
        <v>0</v>
      </c>
      <c r="E69" s="124">
        <v>0</v>
      </c>
      <c r="F69" s="124">
        <v>0</v>
      </c>
      <c r="G69" s="124">
        <v>0</v>
      </c>
      <c r="H69" s="124">
        <v>0</v>
      </c>
      <c r="I69" s="124">
        <v>0</v>
      </c>
      <c r="J69" s="124">
        <v>0</v>
      </c>
      <c r="K69" s="124">
        <v>0</v>
      </c>
      <c r="L69" s="124"/>
      <c r="M69" s="124"/>
      <c r="N69" s="124"/>
      <c r="O69" s="124"/>
      <c r="P69" s="140">
        <f t="shared" si="2"/>
        <v>0</v>
      </c>
      <c r="Q69" s="146"/>
    </row>
    <row r="70" spans="1:17" x14ac:dyDescent="0.25">
      <c r="A70" s="108" t="s">
        <v>431</v>
      </c>
      <c r="B70" s="118">
        <v>0</v>
      </c>
      <c r="C70" s="118">
        <v>0</v>
      </c>
      <c r="D70" s="123">
        <v>0</v>
      </c>
      <c r="E70" s="123">
        <v>0</v>
      </c>
      <c r="F70" s="123">
        <v>0</v>
      </c>
      <c r="G70" s="123">
        <v>0</v>
      </c>
      <c r="H70" s="123">
        <v>0</v>
      </c>
      <c r="I70" s="123">
        <v>0</v>
      </c>
      <c r="J70" s="123">
        <v>0</v>
      </c>
      <c r="K70" s="123">
        <v>0</v>
      </c>
      <c r="L70" s="123"/>
      <c r="M70" s="123"/>
      <c r="N70" s="123"/>
      <c r="O70" s="123"/>
      <c r="P70" s="118">
        <f t="shared" si="2"/>
        <v>0</v>
      </c>
    </row>
    <row r="71" spans="1:17" x14ac:dyDescent="0.25">
      <c r="A71" s="108" t="s">
        <v>432</v>
      </c>
      <c r="B71" s="118">
        <v>0</v>
      </c>
      <c r="C71" s="118">
        <v>0</v>
      </c>
      <c r="D71" s="123">
        <v>0</v>
      </c>
      <c r="E71" s="123">
        <v>0</v>
      </c>
      <c r="F71" s="123">
        <v>0</v>
      </c>
      <c r="G71" s="123">
        <v>0</v>
      </c>
      <c r="H71" s="123">
        <v>0</v>
      </c>
      <c r="I71" s="123">
        <v>0</v>
      </c>
      <c r="J71" s="123">
        <v>0</v>
      </c>
      <c r="K71" s="123">
        <v>0</v>
      </c>
      <c r="L71" s="123"/>
      <c r="M71" s="123"/>
      <c r="N71" s="123"/>
      <c r="O71" s="123"/>
      <c r="P71" s="118">
        <f t="shared" si="2"/>
        <v>0</v>
      </c>
    </row>
    <row r="72" spans="1:17" ht="21.75" customHeight="1" x14ac:dyDescent="0.25">
      <c r="A72" s="108" t="s">
        <v>433</v>
      </c>
      <c r="B72" s="118">
        <v>0</v>
      </c>
      <c r="C72" s="118">
        <v>0</v>
      </c>
      <c r="D72" s="123">
        <v>0</v>
      </c>
      <c r="E72" s="123">
        <v>0</v>
      </c>
      <c r="F72" s="123">
        <v>0</v>
      </c>
      <c r="G72" s="123">
        <v>0</v>
      </c>
      <c r="H72" s="123">
        <v>0</v>
      </c>
      <c r="I72" s="123">
        <v>0</v>
      </c>
      <c r="J72" s="123">
        <v>0</v>
      </c>
      <c r="K72" s="123">
        <v>0</v>
      </c>
      <c r="L72" s="123"/>
      <c r="M72" s="123"/>
      <c r="N72" s="123"/>
      <c r="O72" s="123"/>
      <c r="P72" s="118">
        <f t="shared" si="2"/>
        <v>0</v>
      </c>
    </row>
    <row r="73" spans="1:17" ht="15.95" customHeight="1" x14ac:dyDescent="0.25">
      <c r="A73" s="115" t="s">
        <v>434</v>
      </c>
      <c r="B73" s="116">
        <f>B51+B43+B35+B25+B15+B9+B61</f>
        <v>4219452477.1931343</v>
      </c>
      <c r="C73" s="116">
        <f>C51+C43+C35+C25+C15+C9+C61</f>
        <v>4219452477.1931343</v>
      </c>
      <c r="D73" s="116">
        <f>D51+D43+D35+D25+D15+D9+D61</f>
        <v>134642854.93000001</v>
      </c>
      <c r="E73" s="116">
        <f>E51+E43+E35+E25+E15+E9+E61</f>
        <v>110636740</v>
      </c>
      <c r="F73" s="116">
        <f>F51+F43+F35+F25+F15+F9+F61</f>
        <v>125240742.06</v>
      </c>
      <c r="G73" s="116">
        <f>G51+G43+G35+G25+G15+G9+G61</f>
        <v>117430710.3</v>
      </c>
      <c r="H73" s="116">
        <f>H51+H43+H35+H25+H15+H9+H61</f>
        <v>127860344.83</v>
      </c>
      <c r="I73" s="116">
        <f>I51+I43+I35+I25+I15+I9+I61</f>
        <v>192847243.79999998</v>
      </c>
      <c r="J73" s="116">
        <f>J51+J43+J35+J25+J15+J9+J61</f>
        <v>737070372.91000009</v>
      </c>
      <c r="K73" s="116">
        <f>K51+K43+K35+K25+K15+K9+K61</f>
        <v>117449869.16</v>
      </c>
      <c r="L73" s="116">
        <f>L51+L43+L35+L25+L15+L9+L61</f>
        <v>0</v>
      </c>
      <c r="M73" s="116">
        <f>M51+M43+M35+M25+M15+M9+M61</f>
        <v>0</v>
      </c>
      <c r="N73" s="116">
        <f>N51+N43+N35+N25+N15+N9+N61</f>
        <v>0</v>
      </c>
      <c r="O73" s="116">
        <f>O51+O43+O35+O25+O15+O9+O61</f>
        <v>0</v>
      </c>
      <c r="P73" s="116">
        <f>P51+P43+P35+P25+P15+P9+P61</f>
        <v>1663178877.99</v>
      </c>
      <c r="Q73" s="91"/>
    </row>
    <row r="74" spans="1:17" x14ac:dyDescent="0.25">
      <c r="A74" s="110" t="s">
        <v>367</v>
      </c>
      <c r="B74" s="114"/>
      <c r="C74" s="114"/>
      <c r="D74" s="114"/>
      <c r="E74" s="137"/>
      <c r="F74" s="138"/>
      <c r="G74" s="138"/>
      <c r="H74" s="125"/>
      <c r="I74" s="125"/>
      <c r="J74" s="125"/>
      <c r="K74" s="125"/>
      <c r="L74" s="125"/>
      <c r="M74" s="125"/>
      <c r="N74" s="125"/>
      <c r="O74" s="125"/>
      <c r="P74" s="125"/>
      <c r="Q74" s="134"/>
    </row>
    <row r="75" spans="1:17" x14ac:dyDescent="0.25">
      <c r="A75" s="112" t="s">
        <v>435</v>
      </c>
      <c r="B75" s="124">
        <f t="shared" ref="B75:K75" si="3">SUM(B76:B77)</f>
        <v>0</v>
      </c>
      <c r="C75" s="124">
        <f t="shared" si="3"/>
        <v>0</v>
      </c>
      <c r="D75" s="124">
        <f t="shared" si="3"/>
        <v>232660122.10000002</v>
      </c>
      <c r="E75" s="124">
        <f t="shared" si="3"/>
        <v>56863145.019999981</v>
      </c>
      <c r="F75" s="124">
        <f t="shared" si="3"/>
        <v>0</v>
      </c>
      <c r="G75" s="124">
        <f t="shared" si="3"/>
        <v>5076182.7399998903</v>
      </c>
      <c r="H75" s="124">
        <f t="shared" si="3"/>
        <v>216398897.4000001</v>
      </c>
      <c r="I75" s="124">
        <f t="shared" si="3"/>
        <v>85676323.810000181</v>
      </c>
      <c r="J75" s="124">
        <f t="shared" si="3"/>
        <v>0</v>
      </c>
      <c r="K75" s="124">
        <f t="shared" si="3"/>
        <v>142931545.42999995</v>
      </c>
      <c r="L75" s="124">
        <v>0</v>
      </c>
      <c r="M75" s="124">
        <v>0</v>
      </c>
      <c r="N75" s="124">
        <v>0</v>
      </c>
      <c r="O75" s="124">
        <v>0</v>
      </c>
      <c r="P75" s="140">
        <f t="shared" ref="P75:P82" si="4">SUM(D75:O75)</f>
        <v>739606216.50000012</v>
      </c>
    </row>
    <row r="76" spans="1:17" ht="25.5" x14ac:dyDescent="0.25">
      <c r="A76" s="108" t="s">
        <v>436</v>
      </c>
      <c r="B76" s="123">
        <v>0</v>
      </c>
      <c r="C76" s="123">
        <v>0</v>
      </c>
      <c r="D76" s="123">
        <v>232660122.10000002</v>
      </c>
      <c r="E76" s="123">
        <v>56863145.019999981</v>
      </c>
      <c r="F76" s="123">
        <v>0</v>
      </c>
      <c r="G76" s="123">
        <v>5076182.7399998903</v>
      </c>
      <c r="H76" s="123">
        <v>216398897.4000001</v>
      </c>
      <c r="I76" s="123">
        <v>85676323.810000181</v>
      </c>
      <c r="J76" s="123">
        <v>0</v>
      </c>
      <c r="K76" s="123">
        <v>142931545.42999995</v>
      </c>
      <c r="L76" s="123">
        <v>0</v>
      </c>
      <c r="M76" s="123">
        <v>0</v>
      </c>
      <c r="N76" s="123">
        <v>0</v>
      </c>
      <c r="O76" s="123">
        <v>0</v>
      </c>
      <c r="P76" s="118">
        <f t="shared" si="4"/>
        <v>739606216.50000012</v>
      </c>
    </row>
    <row r="77" spans="1:17" ht="22.5" customHeight="1" x14ac:dyDescent="0.25">
      <c r="A77" s="108" t="s">
        <v>437</v>
      </c>
      <c r="B77" s="123">
        <v>0</v>
      </c>
      <c r="C77" s="123">
        <v>0</v>
      </c>
      <c r="D77" s="123">
        <v>0</v>
      </c>
      <c r="E77" s="123">
        <v>0</v>
      </c>
      <c r="F77" s="123">
        <v>0</v>
      </c>
      <c r="G77" s="123">
        <v>0</v>
      </c>
      <c r="H77" s="123">
        <v>0</v>
      </c>
      <c r="I77" s="123">
        <v>0</v>
      </c>
      <c r="J77" s="123">
        <v>0</v>
      </c>
      <c r="K77" s="123">
        <v>0</v>
      </c>
      <c r="L77" s="123">
        <v>0</v>
      </c>
      <c r="M77" s="123">
        <v>0</v>
      </c>
      <c r="N77" s="123">
        <v>0</v>
      </c>
      <c r="O77" s="123">
        <v>0</v>
      </c>
      <c r="P77" s="118">
        <f t="shared" si="4"/>
        <v>0</v>
      </c>
    </row>
    <row r="78" spans="1:17" x14ac:dyDescent="0.25">
      <c r="A78" s="112" t="s">
        <v>438</v>
      </c>
      <c r="B78" s="124">
        <f>SUM(B79:B80)</f>
        <v>0</v>
      </c>
      <c r="C78" s="124">
        <f>SUM(C79:C80)</f>
        <v>0</v>
      </c>
      <c r="D78" s="124">
        <f t="shared" ref="D78:K78" si="5">SUM(D79:D80)</f>
        <v>0</v>
      </c>
      <c r="E78" s="124">
        <f t="shared" si="5"/>
        <v>11734400.13000001</v>
      </c>
      <c r="F78" s="124">
        <f t="shared" si="5"/>
        <v>127150200.55000004</v>
      </c>
      <c r="G78" s="124">
        <f t="shared" si="5"/>
        <v>50248885.660000011</v>
      </c>
      <c r="H78" s="124">
        <f t="shared" si="5"/>
        <v>77948352.149999976</v>
      </c>
      <c r="I78" s="124">
        <f t="shared" si="5"/>
        <v>0</v>
      </c>
      <c r="J78" s="124">
        <f t="shared" si="5"/>
        <v>66908586.5</v>
      </c>
      <c r="K78" s="124">
        <f t="shared" si="5"/>
        <v>0</v>
      </c>
      <c r="L78" s="124">
        <v>0</v>
      </c>
      <c r="M78" s="124">
        <v>0</v>
      </c>
      <c r="N78" s="124">
        <v>0</v>
      </c>
      <c r="O78" s="124">
        <v>0</v>
      </c>
      <c r="P78" s="140">
        <f t="shared" si="4"/>
        <v>333990424.99000007</v>
      </c>
    </row>
    <row r="79" spans="1:17" x14ac:dyDescent="0.25">
      <c r="A79" s="108" t="s">
        <v>439</v>
      </c>
      <c r="B79" s="126">
        <v>0</v>
      </c>
      <c r="C79" s="126">
        <v>0</v>
      </c>
      <c r="D79" s="126">
        <v>0</v>
      </c>
      <c r="E79" s="126">
        <v>11734400.13000001</v>
      </c>
      <c r="F79" s="126">
        <v>127150200.55000004</v>
      </c>
      <c r="G79" s="126">
        <v>50248885.660000011</v>
      </c>
      <c r="H79" s="126">
        <v>77948352.149999976</v>
      </c>
      <c r="I79" s="126">
        <v>0</v>
      </c>
      <c r="J79" s="126">
        <v>66908586.5</v>
      </c>
      <c r="K79" s="126">
        <v>0</v>
      </c>
      <c r="L79" s="126">
        <v>0</v>
      </c>
      <c r="M79" s="126">
        <v>0</v>
      </c>
      <c r="N79" s="126">
        <v>0</v>
      </c>
      <c r="O79" s="126">
        <v>0</v>
      </c>
      <c r="P79" s="118">
        <f t="shared" si="4"/>
        <v>333990424.99000007</v>
      </c>
    </row>
    <row r="80" spans="1:17" x14ac:dyDescent="0.25">
      <c r="A80" s="108" t="s">
        <v>440</v>
      </c>
      <c r="B80" s="127">
        <v>0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v>0</v>
      </c>
      <c r="I80" s="127">
        <v>0</v>
      </c>
      <c r="J80" s="127">
        <v>0</v>
      </c>
      <c r="K80" s="127">
        <v>0</v>
      </c>
      <c r="L80" s="127">
        <v>0</v>
      </c>
      <c r="M80" s="127">
        <v>0</v>
      </c>
      <c r="N80" s="127">
        <v>0</v>
      </c>
      <c r="O80" s="127">
        <v>0</v>
      </c>
      <c r="P80" s="127">
        <f t="shared" si="4"/>
        <v>0</v>
      </c>
    </row>
    <row r="81" spans="1:17" x14ac:dyDescent="0.25">
      <c r="A81" s="112" t="s">
        <v>441</v>
      </c>
      <c r="B81" s="124">
        <f>SUM(B82)</f>
        <v>0</v>
      </c>
      <c r="C81" s="124">
        <f>SUM(C82)</f>
        <v>0</v>
      </c>
      <c r="D81" s="124">
        <v>0</v>
      </c>
      <c r="E81" s="124">
        <v>0</v>
      </c>
      <c r="F81" s="124">
        <v>0</v>
      </c>
      <c r="G81" s="124">
        <v>0</v>
      </c>
      <c r="H81" s="124">
        <v>0</v>
      </c>
      <c r="I81" s="124">
        <v>0</v>
      </c>
      <c r="J81" s="124">
        <v>0</v>
      </c>
      <c r="K81" s="124">
        <v>0</v>
      </c>
      <c r="L81" s="124">
        <v>0</v>
      </c>
      <c r="M81" s="124">
        <v>0</v>
      </c>
      <c r="N81" s="124">
        <v>0</v>
      </c>
      <c r="O81" s="124">
        <v>0</v>
      </c>
      <c r="P81" s="140">
        <f t="shared" si="4"/>
        <v>0</v>
      </c>
    </row>
    <row r="82" spans="1:17" x14ac:dyDescent="0.25">
      <c r="A82" s="108" t="s">
        <v>442</v>
      </c>
      <c r="B82" s="127">
        <v>0</v>
      </c>
      <c r="C82" s="127">
        <v>0</v>
      </c>
      <c r="D82" s="127">
        <v>0</v>
      </c>
      <c r="E82" s="127">
        <v>0</v>
      </c>
      <c r="F82" s="127">
        <v>0</v>
      </c>
      <c r="G82" s="127">
        <v>0</v>
      </c>
      <c r="H82" s="127">
        <v>0</v>
      </c>
      <c r="I82" s="127">
        <v>0</v>
      </c>
      <c r="J82" s="127">
        <v>0</v>
      </c>
      <c r="K82" s="127">
        <v>0</v>
      </c>
      <c r="L82" s="127">
        <v>0</v>
      </c>
      <c r="M82" s="127">
        <v>0</v>
      </c>
      <c r="N82" s="127">
        <v>0</v>
      </c>
      <c r="O82" s="127">
        <v>0</v>
      </c>
      <c r="P82" s="127">
        <f t="shared" si="4"/>
        <v>0</v>
      </c>
    </row>
    <row r="83" spans="1:17" ht="15.95" customHeight="1" x14ac:dyDescent="0.25">
      <c r="A83" s="245" t="s">
        <v>368</v>
      </c>
      <c r="B83" s="244">
        <f t="shared" ref="B83:C83" si="6">B75+B78+B81</f>
        <v>0</v>
      </c>
      <c r="C83" s="244">
        <f t="shared" si="6"/>
        <v>0</v>
      </c>
      <c r="D83" s="244">
        <f>D75+D78+D81</f>
        <v>232660122.10000002</v>
      </c>
      <c r="E83" s="244">
        <f>E75+E78+E81</f>
        <v>68597545.149999991</v>
      </c>
      <c r="F83" s="244">
        <f>F75+F78+F81</f>
        <v>127150200.55000004</v>
      </c>
      <c r="G83" s="244">
        <f t="shared" ref="G83:P83" si="7">G75+G78+G81</f>
        <v>55325068.399999902</v>
      </c>
      <c r="H83" s="244">
        <f t="shared" si="7"/>
        <v>294347249.55000007</v>
      </c>
      <c r="I83" s="244">
        <f t="shared" si="7"/>
        <v>85676323.810000181</v>
      </c>
      <c r="J83" s="244">
        <f t="shared" si="7"/>
        <v>66908586.5</v>
      </c>
      <c r="K83" s="244">
        <f t="shared" ref="K83" si="8">K75+K78+K81</f>
        <v>142931545.42999995</v>
      </c>
      <c r="L83" s="244">
        <f t="shared" si="7"/>
        <v>0</v>
      </c>
      <c r="M83" s="244">
        <f t="shared" si="7"/>
        <v>0</v>
      </c>
      <c r="N83" s="244">
        <f t="shared" si="7"/>
        <v>0</v>
      </c>
      <c r="O83" s="244">
        <f t="shared" si="7"/>
        <v>0</v>
      </c>
      <c r="P83" s="244">
        <f t="shared" si="7"/>
        <v>1073596641.4900002</v>
      </c>
      <c r="Q83" s="91"/>
    </row>
    <row r="84" spans="1:17" ht="6" customHeight="1" x14ac:dyDescent="0.25">
      <c r="A84" s="117"/>
      <c r="B84" s="118"/>
      <c r="C84" s="118"/>
      <c r="D84" s="118"/>
      <c r="E84" s="126"/>
      <c r="H84" s="118"/>
      <c r="I84" s="118"/>
      <c r="J84" s="118"/>
      <c r="K84" s="118"/>
      <c r="L84" s="117"/>
      <c r="M84" s="118"/>
      <c r="N84" s="118"/>
      <c r="O84" s="118"/>
    </row>
    <row r="85" spans="1:17" ht="15.95" customHeight="1" x14ac:dyDescent="0.25">
      <c r="A85" s="119" t="s">
        <v>443</v>
      </c>
      <c r="B85" s="265">
        <f t="shared" ref="B85:C85" si="9">B83+B73</f>
        <v>4219452477.1931343</v>
      </c>
      <c r="C85" s="120">
        <f t="shared" si="9"/>
        <v>4219452477.1931343</v>
      </c>
      <c r="D85" s="120">
        <f>D83+D73</f>
        <v>367302977.03000003</v>
      </c>
      <c r="E85" s="120">
        <f t="shared" ref="E85:P85" si="10">E83+E73</f>
        <v>179234285.14999998</v>
      </c>
      <c r="F85" s="120">
        <f t="shared" si="10"/>
        <v>252390942.61000004</v>
      </c>
      <c r="G85" s="120">
        <f t="shared" si="10"/>
        <v>172755778.6999999</v>
      </c>
      <c r="H85" s="120">
        <f t="shared" si="10"/>
        <v>422207594.38000005</v>
      </c>
      <c r="I85" s="120">
        <f t="shared" si="10"/>
        <v>278523567.61000013</v>
      </c>
      <c r="J85" s="120">
        <f t="shared" si="10"/>
        <v>803978959.41000009</v>
      </c>
      <c r="K85" s="120">
        <f t="shared" ref="K85" si="11">K83+K73</f>
        <v>260381414.58999994</v>
      </c>
      <c r="L85" s="120">
        <f t="shared" si="10"/>
        <v>0</v>
      </c>
      <c r="M85" s="120">
        <f t="shared" si="10"/>
        <v>0</v>
      </c>
      <c r="N85" s="120">
        <f t="shared" si="10"/>
        <v>0</v>
      </c>
      <c r="O85" s="120">
        <f t="shared" si="10"/>
        <v>0</v>
      </c>
      <c r="P85" s="120">
        <f t="shared" si="10"/>
        <v>2736775519.4800005</v>
      </c>
    </row>
    <row r="86" spans="1:17" s="155" customFormat="1" ht="12.75" x14ac:dyDescent="0.2">
      <c r="A86" s="155" t="s">
        <v>641</v>
      </c>
      <c r="B86" s="128"/>
      <c r="C86" s="128"/>
      <c r="D86" s="118"/>
      <c r="E86" s="118"/>
      <c r="F86" s="118"/>
      <c r="G86" s="118"/>
      <c r="H86" s="264"/>
      <c r="I86" s="147"/>
      <c r="J86" s="128"/>
      <c r="K86" s="128"/>
      <c r="L86" s="128"/>
      <c r="M86" s="128"/>
      <c r="N86" s="128"/>
      <c r="O86" s="128"/>
      <c r="P86" s="117"/>
    </row>
    <row r="87" spans="1:17" s="155" customFormat="1" ht="12.75" x14ac:dyDescent="0.2">
      <c r="A87" s="155" t="s">
        <v>642</v>
      </c>
      <c r="B87" s="128"/>
      <c r="C87" s="128"/>
      <c r="D87" s="118"/>
      <c r="E87" s="118"/>
      <c r="F87" s="118"/>
      <c r="G87" s="118"/>
      <c r="H87" s="264"/>
      <c r="I87" s="147"/>
      <c r="J87" s="128"/>
      <c r="K87" s="128"/>
      <c r="L87" s="128"/>
      <c r="M87" s="128"/>
      <c r="N87" s="128"/>
      <c r="O87" s="128"/>
      <c r="P87" s="117"/>
    </row>
    <row r="88" spans="1:17" s="155" customFormat="1" ht="27" customHeight="1" x14ac:dyDescent="0.2">
      <c r="A88" s="325" t="s">
        <v>651</v>
      </c>
      <c r="B88" s="325"/>
      <c r="C88" s="325"/>
      <c r="D88" s="325"/>
      <c r="E88" s="325"/>
      <c r="F88" s="325"/>
      <c r="G88" s="325"/>
      <c r="H88" s="325"/>
      <c r="I88" s="325"/>
      <c r="J88" s="325"/>
      <c r="K88" s="325"/>
      <c r="L88" s="325"/>
      <c r="M88" s="325"/>
      <c r="N88" s="325"/>
      <c r="O88" s="325"/>
      <c r="P88" s="325"/>
    </row>
    <row r="89" spans="1:17" x14ac:dyDescent="0.25">
      <c r="A89" s="128"/>
      <c r="B89" s="128"/>
      <c r="C89" s="128"/>
      <c r="D89" s="118"/>
      <c r="E89" s="118"/>
      <c r="F89" s="118"/>
      <c r="I89" s="147"/>
      <c r="J89" s="128"/>
      <c r="K89" s="128"/>
      <c r="L89" s="128"/>
      <c r="M89" s="128"/>
      <c r="N89" s="128"/>
      <c r="O89" s="128"/>
    </row>
    <row r="90" spans="1:17" x14ac:dyDescent="0.25">
      <c r="A90" s="130" t="s">
        <v>444</v>
      </c>
      <c r="B90" s="130"/>
      <c r="C90" s="130"/>
      <c r="D90" s="129"/>
      <c r="E90" s="118"/>
      <c r="F90" s="118"/>
      <c r="I90" s="147"/>
      <c r="J90" s="128"/>
      <c r="K90" s="214"/>
      <c r="L90" s="148"/>
      <c r="M90" s="214"/>
      <c r="N90" s="192"/>
      <c r="O90" s="148"/>
      <c r="P90" s="149"/>
    </row>
    <row r="91" spans="1:17" x14ac:dyDescent="0.25">
      <c r="A91" s="131" t="s">
        <v>445</v>
      </c>
      <c r="B91" s="131"/>
      <c r="C91" s="131"/>
      <c r="D91" s="129"/>
      <c r="E91" s="118"/>
      <c r="F91" s="118"/>
      <c r="J91" s="128"/>
      <c r="K91" s="323" t="s">
        <v>450</v>
      </c>
      <c r="L91" s="323"/>
      <c r="M91" s="323"/>
      <c r="N91" s="323"/>
      <c r="O91" s="323"/>
      <c r="P91" s="323"/>
    </row>
    <row r="92" spans="1:17" x14ac:dyDescent="0.25">
      <c r="A92" s="130" t="s">
        <v>513</v>
      </c>
      <c r="B92" s="130"/>
      <c r="C92" s="132"/>
      <c r="D92" s="129"/>
      <c r="E92" s="118"/>
      <c r="F92" s="118"/>
      <c r="G92" s="253"/>
      <c r="J92" s="128"/>
      <c r="K92" s="324" t="s">
        <v>446</v>
      </c>
      <c r="L92" s="324"/>
      <c r="M92" s="324"/>
      <c r="N92" s="324"/>
      <c r="O92" s="324"/>
      <c r="P92" s="324"/>
    </row>
    <row r="93" spans="1:17" x14ac:dyDescent="0.25">
      <c r="A93" s="133"/>
      <c r="B93" s="133"/>
      <c r="C93" s="133"/>
      <c r="D93" s="129"/>
      <c r="E93" s="118"/>
      <c r="F93" s="118"/>
      <c r="K93" s="128"/>
      <c r="L93" s="128"/>
      <c r="M93" s="128"/>
    </row>
    <row r="94" spans="1:17" x14ac:dyDescent="0.25">
      <c r="A94" s="278">
        <v>45181</v>
      </c>
      <c r="B94" s="135"/>
      <c r="C94" s="135"/>
      <c r="E94" s="118"/>
      <c r="F94" s="118"/>
    </row>
    <row r="95" spans="1:17" x14ac:dyDescent="0.25">
      <c r="E95" s="118"/>
      <c r="F95" s="118"/>
    </row>
    <row r="96" spans="1:17" x14ac:dyDescent="0.25"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21"/>
      <c r="N96" s="121"/>
      <c r="O96" s="121"/>
      <c r="P96" s="121"/>
    </row>
  </sheetData>
  <mergeCells count="11">
    <mergeCell ref="K91:P91"/>
    <mergeCell ref="K92:P92"/>
    <mergeCell ref="A88:P88"/>
    <mergeCell ref="A1:P1"/>
    <mergeCell ref="A2:P2"/>
    <mergeCell ref="A3:P3"/>
    <mergeCell ref="A4:P4"/>
    <mergeCell ref="A6:A7"/>
    <mergeCell ref="B6:B7"/>
    <mergeCell ref="C6:C7"/>
    <mergeCell ref="D6:P6"/>
  </mergeCells>
  <printOptions horizontalCentered="1"/>
  <pageMargins left="0.19685039370078741" right="0.19685039370078741" top="0.39370078740157483" bottom="0.78740157480314965" header="0.31496062992125984" footer="0.19685039370078741"/>
  <pageSetup scale="75" fitToHeight="0" orientation="landscape" r:id="rId1"/>
  <headerFooter>
    <oddFooter>&amp;C&amp;8&amp;P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62"/>
  <sheetViews>
    <sheetView zoomScaleNormal="100" workbookViewId="0">
      <selection activeCell="A6" sqref="A6"/>
    </sheetView>
  </sheetViews>
  <sheetFormatPr baseColWidth="10" defaultRowHeight="15" x14ac:dyDescent="0.25"/>
  <cols>
    <col min="1" max="1" width="11.28515625" customWidth="1"/>
    <col min="2" max="2" width="35.7109375" customWidth="1"/>
    <col min="3" max="3" width="13" customWidth="1"/>
    <col min="4" max="5" width="12.7109375" customWidth="1"/>
    <col min="6" max="6" width="11.5703125" customWidth="1"/>
    <col min="7" max="7" width="9.28515625" customWidth="1"/>
    <col min="8" max="9" width="13.42578125" bestFit="1" customWidth="1"/>
    <col min="10" max="10" width="12.7109375" customWidth="1"/>
    <col min="11" max="11" width="11.28515625" customWidth="1"/>
  </cols>
  <sheetData>
    <row r="1" spans="1:81" x14ac:dyDescent="0.25">
      <c r="A1" s="332" t="s">
        <v>304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</row>
    <row r="2" spans="1:81" x14ac:dyDescent="0.25">
      <c r="A2" s="332" t="s">
        <v>305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</row>
    <row r="3" spans="1:81" x14ac:dyDescent="0.25">
      <c r="A3" s="332" t="s">
        <v>306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</row>
    <row r="4" spans="1:81" x14ac:dyDescent="0.25">
      <c r="A4" s="332" t="s">
        <v>307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</row>
    <row r="5" spans="1:81" x14ac:dyDescent="0.25">
      <c r="A5" s="332" t="s">
        <v>660</v>
      </c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</row>
    <row r="6" spans="1:81" ht="15.75" thickBot="1" x14ac:dyDescent="0.3">
      <c r="C6" s="243"/>
      <c r="D6" s="243"/>
      <c r="E6" s="243"/>
      <c r="F6" s="243"/>
      <c r="G6" s="243"/>
      <c r="H6" s="243"/>
      <c r="I6" s="243"/>
      <c r="J6" s="243"/>
      <c r="K6" s="243"/>
    </row>
    <row r="7" spans="1:81" x14ac:dyDescent="0.25">
      <c r="A7" s="335" t="s">
        <v>0</v>
      </c>
      <c r="B7" s="335" t="s">
        <v>1</v>
      </c>
      <c r="C7" s="232" t="s">
        <v>2</v>
      </c>
      <c r="D7" s="232" t="s">
        <v>3</v>
      </c>
      <c r="E7" s="233" t="s">
        <v>4</v>
      </c>
      <c r="F7" s="337" t="s">
        <v>573</v>
      </c>
      <c r="G7" s="339" t="s">
        <v>574</v>
      </c>
      <c r="H7" s="233" t="s">
        <v>2</v>
      </c>
      <c r="I7" s="233" t="s">
        <v>4</v>
      </c>
      <c r="J7" s="337" t="s">
        <v>5</v>
      </c>
      <c r="K7" s="333" t="s">
        <v>550</v>
      </c>
    </row>
    <row r="8" spans="1:81" ht="15.75" thickBot="1" x14ac:dyDescent="0.3">
      <c r="A8" s="336"/>
      <c r="B8" s="336"/>
      <c r="C8" s="316" t="s">
        <v>517</v>
      </c>
      <c r="D8" s="316" t="s">
        <v>517</v>
      </c>
      <c r="E8" s="316" t="s">
        <v>517</v>
      </c>
      <c r="F8" s="338"/>
      <c r="G8" s="340"/>
      <c r="H8" s="280" t="s">
        <v>657</v>
      </c>
      <c r="I8" s="280" t="s">
        <v>657</v>
      </c>
      <c r="J8" s="338"/>
      <c r="K8" s="334"/>
    </row>
    <row r="9" spans="1:81" x14ac:dyDescent="0.25">
      <c r="A9" s="230" t="s">
        <v>623</v>
      </c>
      <c r="B9" s="231"/>
      <c r="C9" s="281"/>
      <c r="D9" s="246"/>
      <c r="E9" s="234"/>
      <c r="F9" s="234"/>
      <c r="G9" s="235"/>
      <c r="H9" s="234"/>
      <c r="I9" s="234"/>
      <c r="J9" s="234"/>
      <c r="K9" s="282"/>
    </row>
    <row r="10" spans="1:81" x14ac:dyDescent="0.25">
      <c r="A10" s="1"/>
      <c r="B10" s="2" t="s">
        <v>6</v>
      </c>
      <c r="C10" s="3">
        <v>155030092.75</v>
      </c>
      <c r="D10" s="3">
        <v>155030092.75</v>
      </c>
      <c r="E10" s="4">
        <v>151659115.56669763</v>
      </c>
      <c r="F10" s="5">
        <v>3370977.1833023727</v>
      </c>
      <c r="G10" s="152">
        <v>1.0222273298291777</v>
      </c>
      <c r="H10" s="5">
        <v>1529979948.96</v>
      </c>
      <c r="I10" s="5">
        <v>1413881380.8832045</v>
      </c>
      <c r="J10" s="5">
        <v>116098568.07679558</v>
      </c>
      <c r="K10" s="152">
        <v>1.0821133722011904</v>
      </c>
    </row>
    <row r="11" spans="1:81" x14ac:dyDescent="0.25">
      <c r="A11" s="1" t="s">
        <v>7</v>
      </c>
      <c r="B11" s="6" t="s">
        <v>8</v>
      </c>
      <c r="C11" s="8">
        <v>155030092.75</v>
      </c>
      <c r="D11" s="8">
        <v>155030092.75</v>
      </c>
      <c r="E11" s="9">
        <v>147059115.56669763</v>
      </c>
      <c r="F11" s="10">
        <v>7970977.1833023727</v>
      </c>
      <c r="G11" s="153">
        <v>1.0542025372081556</v>
      </c>
      <c r="H11" s="10">
        <v>1211323550.46</v>
      </c>
      <c r="I11" s="10">
        <v>1192621134.7332044</v>
      </c>
      <c r="J11" s="10">
        <v>18702415.726795673</v>
      </c>
      <c r="K11" s="153">
        <v>1.0156817745234572</v>
      </c>
    </row>
    <row r="12" spans="1:81" x14ac:dyDescent="0.25">
      <c r="A12" s="11" t="s">
        <v>9</v>
      </c>
      <c r="B12" s="6" t="s">
        <v>10</v>
      </c>
      <c r="C12" s="8">
        <v>0</v>
      </c>
      <c r="D12" s="8">
        <v>0</v>
      </c>
      <c r="E12" s="9">
        <v>4600000</v>
      </c>
      <c r="F12" s="10">
        <v>-4600000</v>
      </c>
      <c r="G12" s="153">
        <v>0</v>
      </c>
      <c r="H12" s="10">
        <v>318656398.5</v>
      </c>
      <c r="I12" s="10">
        <v>221260246.15000001</v>
      </c>
      <c r="J12" s="10">
        <v>97396152.349999994</v>
      </c>
      <c r="K12" s="153">
        <v>1.4401882129516017</v>
      </c>
    </row>
    <row r="13" spans="1:81" x14ac:dyDescent="0.25">
      <c r="A13" s="11"/>
      <c r="B13" s="12"/>
      <c r="C13" s="7"/>
      <c r="D13" s="7"/>
      <c r="E13" s="13"/>
      <c r="F13" s="5"/>
      <c r="G13" s="152"/>
      <c r="H13" s="10"/>
      <c r="I13" s="10"/>
      <c r="J13" s="10"/>
      <c r="K13" s="152"/>
    </row>
    <row r="14" spans="1:81" x14ac:dyDescent="0.25">
      <c r="A14" s="14"/>
      <c r="B14" s="2" t="s">
        <v>11</v>
      </c>
      <c r="C14" s="3">
        <v>8845077.5800000001</v>
      </c>
      <c r="D14" s="3">
        <v>8845077.5800000001</v>
      </c>
      <c r="E14" s="4">
        <v>3492222.3185714288</v>
      </c>
      <c r="F14" s="5">
        <v>5352855.2614285713</v>
      </c>
      <c r="G14" s="152">
        <v>2.5327933828732521</v>
      </c>
      <c r="H14" s="5">
        <v>71180610.859999999</v>
      </c>
      <c r="I14" s="5">
        <v>27937778.548571434</v>
      </c>
      <c r="J14" s="5">
        <v>43242832.311428569</v>
      </c>
      <c r="K14" s="152">
        <v>2.5478264399672441</v>
      </c>
    </row>
    <row r="15" spans="1:81" x14ac:dyDescent="0.25">
      <c r="A15" s="1" t="s">
        <v>12</v>
      </c>
      <c r="B15" s="15" t="s">
        <v>13</v>
      </c>
      <c r="C15" s="8">
        <v>7184402.3499999996</v>
      </c>
      <c r="D15" s="8">
        <v>7184402.3499999996</v>
      </c>
      <c r="E15" s="9">
        <v>2150729.7428571428</v>
      </c>
      <c r="F15" s="10">
        <v>5033672.6071428563</v>
      </c>
      <c r="G15" s="154">
        <v>3.3404486890369873</v>
      </c>
      <c r="H15" s="10">
        <v>53451073.619999997</v>
      </c>
      <c r="I15" s="10">
        <v>17205837.942857143</v>
      </c>
      <c r="J15" s="10">
        <v>36245235.677142859</v>
      </c>
      <c r="K15" s="154">
        <v>3.1065661432775356</v>
      </c>
    </row>
    <row r="16" spans="1:81" x14ac:dyDescent="0.25">
      <c r="A16" s="1" t="s">
        <v>14</v>
      </c>
      <c r="B16" s="15" t="s">
        <v>15</v>
      </c>
      <c r="C16" s="8">
        <v>1660675.23</v>
      </c>
      <c r="D16" s="8">
        <v>1660675.23</v>
      </c>
      <c r="E16" s="9">
        <v>1341492.5757142857</v>
      </c>
      <c r="F16" s="10">
        <v>319182.65428571426</v>
      </c>
      <c r="G16" s="153">
        <v>1.2379309882619094</v>
      </c>
      <c r="H16" s="10">
        <v>17729537.239999998</v>
      </c>
      <c r="I16" s="10">
        <v>10731940.605714286</v>
      </c>
      <c r="J16" s="10">
        <v>6997596.6342857126</v>
      </c>
      <c r="K16" s="153">
        <v>1.6520346031881503</v>
      </c>
    </row>
    <row r="17" spans="1:11" x14ac:dyDescent="0.25">
      <c r="A17" s="1"/>
      <c r="B17" s="162"/>
      <c r="C17" s="7"/>
      <c r="D17" s="7"/>
      <c r="E17" s="13"/>
      <c r="F17" s="5"/>
      <c r="G17" s="152"/>
      <c r="H17" s="10"/>
      <c r="I17" s="10"/>
      <c r="J17" s="10"/>
      <c r="K17" s="152"/>
    </row>
    <row r="18" spans="1:11" x14ac:dyDescent="0.25">
      <c r="A18" s="16"/>
      <c r="B18" s="2" t="s">
        <v>525</v>
      </c>
      <c r="C18" s="3">
        <v>0</v>
      </c>
      <c r="D18" s="3">
        <v>0</v>
      </c>
      <c r="E18" s="4">
        <v>40000</v>
      </c>
      <c r="F18" s="5">
        <v>-40000</v>
      </c>
      <c r="G18" s="152">
        <v>0</v>
      </c>
      <c r="H18" s="5">
        <v>0</v>
      </c>
      <c r="I18" s="5">
        <v>400000</v>
      </c>
      <c r="J18" s="5">
        <v>-400000</v>
      </c>
      <c r="K18" s="152">
        <v>0</v>
      </c>
    </row>
    <row r="19" spans="1:11" x14ac:dyDescent="0.25">
      <c r="A19" s="11" t="s">
        <v>551</v>
      </c>
      <c r="B19" s="6" t="s">
        <v>552</v>
      </c>
      <c r="C19" s="8">
        <v>0</v>
      </c>
      <c r="D19" s="8">
        <v>0</v>
      </c>
      <c r="E19" s="9">
        <v>40000</v>
      </c>
      <c r="F19" s="10">
        <v>-40000</v>
      </c>
      <c r="G19" s="153">
        <v>0</v>
      </c>
      <c r="H19" s="10">
        <v>0</v>
      </c>
      <c r="I19" s="10">
        <v>400000</v>
      </c>
      <c r="J19" s="10">
        <v>-400000</v>
      </c>
      <c r="K19" s="153">
        <v>0</v>
      </c>
    </row>
    <row r="20" spans="1:11" x14ac:dyDescent="0.25">
      <c r="A20" s="17"/>
      <c r="B20" s="254"/>
      <c r="C20" s="7"/>
      <c r="D20" s="7"/>
      <c r="E20" s="19"/>
      <c r="F20" s="5"/>
      <c r="G20" s="152"/>
      <c r="H20" s="10"/>
      <c r="I20" s="10"/>
      <c r="J20" s="10"/>
      <c r="K20" s="152"/>
    </row>
    <row r="21" spans="1:11" x14ac:dyDescent="0.25">
      <c r="A21" s="1"/>
      <c r="B21" s="2" t="s">
        <v>17</v>
      </c>
      <c r="C21" s="3">
        <v>1838356.82</v>
      </c>
      <c r="D21" s="3">
        <v>1838356.82</v>
      </c>
      <c r="E21" s="5">
        <v>36327333.333333336</v>
      </c>
      <c r="F21" s="5">
        <v>-34488976.513333336</v>
      </c>
      <c r="G21" s="152">
        <v>5.0605333541318749E-2</v>
      </c>
      <c r="H21" s="5">
        <v>91158025.189999983</v>
      </c>
      <c r="I21" s="5">
        <v>364276166.66666669</v>
      </c>
      <c r="J21" s="5">
        <v>-273118141.47666669</v>
      </c>
      <c r="K21" s="152">
        <v>0.25024427489766227</v>
      </c>
    </row>
    <row r="22" spans="1:11" x14ac:dyDescent="0.25">
      <c r="A22" s="17" t="s">
        <v>18</v>
      </c>
      <c r="B22" s="6" t="s">
        <v>19</v>
      </c>
      <c r="C22" s="8">
        <v>39722.85</v>
      </c>
      <c r="D22" s="8">
        <v>39722.85</v>
      </c>
      <c r="E22" s="9">
        <v>0</v>
      </c>
      <c r="F22" s="10">
        <v>39722.85</v>
      </c>
      <c r="G22" s="154" t="s">
        <v>16</v>
      </c>
      <c r="H22" s="10">
        <v>440145.85000000003</v>
      </c>
      <c r="I22" s="10">
        <v>0</v>
      </c>
      <c r="J22" s="10">
        <v>440145.85000000003</v>
      </c>
      <c r="K22" s="154" t="s">
        <v>16</v>
      </c>
    </row>
    <row r="23" spans="1:11" x14ac:dyDescent="0.25">
      <c r="A23" s="17" t="s">
        <v>20</v>
      </c>
      <c r="B23" s="255" t="s">
        <v>21</v>
      </c>
      <c r="C23" s="8">
        <v>1028339.47</v>
      </c>
      <c r="D23" s="8">
        <v>1028339.47</v>
      </c>
      <c r="E23" s="9">
        <v>1119000</v>
      </c>
      <c r="F23" s="10">
        <v>-90660.530000000028</v>
      </c>
      <c r="G23" s="153">
        <v>0.91898075960679171</v>
      </c>
      <c r="H23" s="10">
        <v>26859438.939999998</v>
      </c>
      <c r="I23" s="10">
        <v>8037000</v>
      </c>
      <c r="J23" s="10">
        <v>18822438.939999998</v>
      </c>
      <c r="K23" s="153">
        <v>3.3419732412591761</v>
      </c>
    </row>
    <row r="24" spans="1:11" x14ac:dyDescent="0.25">
      <c r="A24" s="17" t="s">
        <v>22</v>
      </c>
      <c r="B24" s="6" t="s">
        <v>23</v>
      </c>
      <c r="C24" s="8">
        <v>22747.97</v>
      </c>
      <c r="D24" s="8">
        <v>22747.97</v>
      </c>
      <c r="E24" s="9">
        <v>0</v>
      </c>
      <c r="F24" s="10">
        <v>22747.97</v>
      </c>
      <c r="G24" s="153" t="s">
        <v>16</v>
      </c>
      <c r="H24" s="10">
        <v>49005.43</v>
      </c>
      <c r="I24" s="10">
        <v>0</v>
      </c>
      <c r="J24" s="10">
        <v>49005.43</v>
      </c>
      <c r="K24" s="153" t="s">
        <v>16</v>
      </c>
    </row>
    <row r="25" spans="1:11" x14ac:dyDescent="0.25">
      <c r="A25" s="17" t="s">
        <v>24</v>
      </c>
      <c r="B25" s="6" t="s">
        <v>25</v>
      </c>
      <c r="C25" s="8">
        <v>0</v>
      </c>
      <c r="D25" s="8">
        <v>0</v>
      </c>
      <c r="E25" s="9">
        <v>0</v>
      </c>
      <c r="F25" s="10">
        <v>0</v>
      </c>
      <c r="G25" s="153" t="s">
        <v>16</v>
      </c>
      <c r="H25" s="10">
        <v>57510000</v>
      </c>
      <c r="I25" s="10">
        <v>74992500</v>
      </c>
      <c r="J25" s="10">
        <v>-17482500</v>
      </c>
      <c r="K25" s="153">
        <v>0.76687668766876693</v>
      </c>
    </row>
    <row r="26" spans="1:11" ht="24.75" x14ac:dyDescent="0.25">
      <c r="A26" s="17" t="s">
        <v>26</v>
      </c>
      <c r="B26" s="6" t="s">
        <v>526</v>
      </c>
      <c r="C26" s="8">
        <v>692500</v>
      </c>
      <c r="D26" s="8">
        <v>692500</v>
      </c>
      <c r="E26" s="9">
        <v>750000</v>
      </c>
      <c r="F26" s="10">
        <v>-57500</v>
      </c>
      <c r="G26" s="153">
        <v>0.92333333333333334</v>
      </c>
      <c r="H26" s="10">
        <v>5261049</v>
      </c>
      <c r="I26" s="10">
        <v>5580000</v>
      </c>
      <c r="J26" s="10">
        <v>-318951</v>
      </c>
      <c r="K26" s="153">
        <v>0.94284032258064521</v>
      </c>
    </row>
    <row r="27" spans="1:11" x14ac:dyDescent="0.25">
      <c r="A27" s="17" t="s">
        <v>27</v>
      </c>
      <c r="B27" s="6" t="s">
        <v>28</v>
      </c>
      <c r="C27" s="8">
        <v>55046.53</v>
      </c>
      <c r="D27" s="8">
        <v>55046.53</v>
      </c>
      <c r="E27" s="9">
        <v>34458333.333333336</v>
      </c>
      <c r="F27" s="10">
        <v>-34403286.803333335</v>
      </c>
      <c r="G27" s="153">
        <v>1.5974809189842805E-3</v>
      </c>
      <c r="H27" s="10">
        <v>1038385.9700000001</v>
      </c>
      <c r="I27" s="10">
        <v>275666666.66666669</v>
      </c>
      <c r="J27" s="10">
        <v>-274628280.69666666</v>
      </c>
      <c r="K27" s="153">
        <v>3.7668173035066508E-3</v>
      </c>
    </row>
    <row r="28" spans="1:11" x14ac:dyDescent="0.25">
      <c r="A28" s="1"/>
      <c r="B28" s="2"/>
      <c r="C28" s="20"/>
      <c r="D28" s="20"/>
      <c r="E28" s="19"/>
      <c r="F28" s="10"/>
      <c r="G28" s="224"/>
      <c r="H28" s="283">
        <v>0</v>
      </c>
      <c r="I28" s="283">
        <v>0</v>
      </c>
      <c r="J28" s="10"/>
      <c r="K28" s="224" t="s">
        <v>16</v>
      </c>
    </row>
    <row r="29" spans="1:11" x14ac:dyDescent="0.25">
      <c r="A29" s="16"/>
      <c r="B29" s="2" t="s">
        <v>658</v>
      </c>
      <c r="C29" s="20"/>
      <c r="D29" s="20"/>
      <c r="E29" s="19"/>
      <c r="F29" s="10"/>
      <c r="G29" s="224"/>
      <c r="H29" s="283">
        <v>0</v>
      </c>
      <c r="I29" s="283">
        <v>0</v>
      </c>
      <c r="J29" s="10"/>
      <c r="K29" s="224" t="s">
        <v>16</v>
      </c>
    </row>
    <row r="30" spans="1:11" x14ac:dyDescent="0.25">
      <c r="A30" s="1"/>
      <c r="B30" s="12" t="s">
        <v>659</v>
      </c>
      <c r="C30" s="20"/>
      <c r="D30" s="20">
        <v>94667887.439999983</v>
      </c>
      <c r="E30" s="19"/>
      <c r="F30" s="10"/>
      <c r="G30" s="224"/>
      <c r="H30" s="283">
        <v>0</v>
      </c>
      <c r="I30" s="283">
        <v>0</v>
      </c>
      <c r="J30" s="10"/>
      <c r="K30" s="224" t="s">
        <v>16</v>
      </c>
    </row>
    <row r="31" spans="1:11" x14ac:dyDescent="0.25">
      <c r="A31" s="1"/>
      <c r="B31" s="12"/>
      <c r="C31" s="268"/>
      <c r="D31" s="268"/>
      <c r="E31" s="269"/>
      <c r="F31" s="4"/>
      <c r="G31" s="270"/>
      <c r="H31" s="284">
        <v>0</v>
      </c>
      <c r="I31" s="284">
        <v>0</v>
      </c>
      <c r="J31" s="4"/>
      <c r="K31" s="270" t="s">
        <v>16</v>
      </c>
    </row>
    <row r="32" spans="1:11" x14ac:dyDescent="0.25">
      <c r="A32" s="22"/>
      <c r="B32" s="22" t="s">
        <v>29</v>
      </c>
      <c r="C32" s="23">
        <v>165713527.15000001</v>
      </c>
      <c r="D32" s="23">
        <v>260381414.58999997</v>
      </c>
      <c r="E32" s="24">
        <v>191518671.21860239</v>
      </c>
      <c r="F32" s="25">
        <v>-25805144.068602391</v>
      </c>
      <c r="G32" s="52">
        <v>0.86526042654531587</v>
      </c>
      <c r="H32" s="24">
        <v>1692318585.0099998</v>
      </c>
      <c r="I32" s="24">
        <v>1806495326.0984428</v>
      </c>
      <c r="J32" s="199">
        <v>-114176741.08844304</v>
      </c>
      <c r="K32" s="52">
        <v>0.93679654774693777</v>
      </c>
    </row>
    <row r="33" spans="1:11" x14ac:dyDescent="0.25">
      <c r="A33" s="177"/>
      <c r="B33" s="178" t="s">
        <v>30</v>
      </c>
      <c r="C33" s="196"/>
      <c r="D33" s="196"/>
      <c r="E33" s="285"/>
      <c r="F33" s="286"/>
      <c r="G33" s="287"/>
      <c r="H33" s="288"/>
      <c r="I33" s="289"/>
      <c r="J33" s="197"/>
      <c r="K33" s="290"/>
    </row>
    <row r="34" spans="1:11" x14ac:dyDescent="0.25">
      <c r="A34" s="179" t="s">
        <v>473</v>
      </c>
      <c r="B34" s="180" t="s">
        <v>31</v>
      </c>
      <c r="C34" s="198">
        <v>75400101.25999999</v>
      </c>
      <c r="D34" s="198">
        <v>69196291.699999988</v>
      </c>
      <c r="E34" s="27">
        <v>87933221.342011198</v>
      </c>
      <c r="F34" s="27">
        <v>12533120.082011208</v>
      </c>
      <c r="G34" s="52">
        <v>0.85747002224262481</v>
      </c>
      <c r="H34" s="27">
        <v>690535083.25999999</v>
      </c>
      <c r="I34" s="27">
        <v>739491056.96608973</v>
      </c>
      <c r="J34" s="199">
        <v>48955973.706089735</v>
      </c>
      <c r="K34" s="52">
        <v>0.93379774745763466</v>
      </c>
    </row>
    <row r="35" spans="1:11" x14ac:dyDescent="0.25">
      <c r="A35" s="28" t="s">
        <v>32</v>
      </c>
      <c r="B35" s="34" t="s">
        <v>31</v>
      </c>
      <c r="C35" s="3">
        <v>75400101.25999999</v>
      </c>
      <c r="D35" s="3">
        <v>69196291.699999988</v>
      </c>
      <c r="E35" s="30">
        <v>87933221.342011198</v>
      </c>
      <c r="F35" s="30">
        <v>12533120.082011208</v>
      </c>
      <c r="G35" s="152">
        <v>0.85747002224262481</v>
      </c>
      <c r="H35" s="30">
        <v>690535083.25999999</v>
      </c>
      <c r="I35" s="30">
        <v>739491056.96608973</v>
      </c>
      <c r="J35" s="30">
        <v>48955973.706089735</v>
      </c>
      <c r="K35" s="152">
        <v>0.93379774745763466</v>
      </c>
    </row>
    <row r="36" spans="1:11" x14ac:dyDescent="0.25">
      <c r="A36" s="31" t="s">
        <v>33</v>
      </c>
      <c r="B36" s="29" t="s">
        <v>34</v>
      </c>
      <c r="C36" s="3">
        <v>63525850.039999992</v>
      </c>
      <c r="D36" s="3">
        <v>57322040.479999997</v>
      </c>
      <c r="E36" s="30">
        <v>68745269.697605535</v>
      </c>
      <c r="F36" s="30">
        <v>5219419.6576055437</v>
      </c>
      <c r="G36" s="152">
        <v>0.92407594470769328</v>
      </c>
      <c r="H36" s="30">
        <v>512232917.91000009</v>
      </c>
      <c r="I36" s="30">
        <v>548310657.58084428</v>
      </c>
      <c r="J36" s="30">
        <v>36077739.670844197</v>
      </c>
      <c r="K36" s="152">
        <v>0.93420200907635143</v>
      </c>
    </row>
    <row r="37" spans="1:11" x14ac:dyDescent="0.25">
      <c r="A37" s="1" t="s">
        <v>35</v>
      </c>
      <c r="B37" s="6" t="s">
        <v>36</v>
      </c>
      <c r="C37" s="186">
        <v>53260331.579999998</v>
      </c>
      <c r="D37" s="186">
        <v>53260331.579999998</v>
      </c>
      <c r="E37" s="9">
        <v>56540134.909999996</v>
      </c>
      <c r="F37" s="9">
        <v>3279803.3299999982</v>
      </c>
      <c r="G37" s="153">
        <v>0.94199158995250443</v>
      </c>
      <c r="H37" s="9">
        <v>428814934.75999999</v>
      </c>
      <c r="I37" s="9">
        <v>452321079.27999985</v>
      </c>
      <c r="J37" s="9">
        <v>23506144.519999862</v>
      </c>
      <c r="K37" s="153">
        <v>0.94803217095825665</v>
      </c>
    </row>
    <row r="38" spans="1:11" x14ac:dyDescent="0.25">
      <c r="A38" s="17" t="s">
        <v>474</v>
      </c>
      <c r="B38" s="6" t="s">
        <v>624</v>
      </c>
      <c r="C38" s="186">
        <v>0</v>
      </c>
      <c r="D38" s="186">
        <v>0</v>
      </c>
      <c r="E38" s="9">
        <v>1825250</v>
      </c>
      <c r="F38" s="9">
        <v>1825250</v>
      </c>
      <c r="G38" s="153">
        <v>0</v>
      </c>
      <c r="H38" s="9">
        <v>0</v>
      </c>
      <c r="I38" s="9">
        <v>12950500</v>
      </c>
      <c r="J38" s="9">
        <v>12950500</v>
      </c>
      <c r="K38" s="153">
        <v>0</v>
      </c>
    </row>
    <row r="39" spans="1:11" x14ac:dyDescent="0.25">
      <c r="A39" s="17" t="s">
        <v>37</v>
      </c>
      <c r="B39" s="6" t="s">
        <v>553</v>
      </c>
      <c r="C39" s="186">
        <v>5326033.16</v>
      </c>
      <c r="D39" s="223">
        <v>332570.83000000007</v>
      </c>
      <c r="E39" s="9">
        <v>5654013.4909999995</v>
      </c>
      <c r="F39" s="9">
        <v>327980.33099999931</v>
      </c>
      <c r="G39" s="153">
        <v>0.94199159030623558</v>
      </c>
      <c r="H39" s="9">
        <v>42595971.870000005</v>
      </c>
      <c r="I39" s="9">
        <v>45232107.927999988</v>
      </c>
      <c r="J39" s="9">
        <v>2636136.0579999834</v>
      </c>
      <c r="K39" s="153">
        <v>0.94171980527203913</v>
      </c>
    </row>
    <row r="40" spans="1:11" x14ac:dyDescent="0.25">
      <c r="A40" s="17" t="s">
        <v>38</v>
      </c>
      <c r="B40" s="6" t="s">
        <v>39</v>
      </c>
      <c r="C40" s="186">
        <v>4500000</v>
      </c>
      <c r="D40" s="223">
        <v>3289652.77</v>
      </c>
      <c r="E40" s="9">
        <v>4500829.806291</v>
      </c>
      <c r="F40" s="9">
        <v>829.80629099998623</v>
      </c>
      <c r="G40" s="153">
        <v>0.99981563259960637</v>
      </c>
      <c r="H40" s="9">
        <v>36402457.060000002</v>
      </c>
      <c r="I40" s="9">
        <v>36006638.450328</v>
      </c>
      <c r="J40" s="9">
        <v>-395818.60967200249</v>
      </c>
      <c r="K40" s="153">
        <v>1.0109929342673307</v>
      </c>
    </row>
    <row r="41" spans="1:11" x14ac:dyDescent="0.25">
      <c r="A41" s="17" t="s">
        <v>40</v>
      </c>
      <c r="B41" s="6" t="s">
        <v>41</v>
      </c>
      <c r="C41" s="186">
        <v>439485.3</v>
      </c>
      <c r="D41" s="186">
        <v>439485.3</v>
      </c>
      <c r="E41" s="9">
        <v>225041.49031455</v>
      </c>
      <c r="F41" s="9">
        <v>-214443.80968544999</v>
      </c>
      <c r="G41" s="153">
        <v>1.9529078810565679</v>
      </c>
      <c r="H41" s="9">
        <v>4419554.22</v>
      </c>
      <c r="I41" s="9">
        <v>1800331.9225164</v>
      </c>
      <c r="J41" s="9">
        <v>-2619222.2974835997</v>
      </c>
      <c r="K41" s="153">
        <v>2.4548552212653107</v>
      </c>
    </row>
    <row r="42" spans="1:11" x14ac:dyDescent="0.25">
      <c r="A42" s="28" t="s">
        <v>42</v>
      </c>
      <c r="B42" s="29" t="s">
        <v>43</v>
      </c>
      <c r="C42" s="3">
        <v>2070467.83</v>
      </c>
      <c r="D42" s="3">
        <v>2070467.83</v>
      </c>
      <c r="E42" s="30">
        <v>1855000</v>
      </c>
      <c r="F42" s="33">
        <v>-215467.83000000007</v>
      </c>
      <c r="G42" s="153">
        <v>1.1161551644204852</v>
      </c>
      <c r="H42" s="30">
        <v>19159264.189999998</v>
      </c>
      <c r="I42" s="30">
        <v>18322388.079999998</v>
      </c>
      <c r="J42" s="33">
        <v>-836876.1099999994</v>
      </c>
      <c r="K42" s="153">
        <v>1.0456750564580335</v>
      </c>
    </row>
    <row r="43" spans="1:11" x14ac:dyDescent="0.25">
      <c r="A43" s="28" t="s">
        <v>44</v>
      </c>
      <c r="B43" s="2" t="s">
        <v>554</v>
      </c>
      <c r="C43" s="3">
        <v>2070467.83</v>
      </c>
      <c r="D43" s="3">
        <v>2070467.83</v>
      </c>
      <c r="E43" s="30">
        <v>1855000</v>
      </c>
      <c r="F43" s="33">
        <v>-215467.83000000007</v>
      </c>
      <c r="G43" s="153">
        <v>1.1161551644204852</v>
      </c>
      <c r="H43" s="30">
        <v>19159264.189999998</v>
      </c>
      <c r="I43" s="30">
        <v>18322388.079999998</v>
      </c>
      <c r="J43" s="33">
        <v>-836876.1099999994</v>
      </c>
      <c r="K43" s="153">
        <v>1.0456750564580335</v>
      </c>
    </row>
    <row r="44" spans="1:11" x14ac:dyDescent="0.25">
      <c r="A44" s="17" t="s">
        <v>45</v>
      </c>
      <c r="B44" s="18" t="s">
        <v>555</v>
      </c>
      <c r="C44" s="186">
        <v>0</v>
      </c>
      <c r="D44" s="186">
        <v>0</v>
      </c>
      <c r="E44" s="9">
        <v>0</v>
      </c>
      <c r="F44" s="9">
        <v>0</v>
      </c>
      <c r="G44" s="153" t="s">
        <v>16</v>
      </c>
      <c r="H44" s="9">
        <v>765023.09000000008</v>
      </c>
      <c r="I44" s="9">
        <v>525525</v>
      </c>
      <c r="J44" s="9">
        <v>-239498.09000000008</v>
      </c>
      <c r="K44" s="153">
        <v>1.4557311069882499</v>
      </c>
    </row>
    <row r="45" spans="1:11" x14ac:dyDescent="0.25">
      <c r="A45" s="17" t="s">
        <v>475</v>
      </c>
      <c r="B45" s="18" t="s">
        <v>46</v>
      </c>
      <c r="C45" s="186">
        <v>306667.83</v>
      </c>
      <c r="D45" s="186">
        <v>306667.83</v>
      </c>
      <c r="E45" s="9">
        <v>125000</v>
      </c>
      <c r="F45" s="9">
        <v>-181667.83000000002</v>
      </c>
      <c r="G45" s="153">
        <v>2.4533426400000002</v>
      </c>
      <c r="H45" s="9">
        <v>2140041.1</v>
      </c>
      <c r="I45" s="9">
        <v>1000000</v>
      </c>
      <c r="J45" s="9">
        <v>-1140041.1000000001</v>
      </c>
      <c r="K45" s="153">
        <v>2.1400410999999999</v>
      </c>
    </row>
    <row r="46" spans="1:11" x14ac:dyDescent="0.25">
      <c r="A46" s="17" t="s">
        <v>47</v>
      </c>
      <c r="B46" s="18" t="s">
        <v>48</v>
      </c>
      <c r="C46" s="186">
        <v>1763800</v>
      </c>
      <c r="D46" s="186">
        <v>1763800</v>
      </c>
      <c r="E46" s="9">
        <v>1730000</v>
      </c>
      <c r="F46" s="9">
        <v>-33800</v>
      </c>
      <c r="G46" s="153">
        <v>1.0195375722543352</v>
      </c>
      <c r="H46" s="9">
        <v>14037200</v>
      </c>
      <c r="I46" s="9">
        <v>13840000</v>
      </c>
      <c r="J46" s="9">
        <v>-197200</v>
      </c>
      <c r="K46" s="153">
        <v>1.0142485549132949</v>
      </c>
    </row>
    <row r="47" spans="1:11" ht="24.75" x14ac:dyDescent="0.25">
      <c r="A47" s="28" t="s">
        <v>49</v>
      </c>
      <c r="B47" s="45" t="s">
        <v>50</v>
      </c>
      <c r="C47" s="3">
        <v>0</v>
      </c>
      <c r="D47" s="3">
        <v>0</v>
      </c>
      <c r="E47" s="33">
        <v>0</v>
      </c>
      <c r="F47" s="4">
        <v>0</v>
      </c>
      <c r="G47" s="152" t="s">
        <v>16</v>
      </c>
      <c r="H47" s="4">
        <v>2217000</v>
      </c>
      <c r="I47" s="4">
        <v>2956863.08</v>
      </c>
      <c r="J47" s="4">
        <v>739863.08000000007</v>
      </c>
      <c r="K47" s="152">
        <v>0.74978108218659889</v>
      </c>
    </row>
    <row r="48" spans="1:11" x14ac:dyDescent="0.25">
      <c r="A48" s="17"/>
      <c r="B48" s="15" t="s">
        <v>643</v>
      </c>
      <c r="C48" s="186">
        <v>0</v>
      </c>
      <c r="D48" s="186">
        <v>0</v>
      </c>
      <c r="E48" s="9">
        <v>0</v>
      </c>
      <c r="F48" s="9">
        <v>0</v>
      </c>
      <c r="G48" s="153" t="s">
        <v>16</v>
      </c>
      <c r="H48" s="9">
        <v>0</v>
      </c>
      <c r="I48" s="9">
        <v>172000</v>
      </c>
      <c r="J48" s="9">
        <v>172000</v>
      </c>
      <c r="K48" s="153">
        <v>0</v>
      </c>
    </row>
    <row r="49" spans="1:11" x14ac:dyDescent="0.25">
      <c r="A49" s="17"/>
      <c r="B49" s="15" t="s">
        <v>476</v>
      </c>
      <c r="C49" s="186">
        <v>0</v>
      </c>
      <c r="D49" s="186">
        <v>0</v>
      </c>
      <c r="E49" s="9">
        <v>0</v>
      </c>
      <c r="F49" s="9">
        <v>0</v>
      </c>
      <c r="G49" s="153" t="s">
        <v>16</v>
      </c>
      <c r="H49" s="9">
        <v>2217000</v>
      </c>
      <c r="I49" s="9">
        <v>2956863.08</v>
      </c>
      <c r="J49" s="9">
        <v>739863.08000000007</v>
      </c>
      <c r="K49" s="153">
        <v>0.74978108218659889</v>
      </c>
    </row>
    <row r="50" spans="1:11" x14ac:dyDescent="0.25">
      <c r="A50" s="16" t="s">
        <v>51</v>
      </c>
      <c r="B50" s="181" t="s">
        <v>52</v>
      </c>
      <c r="C50" s="3">
        <v>9803783.3900000006</v>
      </c>
      <c r="D50" s="3">
        <v>9803783.3900000006</v>
      </c>
      <c r="E50" s="33">
        <v>8687965.0166666638</v>
      </c>
      <c r="F50" s="30">
        <v>-1115818.3733333368</v>
      </c>
      <c r="G50" s="152">
        <v>1.1284326503609066</v>
      </c>
      <c r="H50" s="33">
        <v>104410954.61</v>
      </c>
      <c r="I50" s="33">
        <v>103698118.28333332</v>
      </c>
      <c r="J50" s="30">
        <v>-712836.32666668296</v>
      </c>
      <c r="K50" s="152">
        <v>1.0068741491019058</v>
      </c>
    </row>
    <row r="51" spans="1:11" x14ac:dyDescent="0.25">
      <c r="A51" s="1" t="s">
        <v>53</v>
      </c>
      <c r="B51" s="15" t="s">
        <v>54</v>
      </c>
      <c r="C51" s="20">
        <v>5074329.7300000004</v>
      </c>
      <c r="D51" s="20">
        <v>5074329.7300000004</v>
      </c>
      <c r="E51" s="9">
        <v>3962499.8999999985</v>
      </c>
      <c r="F51" s="9">
        <v>-1111829.8300000019</v>
      </c>
      <c r="G51" s="153">
        <v>1.2805879767971735</v>
      </c>
      <c r="H51" s="9">
        <v>29104308.380000003</v>
      </c>
      <c r="I51" s="9">
        <v>31699999.199999988</v>
      </c>
      <c r="J51" s="9">
        <v>2595690.8199999854</v>
      </c>
      <c r="K51" s="153">
        <v>0.91811700676636021</v>
      </c>
    </row>
    <row r="52" spans="1:11" x14ac:dyDescent="0.25">
      <c r="A52" s="1" t="s">
        <v>55</v>
      </c>
      <c r="B52" s="15" t="s">
        <v>56</v>
      </c>
      <c r="C52" s="20">
        <v>15000</v>
      </c>
      <c r="D52" s="20">
        <v>15000</v>
      </c>
      <c r="E52" s="9">
        <v>56666.666666666672</v>
      </c>
      <c r="F52" s="9">
        <v>41666.666666666672</v>
      </c>
      <c r="G52" s="153">
        <v>0.26470588235294118</v>
      </c>
      <c r="H52" s="9">
        <v>75000</v>
      </c>
      <c r="I52" s="9">
        <v>373333.33333333343</v>
      </c>
      <c r="J52" s="9">
        <v>298333.33333333343</v>
      </c>
      <c r="K52" s="153">
        <v>0.2008928571428571</v>
      </c>
    </row>
    <row r="53" spans="1:11" ht="24.75" x14ac:dyDescent="0.25">
      <c r="A53" s="28" t="s">
        <v>57</v>
      </c>
      <c r="B53" s="182" t="s">
        <v>58</v>
      </c>
      <c r="C53" s="190">
        <v>4714453.66</v>
      </c>
      <c r="D53" s="190">
        <v>4714453.66</v>
      </c>
      <c r="E53" s="4">
        <v>4668798.4499999993</v>
      </c>
      <c r="F53" s="4">
        <v>-45655.210000000894</v>
      </c>
      <c r="G53" s="152">
        <v>1.0097787922286516</v>
      </c>
      <c r="H53" s="4">
        <v>75231646.230000004</v>
      </c>
      <c r="I53" s="4">
        <v>73275672.960000008</v>
      </c>
      <c r="J53" s="4">
        <v>-1955973.2699999958</v>
      </c>
      <c r="K53" s="152">
        <v>1.0266933511626393</v>
      </c>
    </row>
    <row r="54" spans="1:11" x14ac:dyDescent="0.25">
      <c r="A54" s="17"/>
      <c r="B54" s="15" t="s">
        <v>609</v>
      </c>
      <c r="C54" s="20">
        <v>30000</v>
      </c>
      <c r="D54" s="20">
        <v>30000</v>
      </c>
      <c r="E54" s="9">
        <v>25000</v>
      </c>
      <c r="F54" s="9">
        <v>-5000</v>
      </c>
      <c r="G54" s="153">
        <v>1.2</v>
      </c>
      <c r="H54" s="9">
        <v>3483000</v>
      </c>
      <c r="I54" s="9">
        <v>200000</v>
      </c>
      <c r="J54" s="9">
        <v>-3283000</v>
      </c>
      <c r="K54" s="153">
        <v>17.414999999999999</v>
      </c>
    </row>
    <row r="55" spans="1:11" x14ac:dyDescent="0.25">
      <c r="A55" s="17"/>
      <c r="B55" s="15" t="s">
        <v>610</v>
      </c>
      <c r="C55" s="20">
        <v>4585134.91</v>
      </c>
      <c r="D55" s="20">
        <v>4585134.91</v>
      </c>
      <c r="E55" s="9">
        <v>4643798.4499999993</v>
      </c>
      <c r="F55" s="9">
        <v>58663.539999999106</v>
      </c>
      <c r="G55" s="153">
        <v>0.98736733718492908</v>
      </c>
      <c r="H55" s="9">
        <v>18160839.020000003</v>
      </c>
      <c r="I55" s="9">
        <v>17910371.549999997</v>
      </c>
      <c r="J55" s="9">
        <v>-250467.47000000626</v>
      </c>
      <c r="K55" s="153">
        <v>1.0139844932474338</v>
      </c>
    </row>
    <row r="56" spans="1:11" x14ac:dyDescent="0.25">
      <c r="A56" s="17"/>
      <c r="B56" s="15" t="s">
        <v>611</v>
      </c>
      <c r="C56" s="20">
        <v>99318.75</v>
      </c>
      <c r="D56" s="20">
        <v>99318.75</v>
      </c>
      <c r="E56" s="9">
        <v>0</v>
      </c>
      <c r="F56" s="9">
        <v>-99318.75</v>
      </c>
      <c r="G56" s="153" t="s">
        <v>16</v>
      </c>
      <c r="H56" s="9">
        <v>53587807.210000001</v>
      </c>
      <c r="I56" s="9">
        <v>53514414.199999996</v>
      </c>
      <c r="J56" s="9">
        <v>-73393.010000005364</v>
      </c>
      <c r="K56" s="153">
        <v>1.0013714624573056</v>
      </c>
    </row>
    <row r="57" spans="1:11" x14ac:dyDescent="0.25">
      <c r="A57" s="16" t="s">
        <v>59</v>
      </c>
      <c r="B57" s="34" t="s">
        <v>60</v>
      </c>
      <c r="C57" s="3">
        <v>0</v>
      </c>
      <c r="D57" s="3">
        <v>0</v>
      </c>
      <c r="E57" s="30">
        <v>8644986.6277389992</v>
      </c>
      <c r="F57" s="30">
        <v>8644986.6277389992</v>
      </c>
      <c r="G57" s="152">
        <v>0</v>
      </c>
      <c r="H57" s="30">
        <v>54731946.549999997</v>
      </c>
      <c r="I57" s="30">
        <v>69159893.021911994</v>
      </c>
      <c r="J57" s="30">
        <v>14427946.471911997</v>
      </c>
      <c r="K57" s="152">
        <v>0.79138275318990481</v>
      </c>
    </row>
    <row r="58" spans="1:11" x14ac:dyDescent="0.25">
      <c r="A58" s="11" t="s">
        <v>61</v>
      </c>
      <c r="B58" s="6" t="s">
        <v>534</v>
      </c>
      <c r="C58" s="20">
        <v>0</v>
      </c>
      <c r="D58" s="20">
        <v>0</v>
      </c>
      <c r="E58" s="9">
        <v>4008695.5651190002</v>
      </c>
      <c r="F58" s="9">
        <v>4008695.5651190002</v>
      </c>
      <c r="G58" s="153">
        <v>0</v>
      </c>
      <c r="H58" s="9">
        <v>25229842.579999998</v>
      </c>
      <c r="I58" s="9">
        <v>32069564.520951994</v>
      </c>
      <c r="J58" s="9">
        <v>6839721.9409519956</v>
      </c>
      <c r="K58" s="153">
        <v>0.78672233180829743</v>
      </c>
    </row>
    <row r="59" spans="1:11" x14ac:dyDescent="0.25">
      <c r="A59" s="17" t="s">
        <v>62</v>
      </c>
      <c r="B59" s="6" t="s">
        <v>535</v>
      </c>
      <c r="C59" s="20">
        <v>0</v>
      </c>
      <c r="D59" s="20">
        <v>0</v>
      </c>
      <c r="E59" s="9">
        <v>4014349.5786099993</v>
      </c>
      <c r="F59" s="9">
        <v>4014349.5786099993</v>
      </c>
      <c r="G59" s="153">
        <v>0</v>
      </c>
      <c r="H59" s="9">
        <v>26369440.310000002</v>
      </c>
      <c r="I59" s="9">
        <v>32114796.628879994</v>
      </c>
      <c r="J59" s="9">
        <v>5745356.3188799918</v>
      </c>
      <c r="K59" s="153">
        <v>0.82109940208329568</v>
      </c>
    </row>
    <row r="60" spans="1:11" ht="24.75" x14ac:dyDescent="0.25">
      <c r="A60" s="17" t="s">
        <v>63</v>
      </c>
      <c r="B60" s="6" t="s">
        <v>536</v>
      </c>
      <c r="C60" s="20">
        <v>0</v>
      </c>
      <c r="D60" s="20">
        <v>0</v>
      </c>
      <c r="E60" s="9">
        <v>621941.48401000001</v>
      </c>
      <c r="F60" s="9">
        <v>621941.48401000001</v>
      </c>
      <c r="G60" s="153">
        <v>0</v>
      </c>
      <c r="H60" s="9">
        <v>3132663.6599999997</v>
      </c>
      <c r="I60" s="9">
        <v>4975531.8720799992</v>
      </c>
      <c r="J60" s="9">
        <v>1842868.2120799995</v>
      </c>
      <c r="K60" s="153">
        <v>0.62961382632856167</v>
      </c>
    </row>
    <row r="61" spans="1:11" x14ac:dyDescent="0.25">
      <c r="A61" s="163" t="s">
        <v>477</v>
      </c>
      <c r="B61" s="22" t="s">
        <v>64</v>
      </c>
      <c r="C61" s="26">
        <v>36038872.579999998</v>
      </c>
      <c r="D61" s="26">
        <v>28306804.060000002</v>
      </c>
      <c r="E61" s="35">
        <v>53339794.444876775</v>
      </c>
      <c r="F61" s="27">
        <v>17300921.864876777</v>
      </c>
      <c r="G61" s="52">
        <v>0.67564700904957253</v>
      </c>
      <c r="H61" s="35">
        <v>275533055.03000003</v>
      </c>
      <c r="I61" s="35">
        <v>451270709.9029476</v>
      </c>
      <c r="J61" s="27">
        <v>175737654.87294757</v>
      </c>
      <c r="K61" s="52">
        <v>0.61057154604440744</v>
      </c>
    </row>
    <row r="62" spans="1:11" x14ac:dyDescent="0.25">
      <c r="A62" s="31" t="s">
        <v>65</v>
      </c>
      <c r="B62" s="29" t="s">
        <v>66</v>
      </c>
      <c r="C62" s="36">
        <v>2100290.1</v>
      </c>
      <c r="D62" s="36">
        <v>2100290.1</v>
      </c>
      <c r="E62" s="37">
        <v>1985549.7083333333</v>
      </c>
      <c r="F62" s="37">
        <v>-114740.39166666684</v>
      </c>
      <c r="G62" s="152">
        <v>1.0577877205416226</v>
      </c>
      <c r="H62" s="37">
        <v>17105039.190000001</v>
      </c>
      <c r="I62" s="37">
        <v>15924369.666666668</v>
      </c>
      <c r="J62" s="37">
        <v>-1180669.5233333334</v>
      </c>
      <c r="K62" s="152">
        <v>1.0741423081759238</v>
      </c>
    </row>
    <row r="63" spans="1:11" x14ac:dyDescent="0.25">
      <c r="A63" s="17" t="s">
        <v>67</v>
      </c>
      <c r="B63" s="6" t="s">
        <v>68</v>
      </c>
      <c r="C63" s="39">
        <v>678626.88</v>
      </c>
      <c r="D63" s="39">
        <v>678626.88</v>
      </c>
      <c r="E63" s="21">
        <v>1058477.92</v>
      </c>
      <c r="F63" s="21">
        <v>379851.03999999992</v>
      </c>
      <c r="G63" s="153">
        <v>0.64113465871824704</v>
      </c>
      <c r="H63" s="21">
        <v>5212168.13</v>
      </c>
      <c r="I63" s="21">
        <v>8467823.3599999994</v>
      </c>
      <c r="J63" s="21">
        <v>3255655.2299999995</v>
      </c>
      <c r="K63" s="153">
        <v>0.61552631749748732</v>
      </c>
    </row>
    <row r="64" spans="1:11" x14ac:dyDescent="0.25">
      <c r="A64" s="17" t="s">
        <v>69</v>
      </c>
      <c r="B64" s="6" t="s">
        <v>70</v>
      </c>
      <c r="C64" s="8">
        <v>0</v>
      </c>
      <c r="D64" s="8">
        <v>0</v>
      </c>
      <c r="E64" s="21">
        <v>3500</v>
      </c>
      <c r="F64" s="21">
        <v>3500</v>
      </c>
      <c r="G64" s="154">
        <v>0</v>
      </c>
      <c r="H64" s="21">
        <v>0</v>
      </c>
      <c r="I64" s="9">
        <v>68000</v>
      </c>
      <c r="J64" s="21">
        <v>68000</v>
      </c>
      <c r="K64" s="154">
        <v>0</v>
      </c>
    </row>
    <row r="65" spans="1:11" x14ac:dyDescent="0.25">
      <c r="A65" s="17" t="s">
        <v>71</v>
      </c>
      <c r="B65" s="6" t="s">
        <v>72</v>
      </c>
      <c r="C65" s="8">
        <v>182878.01</v>
      </c>
      <c r="D65" s="8">
        <v>182878.01</v>
      </c>
      <c r="E65" s="21">
        <v>9838.4166666666679</v>
      </c>
      <c r="F65" s="21">
        <v>-173039.59333333335</v>
      </c>
      <c r="G65" s="153">
        <v>18.588154598046771</v>
      </c>
      <c r="H65" s="21">
        <v>4275564.07</v>
      </c>
      <c r="I65" s="21">
        <v>78707.333333333358</v>
      </c>
      <c r="J65" s="21">
        <v>-4196856.7366666673</v>
      </c>
      <c r="K65" s="153">
        <v>54.322308848815432</v>
      </c>
    </row>
    <row r="66" spans="1:11" x14ac:dyDescent="0.25">
      <c r="A66" s="11" t="s">
        <v>556</v>
      </c>
      <c r="B66" s="6" t="s">
        <v>73</v>
      </c>
      <c r="C66" s="8">
        <v>1158247.81</v>
      </c>
      <c r="D66" s="8">
        <v>1158247.81</v>
      </c>
      <c r="E66" s="21">
        <v>900521.30166666664</v>
      </c>
      <c r="F66" s="21">
        <v>-257726.50833333342</v>
      </c>
      <c r="G66" s="153">
        <v>1.2861970148361159</v>
      </c>
      <c r="H66" s="21">
        <v>7457661.5899999999</v>
      </c>
      <c r="I66" s="21">
        <v>7204170.4133333331</v>
      </c>
      <c r="J66" s="21">
        <v>-253491.17666666675</v>
      </c>
      <c r="K66" s="153">
        <v>1.0351867268710788</v>
      </c>
    </row>
    <row r="67" spans="1:11" x14ac:dyDescent="0.25">
      <c r="A67" s="11" t="s">
        <v>74</v>
      </c>
      <c r="B67" s="6" t="s">
        <v>75</v>
      </c>
      <c r="C67" s="8">
        <v>76337.399999999994</v>
      </c>
      <c r="D67" s="8">
        <v>76337.399999999994</v>
      </c>
      <c r="E67" s="21">
        <v>8183.86</v>
      </c>
      <c r="F67" s="21">
        <v>-68153.539999999994</v>
      </c>
      <c r="G67" s="153">
        <v>9.3277988626393906</v>
      </c>
      <c r="H67" s="21">
        <v>125553.4</v>
      </c>
      <c r="I67" s="21">
        <v>65470.879999999997</v>
      </c>
      <c r="J67" s="21">
        <v>-60082.52</v>
      </c>
      <c r="K67" s="153">
        <v>1.9176983721617915</v>
      </c>
    </row>
    <row r="68" spans="1:11" x14ac:dyDescent="0.25">
      <c r="A68" s="11" t="s">
        <v>76</v>
      </c>
      <c r="B68" s="6" t="s">
        <v>77</v>
      </c>
      <c r="C68" s="8">
        <v>4200</v>
      </c>
      <c r="D68" s="8">
        <v>4200</v>
      </c>
      <c r="E68" s="21">
        <v>5028.21</v>
      </c>
      <c r="F68" s="21">
        <v>828.21</v>
      </c>
      <c r="G68" s="153">
        <v>0.83528730900260728</v>
      </c>
      <c r="H68" s="21">
        <v>34092</v>
      </c>
      <c r="I68" s="21">
        <v>40197.68</v>
      </c>
      <c r="J68" s="21">
        <v>6105.68</v>
      </c>
      <c r="K68" s="153">
        <v>0.84810864706619882</v>
      </c>
    </row>
    <row r="69" spans="1:11" x14ac:dyDescent="0.25">
      <c r="A69" s="200" t="s">
        <v>78</v>
      </c>
      <c r="B69" s="236" t="s">
        <v>79</v>
      </c>
      <c r="C69" s="201">
        <v>1140239.81</v>
      </c>
      <c r="D69" s="201">
        <v>1140239.81</v>
      </c>
      <c r="E69" s="237">
        <v>11879431.000000002</v>
      </c>
      <c r="F69" s="202">
        <v>10739191.190000001</v>
      </c>
      <c r="G69" s="291">
        <v>9.5984379218162885E-2</v>
      </c>
      <c r="H69" s="202">
        <v>12776574.049999999</v>
      </c>
      <c r="I69" s="202">
        <v>80106348.000000015</v>
      </c>
      <c r="J69" s="202">
        <v>67329773.950000018</v>
      </c>
      <c r="K69" s="291">
        <v>0.15949515074635529</v>
      </c>
    </row>
    <row r="70" spans="1:11" x14ac:dyDescent="0.25">
      <c r="A70" s="11" t="s">
        <v>80</v>
      </c>
      <c r="B70" s="6" t="s">
        <v>478</v>
      </c>
      <c r="C70" s="188">
        <v>1139177.81</v>
      </c>
      <c r="D70" s="188">
        <v>1139177.81</v>
      </c>
      <c r="E70" s="44">
        <v>7096666.666666667</v>
      </c>
      <c r="F70" s="44">
        <v>5957488.8566666674</v>
      </c>
      <c r="G70" s="153">
        <v>0.16052294175669329</v>
      </c>
      <c r="H70" s="44">
        <v>12207131.770000001</v>
      </c>
      <c r="I70" s="44">
        <v>56819833.333333328</v>
      </c>
      <c r="J70" s="44">
        <v>44612701.563333325</v>
      </c>
      <c r="K70" s="153">
        <v>0.21483927449042153</v>
      </c>
    </row>
    <row r="71" spans="1:11" x14ac:dyDescent="0.25">
      <c r="A71" s="11" t="s">
        <v>557</v>
      </c>
      <c r="B71" s="6" t="s">
        <v>527</v>
      </c>
      <c r="C71" s="188">
        <v>0</v>
      </c>
      <c r="D71" s="188">
        <v>0</v>
      </c>
      <c r="E71" s="44">
        <v>1635000</v>
      </c>
      <c r="F71" s="44">
        <v>0</v>
      </c>
      <c r="G71" s="153">
        <v>0</v>
      </c>
      <c r="H71" s="44">
        <v>0</v>
      </c>
      <c r="I71" s="44">
        <v>7480000</v>
      </c>
      <c r="J71" s="44">
        <v>7480000</v>
      </c>
      <c r="K71" s="153">
        <v>0</v>
      </c>
    </row>
    <row r="72" spans="1:11" x14ac:dyDescent="0.25">
      <c r="A72" s="11" t="s">
        <v>558</v>
      </c>
      <c r="B72" s="6" t="s">
        <v>528</v>
      </c>
      <c r="C72" s="188">
        <v>0</v>
      </c>
      <c r="D72" s="188">
        <v>0</v>
      </c>
      <c r="E72" s="44">
        <v>2761000</v>
      </c>
      <c r="F72" s="44">
        <v>0</v>
      </c>
      <c r="G72" s="153">
        <v>0</v>
      </c>
      <c r="H72" s="44">
        <v>0</v>
      </c>
      <c r="I72" s="44">
        <v>12738000.000000002</v>
      </c>
      <c r="J72" s="44">
        <v>12738000.000000002</v>
      </c>
      <c r="K72" s="153">
        <v>0</v>
      </c>
    </row>
    <row r="73" spans="1:11" x14ac:dyDescent="0.25">
      <c r="A73" s="17" t="s">
        <v>81</v>
      </c>
      <c r="B73" s="6" t="s">
        <v>479</v>
      </c>
      <c r="C73" s="188">
        <v>1062</v>
      </c>
      <c r="D73" s="188">
        <v>1062</v>
      </c>
      <c r="E73" s="44">
        <v>386764.33333333337</v>
      </c>
      <c r="F73" s="44">
        <v>385702.33333333337</v>
      </c>
      <c r="G73" s="153">
        <v>2.7458581582410647E-3</v>
      </c>
      <c r="H73" s="44">
        <v>569442.28</v>
      </c>
      <c r="I73" s="44">
        <v>3068514.6666666674</v>
      </c>
      <c r="J73" s="44">
        <v>2499072.3866666676</v>
      </c>
      <c r="K73" s="153">
        <v>0.18557587036681369</v>
      </c>
    </row>
    <row r="74" spans="1:11" x14ac:dyDescent="0.25">
      <c r="A74" s="28" t="s">
        <v>82</v>
      </c>
      <c r="B74" s="29" t="s">
        <v>83</v>
      </c>
      <c r="C74" s="40">
        <v>7285050</v>
      </c>
      <c r="D74" s="40">
        <v>7285050</v>
      </c>
      <c r="E74" s="42">
        <v>1941619.611111111</v>
      </c>
      <c r="F74" s="37">
        <v>-5343430.388888889</v>
      </c>
      <c r="G74" s="152">
        <v>3.7520480110061611</v>
      </c>
      <c r="H74" s="37">
        <v>14547521.32</v>
      </c>
      <c r="I74" s="37">
        <v>15680773.555555556</v>
      </c>
      <c r="J74" s="37">
        <v>1133252.2355555557</v>
      </c>
      <c r="K74" s="152">
        <v>0.92772982585708885</v>
      </c>
    </row>
    <row r="75" spans="1:11" x14ac:dyDescent="0.25">
      <c r="A75" s="17" t="s">
        <v>84</v>
      </c>
      <c r="B75" s="6" t="s">
        <v>559</v>
      </c>
      <c r="C75" s="39">
        <v>7285050</v>
      </c>
      <c r="D75" s="39">
        <v>7285050</v>
      </c>
      <c r="E75" s="21">
        <v>942191.94444444438</v>
      </c>
      <c r="F75" s="21">
        <v>-6342858.055555556</v>
      </c>
      <c r="G75" s="153">
        <v>7.7320232283407702</v>
      </c>
      <c r="H75" s="21">
        <v>11600311</v>
      </c>
      <c r="I75" s="21">
        <v>7685352.2222222211</v>
      </c>
      <c r="J75" s="21">
        <v>-3914958.7777777789</v>
      </c>
      <c r="K75" s="153">
        <v>1.5094052509991231</v>
      </c>
    </row>
    <row r="76" spans="1:11" x14ac:dyDescent="0.25">
      <c r="A76" s="17" t="s">
        <v>480</v>
      </c>
      <c r="B76" s="6" t="s">
        <v>560</v>
      </c>
      <c r="C76" s="39">
        <v>0</v>
      </c>
      <c r="D76" s="39">
        <v>0</v>
      </c>
      <c r="E76" s="21">
        <v>999427.66666666663</v>
      </c>
      <c r="F76" s="21">
        <v>999427.66666666663</v>
      </c>
      <c r="G76" s="153">
        <v>0</v>
      </c>
      <c r="H76" s="21">
        <v>2817610.32</v>
      </c>
      <c r="I76" s="21">
        <v>7995421.333333334</v>
      </c>
      <c r="J76" s="21">
        <v>5177811.0133333337</v>
      </c>
      <c r="K76" s="153">
        <v>0.35240298197334935</v>
      </c>
    </row>
    <row r="77" spans="1:11" x14ac:dyDescent="0.25">
      <c r="A77" s="17" t="s">
        <v>545</v>
      </c>
      <c r="B77" s="6" t="s">
        <v>561</v>
      </c>
      <c r="C77" s="188">
        <v>0</v>
      </c>
      <c r="D77" s="188">
        <v>0</v>
      </c>
      <c r="E77" s="44">
        <v>0</v>
      </c>
      <c r="F77" s="44">
        <v>0</v>
      </c>
      <c r="G77" s="153" t="s">
        <v>16</v>
      </c>
      <c r="H77" s="44">
        <v>129600</v>
      </c>
      <c r="I77" s="44">
        <v>0</v>
      </c>
      <c r="J77" s="44">
        <v>-129600</v>
      </c>
      <c r="K77" s="153" t="s">
        <v>16</v>
      </c>
    </row>
    <row r="78" spans="1:11" x14ac:dyDescent="0.25">
      <c r="A78" s="31" t="s">
        <v>85</v>
      </c>
      <c r="B78" s="29" t="s">
        <v>86</v>
      </c>
      <c r="C78" s="36">
        <v>20250</v>
      </c>
      <c r="D78" s="36">
        <v>20250</v>
      </c>
      <c r="E78" s="37">
        <v>401583.33333333331</v>
      </c>
      <c r="F78" s="37">
        <v>381333.33333333331</v>
      </c>
      <c r="G78" s="152">
        <v>5.0425399460468978E-2</v>
      </c>
      <c r="H78" s="37">
        <v>1580299.3399999999</v>
      </c>
      <c r="I78" s="37">
        <v>3212666.666666667</v>
      </c>
      <c r="J78" s="37">
        <v>1632367.3266666671</v>
      </c>
      <c r="K78" s="152">
        <v>0.49189645362108314</v>
      </c>
    </row>
    <row r="79" spans="1:11" x14ac:dyDescent="0.25">
      <c r="A79" s="17" t="s">
        <v>87</v>
      </c>
      <c r="B79" s="12" t="s">
        <v>644</v>
      </c>
      <c r="C79" s="39">
        <v>2490</v>
      </c>
      <c r="D79" s="39">
        <v>2490</v>
      </c>
      <c r="E79" s="21">
        <v>369333.33333333331</v>
      </c>
      <c r="F79" s="21">
        <v>366843.33333333331</v>
      </c>
      <c r="G79" s="153">
        <v>6.7418772563176896E-3</v>
      </c>
      <c r="H79" s="21">
        <v>1360365.19</v>
      </c>
      <c r="I79" s="21">
        <v>2954666.666666667</v>
      </c>
      <c r="J79" s="21">
        <v>1594301.476666667</v>
      </c>
      <c r="K79" s="153">
        <v>0.46041240636281583</v>
      </c>
    </row>
    <row r="80" spans="1:11" x14ac:dyDescent="0.25">
      <c r="A80" s="17" t="s">
        <v>88</v>
      </c>
      <c r="B80" s="12" t="s">
        <v>89</v>
      </c>
      <c r="C80" s="39">
        <v>0</v>
      </c>
      <c r="D80" s="39">
        <v>0</v>
      </c>
      <c r="E80" s="21">
        <v>11250</v>
      </c>
      <c r="F80" s="21">
        <v>11250</v>
      </c>
      <c r="G80" s="153">
        <v>0</v>
      </c>
      <c r="H80" s="21">
        <v>94184.15</v>
      </c>
      <c r="I80" s="21">
        <v>90000</v>
      </c>
      <c r="J80" s="21">
        <v>-4184.1499999999942</v>
      </c>
      <c r="K80" s="153">
        <v>1.0464905555555555</v>
      </c>
    </row>
    <row r="81" spans="1:11" x14ac:dyDescent="0.25">
      <c r="A81" s="17" t="s">
        <v>90</v>
      </c>
      <c r="B81" s="12" t="s">
        <v>91</v>
      </c>
      <c r="C81" s="39">
        <v>17760</v>
      </c>
      <c r="D81" s="39">
        <v>17760</v>
      </c>
      <c r="E81" s="21">
        <v>21000</v>
      </c>
      <c r="F81" s="21">
        <v>3240</v>
      </c>
      <c r="G81" s="153">
        <v>0.84571428571428575</v>
      </c>
      <c r="H81" s="21">
        <v>125750</v>
      </c>
      <c r="I81" s="21">
        <v>168000</v>
      </c>
      <c r="J81" s="21">
        <v>42250</v>
      </c>
      <c r="K81" s="153">
        <v>0.74851190476190477</v>
      </c>
    </row>
    <row r="82" spans="1:11" x14ac:dyDescent="0.25">
      <c r="A82" s="31" t="s">
        <v>92</v>
      </c>
      <c r="B82" s="29" t="s">
        <v>93</v>
      </c>
      <c r="C82" s="36">
        <v>12538480.16</v>
      </c>
      <c r="D82" s="36">
        <v>12538480.16</v>
      </c>
      <c r="E82" s="37">
        <v>9476378.1202000007</v>
      </c>
      <c r="F82" s="37">
        <v>-3062102.0397999994</v>
      </c>
      <c r="G82" s="152">
        <v>1.3231299976594193</v>
      </c>
      <c r="H82" s="37">
        <v>80871217.819999993</v>
      </c>
      <c r="I82" s="37">
        <v>87656881.684755564</v>
      </c>
      <c r="J82" s="37">
        <v>6785663.8647555709</v>
      </c>
      <c r="K82" s="152">
        <v>0.92258834977544413</v>
      </c>
    </row>
    <row r="83" spans="1:11" x14ac:dyDescent="0.25">
      <c r="A83" s="17" t="s">
        <v>94</v>
      </c>
      <c r="B83" s="6" t="s">
        <v>95</v>
      </c>
      <c r="C83" s="8">
        <v>4135170.93</v>
      </c>
      <c r="D83" s="8">
        <v>4135170.93</v>
      </c>
      <c r="E83" s="21">
        <v>4135170.9000000004</v>
      </c>
      <c r="F83" s="21">
        <v>-2.9999999795109034E-2</v>
      </c>
      <c r="G83" s="153">
        <v>1.0000000072548392</v>
      </c>
      <c r="H83" s="21">
        <v>33081367.440000001</v>
      </c>
      <c r="I83" s="21">
        <v>33081367.199999996</v>
      </c>
      <c r="J83" s="21">
        <v>-0.24000000581145287</v>
      </c>
      <c r="K83" s="153">
        <v>1.0000000072548394</v>
      </c>
    </row>
    <row r="84" spans="1:11" x14ac:dyDescent="0.25">
      <c r="A84" s="17" t="s">
        <v>96</v>
      </c>
      <c r="B84" s="215" t="s">
        <v>97</v>
      </c>
      <c r="C84" s="39">
        <v>0</v>
      </c>
      <c r="D84" s="39">
        <v>0</v>
      </c>
      <c r="E84" s="21">
        <v>142740</v>
      </c>
      <c r="F84" s="21">
        <v>142740</v>
      </c>
      <c r="G84" s="153">
        <v>0</v>
      </c>
      <c r="H84" s="21">
        <v>0</v>
      </c>
      <c r="I84" s="21">
        <v>1249180</v>
      </c>
      <c r="J84" s="21">
        <v>1249180</v>
      </c>
      <c r="K84" s="153">
        <v>0</v>
      </c>
    </row>
    <row r="85" spans="1:11" x14ac:dyDescent="0.25">
      <c r="A85" s="17" t="s">
        <v>98</v>
      </c>
      <c r="B85" s="215" t="s">
        <v>99</v>
      </c>
      <c r="C85" s="188">
        <v>200000</v>
      </c>
      <c r="D85" s="188">
        <v>200000</v>
      </c>
      <c r="E85" s="44">
        <v>125000</v>
      </c>
      <c r="F85" s="44">
        <v>-75000</v>
      </c>
      <c r="G85" s="153">
        <v>1.6</v>
      </c>
      <c r="H85" s="44">
        <v>365000</v>
      </c>
      <c r="I85" s="44">
        <v>1000000</v>
      </c>
      <c r="J85" s="44">
        <v>635000</v>
      </c>
      <c r="K85" s="153">
        <v>0.36499999999999999</v>
      </c>
    </row>
    <row r="86" spans="1:11" x14ac:dyDescent="0.25">
      <c r="A86" s="28" t="s">
        <v>100</v>
      </c>
      <c r="B86" s="45" t="s">
        <v>101</v>
      </c>
      <c r="C86" s="46">
        <v>4644984.8100000005</v>
      </c>
      <c r="D86" s="46">
        <v>4644984.8100000005</v>
      </c>
      <c r="E86" s="47">
        <v>5073467.2202000003</v>
      </c>
      <c r="F86" s="48">
        <v>428482.41019999981</v>
      </c>
      <c r="G86" s="152">
        <v>0.91554446070056428</v>
      </c>
      <c r="H86" s="47">
        <v>36998474.82</v>
      </c>
      <c r="I86" s="47">
        <v>38452174.929200001</v>
      </c>
      <c r="J86" s="48">
        <v>1453700.1092000008</v>
      </c>
      <c r="K86" s="152">
        <v>0.96219459336496249</v>
      </c>
    </row>
    <row r="87" spans="1:11" x14ac:dyDescent="0.25">
      <c r="A87" s="17"/>
      <c r="B87" s="256" t="s">
        <v>102</v>
      </c>
      <c r="C87" s="188">
        <v>0</v>
      </c>
      <c r="D87" s="188">
        <v>0</v>
      </c>
      <c r="E87" s="44">
        <v>0</v>
      </c>
      <c r="F87" s="44">
        <v>0</v>
      </c>
      <c r="G87" s="153" t="s">
        <v>16</v>
      </c>
      <c r="H87" s="44">
        <v>21363.200000000001</v>
      </c>
      <c r="I87" s="44">
        <v>60250</v>
      </c>
      <c r="J87" s="44">
        <v>38886.800000000003</v>
      </c>
      <c r="K87" s="153">
        <v>0.35457593360995854</v>
      </c>
    </row>
    <row r="88" spans="1:11" x14ac:dyDescent="0.25">
      <c r="A88" s="17"/>
      <c r="B88" s="256" t="s">
        <v>104</v>
      </c>
      <c r="C88" s="188">
        <v>2315829.0100000002</v>
      </c>
      <c r="D88" s="188">
        <v>2315829.0100000002</v>
      </c>
      <c r="E88" s="44">
        <v>2816213.5602000002</v>
      </c>
      <c r="F88" s="44">
        <v>500384.55019999994</v>
      </c>
      <c r="G88" s="153">
        <v>0.82232009771145909</v>
      </c>
      <c r="H88" s="44">
        <v>18242657.82</v>
      </c>
      <c r="I88" s="44">
        <v>18038309.725200005</v>
      </c>
      <c r="J88" s="44">
        <v>-204348.09479999542</v>
      </c>
      <c r="K88" s="153">
        <v>1.011328561151964</v>
      </c>
    </row>
    <row r="89" spans="1:11" x14ac:dyDescent="0.25">
      <c r="A89" s="17"/>
      <c r="B89" s="256" t="s">
        <v>103</v>
      </c>
      <c r="C89" s="39">
        <v>171282.23</v>
      </c>
      <c r="D89" s="39">
        <v>171282.23</v>
      </c>
      <c r="E89" s="44">
        <v>188838.66</v>
      </c>
      <c r="F89" s="44">
        <v>17556.429999999993</v>
      </c>
      <c r="G89" s="153">
        <v>0.90702947161349279</v>
      </c>
      <c r="H89" s="44">
        <v>1370257.84</v>
      </c>
      <c r="I89" s="44">
        <v>3806295.2040000013</v>
      </c>
      <c r="J89" s="44">
        <v>2436037.364000001</v>
      </c>
      <c r="K89" s="153">
        <v>0.35999778434421181</v>
      </c>
    </row>
    <row r="90" spans="1:11" x14ac:dyDescent="0.25">
      <c r="A90" s="28"/>
      <c r="B90" s="256" t="s">
        <v>105</v>
      </c>
      <c r="C90" s="39">
        <v>2157873.5699999998</v>
      </c>
      <c r="D90" s="39">
        <v>2157873.5699999998</v>
      </c>
      <c r="E90" s="44">
        <v>2068415</v>
      </c>
      <c r="F90" s="44">
        <v>-89458.569999999832</v>
      </c>
      <c r="G90" s="153">
        <v>1.0432498168887772</v>
      </c>
      <c r="H90" s="44">
        <v>17364195.960000001</v>
      </c>
      <c r="I90" s="44">
        <v>16547320</v>
      </c>
      <c r="J90" s="44">
        <v>-816875.96000000089</v>
      </c>
      <c r="K90" s="153">
        <v>1.0493660580686177</v>
      </c>
    </row>
    <row r="91" spans="1:11" x14ac:dyDescent="0.25">
      <c r="A91" s="28" t="s">
        <v>106</v>
      </c>
      <c r="B91" s="29" t="s">
        <v>107</v>
      </c>
      <c r="C91" s="203">
        <v>3558324.42</v>
      </c>
      <c r="D91" s="203">
        <v>3558324.42</v>
      </c>
      <c r="E91" s="292">
        <v>3999668.1111111115</v>
      </c>
      <c r="F91" s="47">
        <v>441343.69111111155</v>
      </c>
      <c r="G91" s="152">
        <v>0.8896549216458598</v>
      </c>
      <c r="H91" s="292">
        <v>10426375.559999999</v>
      </c>
      <c r="I91" s="292">
        <v>57472150.222222216</v>
      </c>
      <c r="J91" s="47">
        <v>47045774.662222221</v>
      </c>
      <c r="K91" s="152">
        <v>0.1814161384198312</v>
      </c>
    </row>
    <row r="92" spans="1:11" x14ac:dyDescent="0.25">
      <c r="A92" s="17" t="s">
        <v>108</v>
      </c>
      <c r="B92" s="6" t="s">
        <v>109</v>
      </c>
      <c r="C92" s="39">
        <v>3558324.42</v>
      </c>
      <c r="D92" s="39">
        <v>3558324.42</v>
      </c>
      <c r="E92" s="44">
        <v>3999668.1111111115</v>
      </c>
      <c r="F92" s="44">
        <v>441343.69111111155</v>
      </c>
      <c r="G92" s="153">
        <v>0.8896549216458598</v>
      </c>
      <c r="H92" s="44">
        <v>10426375.559999999</v>
      </c>
      <c r="I92" s="44">
        <v>57472150.222222216</v>
      </c>
      <c r="J92" s="44">
        <v>47045774.662222221</v>
      </c>
      <c r="K92" s="153">
        <v>0.1814161384198312</v>
      </c>
    </row>
    <row r="93" spans="1:11" x14ac:dyDescent="0.25">
      <c r="A93" s="28" t="s">
        <v>110</v>
      </c>
      <c r="B93" s="29" t="s">
        <v>111</v>
      </c>
      <c r="C93" s="40">
        <v>8694267.7300000004</v>
      </c>
      <c r="D93" s="40">
        <v>962199.21</v>
      </c>
      <c r="E93" s="41">
        <v>8698654.3583333343</v>
      </c>
      <c r="F93" s="37">
        <v>4386.6283333338797</v>
      </c>
      <c r="G93" s="152">
        <v>0.99949571184776054</v>
      </c>
      <c r="H93" s="41">
        <v>69589065.209999993</v>
      </c>
      <c r="I93" s="41">
        <v>69589234.866666675</v>
      </c>
      <c r="J93" s="37">
        <v>169.65666668117046</v>
      </c>
      <c r="K93" s="152">
        <v>0.99999756202712953</v>
      </c>
    </row>
    <row r="94" spans="1:11" x14ac:dyDescent="0.25">
      <c r="A94" s="17" t="s">
        <v>112</v>
      </c>
      <c r="B94" s="12" t="s">
        <v>537</v>
      </c>
      <c r="C94" s="188">
        <v>308720.57</v>
      </c>
      <c r="D94" s="188">
        <v>0</v>
      </c>
      <c r="E94" s="44">
        <v>263893.32083333336</v>
      </c>
      <c r="F94" s="44">
        <v>-44827.249166666646</v>
      </c>
      <c r="G94" s="153">
        <v>1.1698688281503651</v>
      </c>
      <c r="H94" s="44">
        <v>3250121.5599999996</v>
      </c>
      <c r="I94" s="44">
        <v>2111146.5666666669</v>
      </c>
      <c r="J94" s="44">
        <v>-1138974.9933333327</v>
      </c>
      <c r="K94" s="153">
        <v>1.539505409674935</v>
      </c>
    </row>
    <row r="95" spans="1:11" x14ac:dyDescent="0.25">
      <c r="A95" s="17" t="s">
        <v>113</v>
      </c>
      <c r="B95" s="12" t="s">
        <v>114</v>
      </c>
      <c r="C95" s="188">
        <v>393504.26</v>
      </c>
      <c r="D95" s="188">
        <v>515336.7</v>
      </c>
      <c r="E95" s="44">
        <v>470926.13416666666</v>
      </c>
      <c r="F95" s="44">
        <v>77421.874166666646</v>
      </c>
      <c r="G95" s="153">
        <v>0.83559656483352851</v>
      </c>
      <c r="H95" s="44">
        <v>2446258.4699999997</v>
      </c>
      <c r="I95" s="44">
        <v>3767409.0733333337</v>
      </c>
      <c r="J95" s="44">
        <v>1321150.603333334</v>
      </c>
      <c r="K95" s="153">
        <v>0.64932117069930917</v>
      </c>
    </row>
    <row r="96" spans="1:11" x14ac:dyDescent="0.25">
      <c r="A96" s="28" t="s">
        <v>115</v>
      </c>
      <c r="B96" s="2" t="s">
        <v>116</v>
      </c>
      <c r="C96" s="46">
        <v>7992042.9000000004</v>
      </c>
      <c r="D96" s="46">
        <v>446862.51</v>
      </c>
      <c r="E96" s="47">
        <v>7963834.9033333343</v>
      </c>
      <c r="F96" s="47">
        <v>-28207.99666666612</v>
      </c>
      <c r="G96" s="152">
        <v>1.0035420117329228</v>
      </c>
      <c r="H96" s="47">
        <v>63892685.179999992</v>
      </c>
      <c r="I96" s="47">
        <v>63710679.226666681</v>
      </c>
      <c r="J96" s="47">
        <v>-182005.95333331078</v>
      </c>
      <c r="K96" s="152">
        <v>1.002856757384202</v>
      </c>
    </row>
    <row r="97" spans="1:11" x14ac:dyDescent="0.25">
      <c r="A97" s="17" t="s">
        <v>117</v>
      </c>
      <c r="B97" s="6" t="s">
        <v>118</v>
      </c>
      <c r="C97" s="188">
        <v>300283.40000000002</v>
      </c>
      <c r="D97" s="188">
        <v>300283.40000000002</v>
      </c>
      <c r="E97" s="44">
        <v>268205.75</v>
      </c>
      <c r="F97" s="44">
        <v>-32077.650000000023</v>
      </c>
      <c r="G97" s="153">
        <v>1.1196009034109076</v>
      </c>
      <c r="H97" s="44">
        <v>2419690.4</v>
      </c>
      <c r="I97" s="44">
        <v>2145646</v>
      </c>
      <c r="J97" s="44">
        <v>-274044.39999999991</v>
      </c>
      <c r="K97" s="153">
        <v>1.1277211618319145</v>
      </c>
    </row>
    <row r="98" spans="1:11" x14ac:dyDescent="0.25">
      <c r="A98" s="266" t="s">
        <v>119</v>
      </c>
      <c r="B98" s="256" t="s">
        <v>120</v>
      </c>
      <c r="C98" s="188">
        <v>5697101.2800000003</v>
      </c>
      <c r="D98" s="188">
        <v>0</v>
      </c>
      <c r="E98" s="44">
        <v>5139419.833333334</v>
      </c>
      <c r="F98" s="271">
        <v>-557681.44666666631</v>
      </c>
      <c r="G98" s="293">
        <v>1.1085105838308142</v>
      </c>
      <c r="H98" s="44">
        <v>45521850.240000002</v>
      </c>
      <c r="I98" s="44">
        <v>41115358.666666679</v>
      </c>
      <c r="J98" s="271">
        <v>-4406491.573333323</v>
      </c>
      <c r="K98" s="293">
        <v>1.1071738570751124</v>
      </c>
    </row>
    <row r="99" spans="1:11" x14ac:dyDescent="0.25">
      <c r="A99" s="266" t="s">
        <v>119</v>
      </c>
      <c r="B99" s="256" t="s">
        <v>121</v>
      </c>
      <c r="C99" s="188">
        <v>1835552.3</v>
      </c>
      <c r="D99" s="188">
        <v>0</v>
      </c>
      <c r="E99" s="44">
        <v>2258328.1533333333</v>
      </c>
      <c r="F99" s="271">
        <v>422775.85333333327</v>
      </c>
      <c r="G99" s="293">
        <v>0.8127925506710314</v>
      </c>
      <c r="H99" s="44">
        <v>14684418.400000002</v>
      </c>
      <c r="I99" s="44">
        <v>18066625.226666663</v>
      </c>
      <c r="J99" s="271">
        <v>3382206.8266666606</v>
      </c>
      <c r="K99" s="293">
        <v>0.81279255067103162</v>
      </c>
    </row>
    <row r="100" spans="1:11" x14ac:dyDescent="0.25">
      <c r="A100" s="17" t="s">
        <v>122</v>
      </c>
      <c r="B100" s="6" t="s">
        <v>123</v>
      </c>
      <c r="C100" s="188">
        <v>146579.10999999999</v>
      </c>
      <c r="D100" s="188">
        <v>146579.10999999999</v>
      </c>
      <c r="E100" s="44">
        <v>119801.16666666667</v>
      </c>
      <c r="F100" s="44">
        <v>-26777.943333333315</v>
      </c>
      <c r="G100" s="153">
        <v>1.223519887814114</v>
      </c>
      <c r="H100" s="44">
        <v>1166511.6600000001</v>
      </c>
      <c r="I100" s="44">
        <v>958409.33333333326</v>
      </c>
      <c r="J100" s="44">
        <v>-208102.32666666689</v>
      </c>
      <c r="K100" s="153">
        <v>1.2171330343193656</v>
      </c>
    </row>
    <row r="101" spans="1:11" x14ac:dyDescent="0.25">
      <c r="A101" s="17" t="s">
        <v>481</v>
      </c>
      <c r="B101" s="6" t="s">
        <v>482</v>
      </c>
      <c r="C101" s="188">
        <v>12526.81</v>
      </c>
      <c r="D101" s="188">
        <v>0</v>
      </c>
      <c r="E101" s="44">
        <v>178080</v>
      </c>
      <c r="F101" s="44">
        <v>165553.19</v>
      </c>
      <c r="G101" s="153">
        <v>7.0343721922731348E-2</v>
      </c>
      <c r="H101" s="44">
        <v>100214.48</v>
      </c>
      <c r="I101" s="44">
        <v>1424640</v>
      </c>
      <c r="J101" s="44">
        <v>1324425.52</v>
      </c>
      <c r="K101" s="153">
        <v>7.0343721922731348E-2</v>
      </c>
    </row>
    <row r="102" spans="1:11" ht="24.75" x14ac:dyDescent="0.25">
      <c r="A102" s="28" t="s">
        <v>124</v>
      </c>
      <c r="B102" s="34" t="s">
        <v>125</v>
      </c>
      <c r="C102" s="40">
        <v>572234.30000000005</v>
      </c>
      <c r="D102" s="40">
        <v>572234.30000000005</v>
      </c>
      <c r="E102" s="37">
        <v>4862012.9524545455</v>
      </c>
      <c r="F102" s="37">
        <v>4289778.6524545457</v>
      </c>
      <c r="G102" s="152">
        <v>0.11769493532737556</v>
      </c>
      <c r="H102" s="37">
        <v>5790548.4100000001</v>
      </c>
      <c r="I102" s="37">
        <v>38732323.462636359</v>
      </c>
      <c r="J102" s="37">
        <v>32941775.052636359</v>
      </c>
      <c r="K102" s="152">
        <v>0.14950170535433868</v>
      </c>
    </row>
    <row r="103" spans="1:11" x14ac:dyDescent="0.25">
      <c r="A103" s="28" t="s">
        <v>126</v>
      </c>
      <c r="B103" s="2" t="s">
        <v>127</v>
      </c>
      <c r="C103" s="40">
        <v>0</v>
      </c>
      <c r="D103" s="40">
        <v>0</v>
      </c>
      <c r="E103" s="42">
        <v>2401755.7024545455</v>
      </c>
      <c r="F103" s="37">
        <v>2401755.7024545455</v>
      </c>
      <c r="G103" s="152">
        <v>0</v>
      </c>
      <c r="H103" s="42">
        <v>848423.6100000001</v>
      </c>
      <c r="I103" s="42">
        <v>18973265.462636363</v>
      </c>
      <c r="J103" s="37">
        <v>18124841.852636363</v>
      </c>
      <c r="K103" s="152">
        <v>4.4716794358397725E-2</v>
      </c>
    </row>
    <row r="104" spans="1:11" ht="24.75" x14ac:dyDescent="0.25">
      <c r="A104" s="17" t="s">
        <v>128</v>
      </c>
      <c r="B104" s="6" t="s">
        <v>625</v>
      </c>
      <c r="C104" s="39">
        <v>0</v>
      </c>
      <c r="D104" s="39">
        <v>0</v>
      </c>
      <c r="E104" s="21">
        <v>780654.33333333337</v>
      </c>
      <c r="F104" s="21">
        <v>780654.33333333337</v>
      </c>
      <c r="G104" s="153">
        <v>0</v>
      </c>
      <c r="H104" s="21">
        <v>15220.119999999999</v>
      </c>
      <c r="I104" s="21">
        <v>6254234.666666666</v>
      </c>
      <c r="J104" s="21">
        <v>6239014.5466666659</v>
      </c>
      <c r="K104" s="153">
        <v>2.4335703425263223E-3</v>
      </c>
    </row>
    <row r="105" spans="1:11" ht="24.75" x14ac:dyDescent="0.25">
      <c r="A105" s="17" t="s">
        <v>129</v>
      </c>
      <c r="B105" s="6" t="s">
        <v>130</v>
      </c>
      <c r="C105" s="39">
        <v>0</v>
      </c>
      <c r="D105" s="39">
        <v>0</v>
      </c>
      <c r="E105" s="21">
        <v>339166.66666666669</v>
      </c>
      <c r="F105" s="21">
        <v>339166.66666666669</v>
      </c>
      <c r="G105" s="153">
        <v>0</v>
      </c>
      <c r="H105" s="21">
        <v>376413.71</v>
      </c>
      <c r="I105" s="21">
        <v>2817333.333333333</v>
      </c>
      <c r="J105" s="21">
        <v>2440919.6233333331</v>
      </c>
      <c r="K105" s="153">
        <v>0.13360638073828682</v>
      </c>
    </row>
    <row r="106" spans="1:11" ht="24.75" x14ac:dyDescent="0.25">
      <c r="A106" s="17" t="s">
        <v>575</v>
      </c>
      <c r="B106" s="6" t="s">
        <v>576</v>
      </c>
      <c r="C106" s="39">
        <v>0</v>
      </c>
      <c r="D106" s="39">
        <v>0</v>
      </c>
      <c r="E106" s="21">
        <v>0</v>
      </c>
      <c r="F106" s="21">
        <v>0</v>
      </c>
      <c r="G106" s="153" t="s">
        <v>16</v>
      </c>
      <c r="H106" s="21">
        <v>20000</v>
      </c>
      <c r="I106" s="21">
        <v>0</v>
      </c>
      <c r="J106" s="21">
        <v>-20000</v>
      </c>
      <c r="K106" s="153" t="s">
        <v>16</v>
      </c>
    </row>
    <row r="107" spans="1:11" ht="24.75" x14ac:dyDescent="0.25">
      <c r="A107" s="17" t="s">
        <v>131</v>
      </c>
      <c r="B107" s="6" t="s">
        <v>132</v>
      </c>
      <c r="C107" s="39">
        <v>0</v>
      </c>
      <c r="D107" s="39">
        <v>0</v>
      </c>
      <c r="E107" s="21">
        <v>1271934.7024545455</v>
      </c>
      <c r="F107" s="21">
        <v>1271934.7024545455</v>
      </c>
      <c r="G107" s="153">
        <v>0</v>
      </c>
      <c r="H107" s="21">
        <v>399354.28</v>
      </c>
      <c r="I107" s="21">
        <v>9821697.4626363628</v>
      </c>
      <c r="J107" s="21">
        <v>9422343.1826363634</v>
      </c>
      <c r="K107" s="153">
        <v>4.0660413489544037E-2</v>
      </c>
    </row>
    <row r="108" spans="1:11" x14ac:dyDescent="0.25">
      <c r="A108" s="17" t="s">
        <v>133</v>
      </c>
      <c r="B108" s="6" t="s">
        <v>134</v>
      </c>
      <c r="C108" s="39">
        <v>0</v>
      </c>
      <c r="D108" s="39">
        <v>0</v>
      </c>
      <c r="E108" s="21">
        <v>10000</v>
      </c>
      <c r="F108" s="21">
        <v>10000</v>
      </c>
      <c r="G108" s="153">
        <v>0</v>
      </c>
      <c r="H108" s="21">
        <v>37435.5</v>
      </c>
      <c r="I108" s="21">
        <v>80000</v>
      </c>
      <c r="J108" s="21">
        <v>42564.5</v>
      </c>
      <c r="K108" s="153">
        <v>0.46794374999999999</v>
      </c>
    </row>
    <row r="109" spans="1:11" x14ac:dyDescent="0.25">
      <c r="A109" s="28" t="s">
        <v>135</v>
      </c>
      <c r="B109" s="2" t="s">
        <v>136</v>
      </c>
      <c r="C109" s="40">
        <v>572234.30000000005</v>
      </c>
      <c r="D109" s="40">
        <v>572234.30000000005</v>
      </c>
      <c r="E109" s="37">
        <v>2460257.25</v>
      </c>
      <c r="F109" s="37">
        <v>1888022.95</v>
      </c>
      <c r="G109" s="152">
        <v>0.23259124630158087</v>
      </c>
      <c r="H109" s="37">
        <v>4942124.8</v>
      </c>
      <c r="I109" s="37">
        <v>19759058</v>
      </c>
      <c r="J109" s="37">
        <v>14816933.199999999</v>
      </c>
      <c r="K109" s="152">
        <v>0.25011945407518921</v>
      </c>
    </row>
    <row r="110" spans="1:11" ht="24.75" x14ac:dyDescent="0.25">
      <c r="A110" s="17" t="s">
        <v>137</v>
      </c>
      <c r="B110" s="6" t="s">
        <v>138</v>
      </c>
      <c r="C110" s="39">
        <v>2500</v>
      </c>
      <c r="D110" s="39">
        <v>2500</v>
      </c>
      <c r="E110" s="21">
        <v>20000</v>
      </c>
      <c r="F110" s="21">
        <v>17500</v>
      </c>
      <c r="G110" s="153">
        <v>0.125</v>
      </c>
      <c r="H110" s="21">
        <v>58224.7</v>
      </c>
      <c r="I110" s="21">
        <v>235000</v>
      </c>
      <c r="J110" s="21">
        <v>176775.3</v>
      </c>
      <c r="K110" s="153">
        <v>0.24776468085106382</v>
      </c>
    </row>
    <row r="111" spans="1:11" ht="24.75" x14ac:dyDescent="0.25">
      <c r="A111" s="17" t="s">
        <v>139</v>
      </c>
      <c r="B111" s="6" t="s">
        <v>140</v>
      </c>
      <c r="C111" s="39">
        <v>0</v>
      </c>
      <c r="D111" s="39">
        <v>0</v>
      </c>
      <c r="E111" s="21">
        <v>8000</v>
      </c>
      <c r="F111" s="21">
        <v>8000</v>
      </c>
      <c r="G111" s="153">
        <v>0</v>
      </c>
      <c r="H111" s="21">
        <v>219615.19</v>
      </c>
      <c r="I111" s="21">
        <v>66000</v>
      </c>
      <c r="J111" s="21">
        <v>-153615.19</v>
      </c>
      <c r="K111" s="153">
        <v>3.3275028787878789</v>
      </c>
    </row>
    <row r="112" spans="1:11" ht="24.75" x14ac:dyDescent="0.25">
      <c r="A112" s="17" t="s">
        <v>141</v>
      </c>
      <c r="B112" s="6" t="s">
        <v>142</v>
      </c>
      <c r="C112" s="39">
        <v>0</v>
      </c>
      <c r="D112" s="39">
        <v>0</v>
      </c>
      <c r="E112" s="21">
        <v>2083.3333333333335</v>
      </c>
      <c r="F112" s="21">
        <v>2083.3333333333335</v>
      </c>
      <c r="G112" s="153">
        <v>0</v>
      </c>
      <c r="H112" s="21">
        <v>0</v>
      </c>
      <c r="I112" s="21">
        <v>16666.666666666668</v>
      </c>
      <c r="J112" s="21">
        <v>16666.666666666668</v>
      </c>
      <c r="K112" s="153">
        <v>0</v>
      </c>
    </row>
    <row r="113" spans="1:11" ht="24.75" x14ac:dyDescent="0.25">
      <c r="A113" s="17" t="s">
        <v>143</v>
      </c>
      <c r="B113" s="6" t="s">
        <v>144</v>
      </c>
      <c r="C113" s="39">
        <v>0</v>
      </c>
      <c r="D113" s="39">
        <v>0</v>
      </c>
      <c r="E113" s="21">
        <v>1386970.5833333335</v>
      </c>
      <c r="F113" s="21">
        <v>1386970.5833333335</v>
      </c>
      <c r="G113" s="153">
        <v>0</v>
      </c>
      <c r="H113" s="21">
        <v>2224487.46</v>
      </c>
      <c r="I113" s="21">
        <v>11095764.66666667</v>
      </c>
      <c r="J113" s="21">
        <v>8871277.2066666707</v>
      </c>
      <c r="K113" s="153">
        <v>0.20048077143188622</v>
      </c>
    </row>
    <row r="114" spans="1:11" ht="24.75" x14ac:dyDescent="0.25">
      <c r="A114" s="17" t="s">
        <v>145</v>
      </c>
      <c r="B114" s="6" t="s">
        <v>146</v>
      </c>
      <c r="C114" s="39">
        <v>569734.30000000005</v>
      </c>
      <c r="D114" s="39">
        <v>569734.30000000005</v>
      </c>
      <c r="E114" s="21">
        <v>1043203.3333333334</v>
      </c>
      <c r="F114" s="21">
        <v>473469.03333333333</v>
      </c>
      <c r="G114" s="153">
        <v>0.54613926335869323</v>
      </c>
      <c r="H114" s="21">
        <v>2439797.4500000002</v>
      </c>
      <c r="I114" s="21">
        <v>8345626.666666666</v>
      </c>
      <c r="J114" s="21">
        <v>5905829.2166666659</v>
      </c>
      <c r="K114" s="153">
        <v>0.29234442750055123</v>
      </c>
    </row>
    <row r="115" spans="1:11" ht="24" x14ac:dyDescent="0.25">
      <c r="A115" s="28" t="s">
        <v>147</v>
      </c>
      <c r="B115" s="29" t="s">
        <v>148</v>
      </c>
      <c r="C115" s="238">
        <v>3688060.48</v>
      </c>
      <c r="D115" s="238">
        <v>3688060.48</v>
      </c>
      <c r="E115" s="239">
        <v>9567561.1388888881</v>
      </c>
      <c r="F115" s="239">
        <v>5879500.6588888876</v>
      </c>
      <c r="G115" s="152">
        <v>0.38547550691986554</v>
      </c>
      <c r="H115" s="239">
        <v>72678062.090000004</v>
      </c>
      <c r="I115" s="239">
        <v>93108565.777777761</v>
      </c>
      <c r="J115" s="239">
        <v>20430503.687777758</v>
      </c>
      <c r="K115" s="152">
        <v>0.78057331764148052</v>
      </c>
    </row>
    <row r="116" spans="1:11" x14ac:dyDescent="0.25">
      <c r="A116" s="17" t="s">
        <v>149</v>
      </c>
      <c r="B116" s="12" t="s">
        <v>150</v>
      </c>
      <c r="C116" s="188">
        <v>779980</v>
      </c>
      <c r="D116" s="188">
        <v>779980</v>
      </c>
      <c r="E116" s="44">
        <v>45000</v>
      </c>
      <c r="F116" s="44">
        <v>-734980</v>
      </c>
      <c r="G116" s="153">
        <v>17.332888888888888</v>
      </c>
      <c r="H116" s="44">
        <v>5326440</v>
      </c>
      <c r="I116" s="44">
        <v>360000</v>
      </c>
      <c r="J116" s="44">
        <v>-4966440</v>
      </c>
      <c r="K116" s="153">
        <v>14.795666666666667</v>
      </c>
    </row>
    <row r="117" spans="1:11" x14ac:dyDescent="0.25">
      <c r="A117" s="17" t="s">
        <v>151</v>
      </c>
      <c r="B117" s="12" t="s">
        <v>152</v>
      </c>
      <c r="C117" s="188">
        <v>534482.93999999994</v>
      </c>
      <c r="D117" s="188">
        <v>534482.93999999994</v>
      </c>
      <c r="E117" s="44">
        <v>385000</v>
      </c>
      <c r="F117" s="44">
        <v>-149482.93999999994</v>
      </c>
      <c r="G117" s="153">
        <v>1.3882673766233764</v>
      </c>
      <c r="H117" s="44">
        <v>4310259.3699999992</v>
      </c>
      <c r="I117" s="44">
        <v>3080000</v>
      </c>
      <c r="J117" s="44">
        <v>-1230259.3699999992</v>
      </c>
      <c r="K117" s="153">
        <v>1.3994348603896101</v>
      </c>
    </row>
    <row r="118" spans="1:11" x14ac:dyDescent="0.25">
      <c r="A118" s="17" t="s">
        <v>153</v>
      </c>
      <c r="B118" s="12" t="s">
        <v>562</v>
      </c>
      <c r="C118" s="188">
        <v>0</v>
      </c>
      <c r="D118" s="188">
        <v>0</v>
      </c>
      <c r="E118" s="44">
        <v>5000</v>
      </c>
      <c r="F118" s="44">
        <v>5000</v>
      </c>
      <c r="G118" s="154">
        <v>0</v>
      </c>
      <c r="H118" s="44">
        <v>0</v>
      </c>
      <c r="I118" s="44">
        <v>40000</v>
      </c>
      <c r="J118" s="44">
        <v>40000</v>
      </c>
      <c r="K118" s="154">
        <v>0</v>
      </c>
    </row>
    <row r="119" spans="1:11" x14ac:dyDescent="0.25">
      <c r="A119" s="28" t="s">
        <v>154</v>
      </c>
      <c r="B119" s="2" t="s">
        <v>155</v>
      </c>
      <c r="C119" s="40">
        <v>51762.71</v>
      </c>
      <c r="D119" s="40">
        <v>51762.71</v>
      </c>
      <c r="E119" s="37">
        <v>307291.41666666663</v>
      </c>
      <c r="F119" s="37">
        <v>255528.70666666664</v>
      </c>
      <c r="G119" s="152">
        <v>0.16844827805961607</v>
      </c>
      <c r="H119" s="37">
        <v>941649.64999999991</v>
      </c>
      <c r="I119" s="37">
        <v>2608331.3333333326</v>
      </c>
      <c r="J119" s="37">
        <v>1666681.6833333327</v>
      </c>
      <c r="K119" s="152">
        <v>0.36101611707306108</v>
      </c>
    </row>
    <row r="120" spans="1:11" x14ac:dyDescent="0.25">
      <c r="A120" s="1" t="s">
        <v>156</v>
      </c>
      <c r="B120" s="6" t="s">
        <v>157</v>
      </c>
      <c r="C120" s="39">
        <v>32863</v>
      </c>
      <c r="D120" s="39">
        <v>32863</v>
      </c>
      <c r="E120" s="21">
        <v>65833.333333333328</v>
      </c>
      <c r="F120" s="21">
        <v>32970.333333333328</v>
      </c>
      <c r="G120" s="153">
        <v>0.49918481012658233</v>
      </c>
      <c r="H120" s="21">
        <v>230395</v>
      </c>
      <c r="I120" s="21">
        <v>526666.66666666663</v>
      </c>
      <c r="J120" s="21">
        <v>296271.66666666663</v>
      </c>
      <c r="K120" s="153">
        <v>0.4374588607594937</v>
      </c>
    </row>
    <row r="121" spans="1:11" x14ac:dyDescent="0.25">
      <c r="A121" s="1" t="s">
        <v>158</v>
      </c>
      <c r="B121" s="6" t="s">
        <v>159</v>
      </c>
      <c r="C121" s="39">
        <v>0</v>
      </c>
      <c r="D121" s="39">
        <v>0</v>
      </c>
      <c r="E121" s="21">
        <v>21333.333333333332</v>
      </c>
      <c r="F121" s="21">
        <v>21333.333333333332</v>
      </c>
      <c r="G121" s="153">
        <v>0</v>
      </c>
      <c r="H121" s="21">
        <v>106023</v>
      </c>
      <c r="I121" s="21">
        <v>170666.66666666666</v>
      </c>
      <c r="J121" s="21">
        <v>64643.666666666657</v>
      </c>
      <c r="K121" s="153">
        <v>0.62122851562500003</v>
      </c>
    </row>
    <row r="122" spans="1:11" x14ac:dyDescent="0.25">
      <c r="A122" s="1" t="s">
        <v>160</v>
      </c>
      <c r="B122" s="6" t="s">
        <v>161</v>
      </c>
      <c r="C122" s="39">
        <v>18899.71</v>
      </c>
      <c r="D122" s="39">
        <v>18899.71</v>
      </c>
      <c r="E122" s="21">
        <v>220124.75</v>
      </c>
      <c r="F122" s="21">
        <v>201225.04</v>
      </c>
      <c r="G122" s="153">
        <v>8.5859086722415351E-2</v>
      </c>
      <c r="H122" s="21">
        <v>605231.64999999991</v>
      </c>
      <c r="I122" s="21">
        <v>1910998</v>
      </c>
      <c r="J122" s="21">
        <v>1305766.3500000001</v>
      </c>
      <c r="K122" s="153">
        <v>0.31670972444764456</v>
      </c>
    </row>
    <row r="123" spans="1:11" x14ac:dyDescent="0.25">
      <c r="A123" s="31" t="s">
        <v>162</v>
      </c>
      <c r="B123" s="49" t="s">
        <v>163</v>
      </c>
      <c r="C123" s="36">
        <v>4720</v>
      </c>
      <c r="D123" s="36">
        <v>4720</v>
      </c>
      <c r="E123" s="37">
        <v>736781.9444444445</v>
      </c>
      <c r="F123" s="37">
        <v>732061.9444444445</v>
      </c>
      <c r="G123" s="152">
        <v>6.4062373346553984E-3</v>
      </c>
      <c r="H123" s="37">
        <v>11572070.32</v>
      </c>
      <c r="I123" s="37">
        <v>23752922.22222222</v>
      </c>
      <c r="J123" s="37">
        <v>12180851.90222222</v>
      </c>
      <c r="K123" s="152">
        <v>0.48718512239195838</v>
      </c>
    </row>
    <row r="124" spans="1:11" x14ac:dyDescent="0.25">
      <c r="A124" s="294" t="s">
        <v>645</v>
      </c>
      <c r="B124" s="295" t="s">
        <v>563</v>
      </c>
      <c r="C124" s="188">
        <v>0</v>
      </c>
      <c r="D124" s="188">
        <v>0</v>
      </c>
      <c r="E124" s="44">
        <v>736781.9444444445</v>
      </c>
      <c r="F124" s="44">
        <v>736781.9444444445</v>
      </c>
      <c r="G124" s="153">
        <v>0</v>
      </c>
      <c r="H124" s="44">
        <v>11567350.32</v>
      </c>
      <c r="I124" s="44">
        <v>18532922.22222222</v>
      </c>
      <c r="J124" s="44">
        <v>6965571.9022222199</v>
      </c>
      <c r="K124" s="153">
        <v>0.62415145228041635</v>
      </c>
    </row>
    <row r="125" spans="1:11" x14ac:dyDescent="0.25">
      <c r="A125" s="164" t="s">
        <v>646</v>
      </c>
      <c r="B125" s="165" t="s">
        <v>483</v>
      </c>
      <c r="C125" s="188">
        <v>4720</v>
      </c>
      <c r="D125" s="188">
        <v>4720</v>
      </c>
      <c r="E125" s="21">
        <v>0</v>
      </c>
      <c r="F125" s="21">
        <v>-4720</v>
      </c>
      <c r="G125" s="153" t="s">
        <v>16</v>
      </c>
      <c r="H125" s="21">
        <v>4720</v>
      </c>
      <c r="I125" s="21">
        <v>5220000</v>
      </c>
      <c r="J125" s="21">
        <v>5215280</v>
      </c>
      <c r="K125" s="153">
        <v>9.0421455938697313E-4</v>
      </c>
    </row>
    <row r="126" spans="1:11" x14ac:dyDescent="0.25">
      <c r="A126" s="31" t="s">
        <v>164</v>
      </c>
      <c r="B126" s="2" t="s">
        <v>165</v>
      </c>
      <c r="C126" s="40">
        <v>1637683.51</v>
      </c>
      <c r="D126" s="40">
        <v>1637683.51</v>
      </c>
      <c r="E126" s="42">
        <v>5080487.777777778</v>
      </c>
      <c r="F126" s="37">
        <v>3442804.2677777782</v>
      </c>
      <c r="G126" s="152">
        <v>0.32234769211792652</v>
      </c>
      <c r="H126" s="37">
        <v>21465064.110000003</v>
      </c>
      <c r="I126" s="37">
        <v>39203312.222222224</v>
      </c>
      <c r="J126" s="37">
        <v>17738248.112222221</v>
      </c>
      <c r="K126" s="152">
        <v>0.54753190210883829</v>
      </c>
    </row>
    <row r="127" spans="1:11" x14ac:dyDescent="0.25">
      <c r="A127" s="17" t="s">
        <v>539</v>
      </c>
      <c r="B127" s="6" t="s">
        <v>540</v>
      </c>
      <c r="C127" s="39">
        <v>0</v>
      </c>
      <c r="D127" s="39">
        <v>0</v>
      </c>
      <c r="E127" s="21">
        <v>0</v>
      </c>
      <c r="F127" s="21">
        <v>0</v>
      </c>
      <c r="G127" s="153" t="s">
        <v>16</v>
      </c>
      <c r="H127" s="21">
        <v>3245177.19</v>
      </c>
      <c r="I127" s="21">
        <v>0</v>
      </c>
      <c r="J127" s="21">
        <v>-3245177.19</v>
      </c>
      <c r="K127" s="153" t="s">
        <v>16</v>
      </c>
    </row>
    <row r="128" spans="1:11" x14ac:dyDescent="0.25">
      <c r="A128" s="17" t="s">
        <v>541</v>
      </c>
      <c r="B128" s="6" t="s">
        <v>542</v>
      </c>
      <c r="C128" s="39">
        <v>0</v>
      </c>
      <c r="D128" s="39">
        <v>0</v>
      </c>
      <c r="E128" s="21">
        <v>0</v>
      </c>
      <c r="F128" s="21">
        <v>0</v>
      </c>
      <c r="G128" s="153" t="s">
        <v>16</v>
      </c>
      <c r="H128" s="21">
        <v>8000</v>
      </c>
      <c r="I128" s="21">
        <v>0</v>
      </c>
      <c r="J128" s="21">
        <v>-8000</v>
      </c>
      <c r="K128" s="153" t="s">
        <v>16</v>
      </c>
    </row>
    <row r="129" spans="1:11" x14ac:dyDescent="0.25">
      <c r="A129" s="1" t="s">
        <v>166</v>
      </c>
      <c r="B129" s="6" t="s">
        <v>167</v>
      </c>
      <c r="C129" s="39">
        <v>1322660.48</v>
      </c>
      <c r="D129" s="39">
        <v>1322660.48</v>
      </c>
      <c r="E129" s="21">
        <v>1666666.6666666667</v>
      </c>
      <c r="F129" s="21">
        <v>344006.18666666676</v>
      </c>
      <c r="G129" s="153">
        <v>0.79359628799999993</v>
      </c>
      <c r="H129" s="21">
        <v>7422499.5800000001</v>
      </c>
      <c r="I129" s="21">
        <v>13333333.333333332</v>
      </c>
      <c r="J129" s="21">
        <v>5910833.753333332</v>
      </c>
      <c r="K129" s="153">
        <v>0.55668746850000006</v>
      </c>
    </row>
    <row r="130" spans="1:11" x14ac:dyDescent="0.25">
      <c r="A130" s="1" t="s">
        <v>168</v>
      </c>
      <c r="B130" s="6" t="s">
        <v>169</v>
      </c>
      <c r="C130" s="39">
        <v>315023.03000000003</v>
      </c>
      <c r="D130" s="39">
        <v>315023.03000000003</v>
      </c>
      <c r="E130" s="21">
        <v>1285416.6666666667</v>
      </c>
      <c r="F130" s="21">
        <v>970393.63666666672</v>
      </c>
      <c r="G130" s="153">
        <v>0.24507464246353322</v>
      </c>
      <c r="H130" s="21">
        <v>8486775.2000000011</v>
      </c>
      <c r="I130" s="21">
        <v>5558373.333333334</v>
      </c>
      <c r="J130" s="21">
        <v>-2928401.8666666672</v>
      </c>
      <c r="K130" s="153">
        <v>1.5268451201550575</v>
      </c>
    </row>
    <row r="131" spans="1:11" x14ac:dyDescent="0.25">
      <c r="A131" s="1" t="s">
        <v>170</v>
      </c>
      <c r="B131" s="6" t="s">
        <v>171</v>
      </c>
      <c r="C131" s="39">
        <v>0</v>
      </c>
      <c r="D131" s="39">
        <v>0</v>
      </c>
      <c r="E131" s="21">
        <v>2128404.444444445</v>
      </c>
      <c r="F131" s="21">
        <v>2128404.444444445</v>
      </c>
      <c r="G131" s="153">
        <v>0</v>
      </c>
      <c r="H131" s="21">
        <v>2302612.14</v>
      </c>
      <c r="I131" s="21">
        <v>19311605.555555556</v>
      </c>
      <c r="J131" s="21">
        <v>17008993.415555555</v>
      </c>
      <c r="K131" s="153">
        <v>0.11923462983830392</v>
      </c>
    </row>
    <row r="132" spans="1:11" x14ac:dyDescent="0.25">
      <c r="A132" s="31" t="s">
        <v>172</v>
      </c>
      <c r="B132" s="2" t="s">
        <v>173</v>
      </c>
      <c r="C132" s="46">
        <v>679431.32</v>
      </c>
      <c r="D132" s="46">
        <v>679431.32</v>
      </c>
      <c r="E132" s="48">
        <v>3008000</v>
      </c>
      <c r="F132" s="239">
        <v>2328568.6800000002</v>
      </c>
      <c r="G132" s="152">
        <v>0.2258747739361702</v>
      </c>
      <c r="H132" s="239">
        <v>29062578.640000001</v>
      </c>
      <c r="I132" s="239">
        <v>24064000</v>
      </c>
      <c r="J132" s="239">
        <v>-4998578.6400000006</v>
      </c>
      <c r="K132" s="152">
        <v>1.207720189494681</v>
      </c>
    </row>
    <row r="133" spans="1:11" x14ac:dyDescent="0.25">
      <c r="A133" s="17" t="s">
        <v>174</v>
      </c>
      <c r="B133" s="6" t="s">
        <v>647</v>
      </c>
      <c r="C133" s="39">
        <v>679431.32</v>
      </c>
      <c r="D133" s="39">
        <v>679431.32</v>
      </c>
      <c r="E133" s="21">
        <v>3000000</v>
      </c>
      <c r="F133" s="21">
        <v>2320568.6800000002</v>
      </c>
      <c r="G133" s="153">
        <v>0.22647710666666665</v>
      </c>
      <c r="H133" s="21">
        <v>29031858.640000001</v>
      </c>
      <c r="I133" s="21">
        <v>24000000</v>
      </c>
      <c r="J133" s="21">
        <v>-5031858.6400000006</v>
      </c>
      <c r="K133" s="153">
        <v>1.2096607766666667</v>
      </c>
    </row>
    <row r="134" spans="1:11" x14ac:dyDescent="0.25">
      <c r="A134" s="17" t="s">
        <v>648</v>
      </c>
      <c r="B134" s="6" t="s">
        <v>649</v>
      </c>
      <c r="C134" s="188">
        <v>0</v>
      </c>
      <c r="D134" s="188">
        <v>0</v>
      </c>
      <c r="E134" s="44">
        <v>0</v>
      </c>
      <c r="F134" s="44">
        <v>0</v>
      </c>
      <c r="G134" s="153" t="s">
        <v>16</v>
      </c>
      <c r="H134" s="44">
        <v>5720</v>
      </c>
      <c r="I134" s="44">
        <v>0</v>
      </c>
      <c r="J134" s="44">
        <v>-5720</v>
      </c>
      <c r="K134" s="153" t="s">
        <v>16</v>
      </c>
    </row>
    <row r="135" spans="1:11" x14ac:dyDescent="0.25">
      <c r="A135" s="17" t="s">
        <v>175</v>
      </c>
      <c r="B135" s="6" t="s">
        <v>650</v>
      </c>
      <c r="C135" s="39">
        <v>0</v>
      </c>
      <c r="D135" s="39">
        <v>0</v>
      </c>
      <c r="E135" s="21">
        <v>8000</v>
      </c>
      <c r="F135" s="21">
        <v>8000</v>
      </c>
      <c r="G135" s="153">
        <v>0</v>
      </c>
      <c r="H135" s="21">
        <v>25000</v>
      </c>
      <c r="I135" s="21">
        <v>64000</v>
      </c>
      <c r="J135" s="21">
        <v>39000</v>
      </c>
      <c r="K135" s="153">
        <v>0.390625</v>
      </c>
    </row>
    <row r="136" spans="1:11" x14ac:dyDescent="0.25">
      <c r="A136" s="31" t="s">
        <v>176</v>
      </c>
      <c r="B136" s="204" t="s">
        <v>177</v>
      </c>
      <c r="C136" s="296">
        <v>0</v>
      </c>
      <c r="D136" s="296">
        <v>0</v>
      </c>
      <c r="E136" s="297">
        <v>527336.11111111112</v>
      </c>
      <c r="F136" s="205">
        <v>527336.11111111112</v>
      </c>
      <c r="G136" s="152">
        <v>0</v>
      </c>
      <c r="H136" s="297">
        <v>594727.6</v>
      </c>
      <c r="I136" s="297">
        <v>3661555.5555555555</v>
      </c>
      <c r="J136" s="205">
        <v>3066827.9555555554</v>
      </c>
      <c r="K136" s="152">
        <v>0.16242484675608423</v>
      </c>
    </row>
    <row r="137" spans="1:11" x14ac:dyDescent="0.25">
      <c r="A137" s="17" t="s">
        <v>178</v>
      </c>
      <c r="B137" s="6" t="s">
        <v>179</v>
      </c>
      <c r="C137" s="39">
        <v>0</v>
      </c>
      <c r="D137" s="39">
        <v>0</v>
      </c>
      <c r="E137" s="21">
        <v>527336.11111111112</v>
      </c>
      <c r="F137" s="21">
        <v>527336.11111111112</v>
      </c>
      <c r="G137" s="153">
        <v>0</v>
      </c>
      <c r="H137" s="21">
        <v>594727.6</v>
      </c>
      <c r="I137" s="21">
        <v>3661555.5555555555</v>
      </c>
      <c r="J137" s="21">
        <v>3066827.9555555554</v>
      </c>
      <c r="K137" s="153">
        <v>0.16242484675608423</v>
      </c>
    </row>
    <row r="138" spans="1:11" x14ac:dyDescent="0.25">
      <c r="A138" s="17"/>
      <c r="B138" s="12"/>
      <c r="C138" s="39"/>
      <c r="D138" s="39"/>
      <c r="E138" s="21"/>
      <c r="F138" s="21"/>
      <c r="G138" s="153"/>
      <c r="H138" s="21"/>
      <c r="I138" s="21"/>
      <c r="J138" s="21"/>
      <c r="K138" s="153"/>
    </row>
    <row r="139" spans="1:11" x14ac:dyDescent="0.25">
      <c r="A139" s="166" t="s">
        <v>484</v>
      </c>
      <c r="B139" s="22" t="s">
        <v>180</v>
      </c>
      <c r="C139" s="51">
        <v>3714847.71</v>
      </c>
      <c r="D139" s="51">
        <v>3714847.71</v>
      </c>
      <c r="E139" s="24">
        <v>4789889.9125000006</v>
      </c>
      <c r="F139" s="24">
        <v>1075042.2025000006</v>
      </c>
      <c r="G139" s="52">
        <v>0.77556014394099071</v>
      </c>
      <c r="H139" s="24">
        <v>21340475.859999999</v>
      </c>
      <c r="I139" s="24">
        <v>39212862.300000004</v>
      </c>
      <c r="J139" s="24">
        <v>17872386.440000005</v>
      </c>
      <c r="K139" s="52">
        <v>0.54422132454227901</v>
      </c>
    </row>
    <row r="140" spans="1:11" x14ac:dyDescent="0.25">
      <c r="A140" s="28" t="s">
        <v>181</v>
      </c>
      <c r="B140" s="34" t="s">
        <v>182</v>
      </c>
      <c r="C140" s="40">
        <v>326829.77</v>
      </c>
      <c r="D140" s="40">
        <v>326829.77</v>
      </c>
      <c r="E140" s="42">
        <v>543226.58333333337</v>
      </c>
      <c r="F140" s="37">
        <v>216396.81333333335</v>
      </c>
      <c r="G140" s="153">
        <v>0.60164539075852175</v>
      </c>
      <c r="H140" s="42">
        <v>1629500.2300000004</v>
      </c>
      <c r="I140" s="42">
        <v>4170812.6666666674</v>
      </c>
      <c r="J140" s="37">
        <v>2541312.436666667</v>
      </c>
      <c r="K140" s="153">
        <v>0.39069130172712946</v>
      </c>
    </row>
    <row r="141" spans="1:11" x14ac:dyDescent="0.25">
      <c r="A141" s="11" t="s">
        <v>549</v>
      </c>
      <c r="B141" s="6" t="s">
        <v>538</v>
      </c>
      <c r="C141" s="39">
        <v>326829.77</v>
      </c>
      <c r="D141" s="39">
        <v>326829.77</v>
      </c>
      <c r="E141" s="21">
        <v>474059.91666666669</v>
      </c>
      <c r="F141" s="21">
        <v>147230.14666666667</v>
      </c>
      <c r="G141" s="153">
        <v>0.68942713465017347</v>
      </c>
      <c r="H141" s="21">
        <v>1575603.2300000004</v>
      </c>
      <c r="I141" s="21">
        <v>3792479.333333333</v>
      </c>
      <c r="J141" s="21">
        <v>2216876.1033333326</v>
      </c>
      <c r="K141" s="153">
        <v>0.41545466474965642</v>
      </c>
    </row>
    <row r="142" spans="1:11" x14ac:dyDescent="0.25">
      <c r="A142" s="17" t="s">
        <v>183</v>
      </c>
      <c r="B142" s="6" t="s">
        <v>184</v>
      </c>
      <c r="C142" s="39">
        <v>0</v>
      </c>
      <c r="D142" s="39">
        <v>0</v>
      </c>
      <c r="E142" s="21">
        <v>64166.666666666672</v>
      </c>
      <c r="F142" s="21">
        <v>64166.666666666672</v>
      </c>
      <c r="G142" s="153">
        <v>0</v>
      </c>
      <c r="H142" s="21">
        <v>51897</v>
      </c>
      <c r="I142" s="21">
        <v>338333.33333333337</v>
      </c>
      <c r="J142" s="21">
        <v>286436.33333333337</v>
      </c>
      <c r="K142" s="153">
        <v>0.15339014778325122</v>
      </c>
    </row>
    <row r="143" spans="1:11" x14ac:dyDescent="0.25">
      <c r="A143" s="17" t="s">
        <v>185</v>
      </c>
      <c r="B143" s="6" t="s">
        <v>186</v>
      </c>
      <c r="C143" s="39">
        <v>0</v>
      </c>
      <c r="D143" s="39">
        <v>0</v>
      </c>
      <c r="E143" s="21">
        <v>5000</v>
      </c>
      <c r="F143" s="21">
        <v>5000</v>
      </c>
      <c r="G143" s="154">
        <v>0</v>
      </c>
      <c r="H143" s="21">
        <v>2000</v>
      </c>
      <c r="I143" s="21">
        <v>40000</v>
      </c>
      <c r="J143" s="21">
        <v>38000</v>
      </c>
      <c r="K143" s="154">
        <v>0.05</v>
      </c>
    </row>
    <row r="144" spans="1:11" x14ac:dyDescent="0.25">
      <c r="A144" s="28" t="s">
        <v>187</v>
      </c>
      <c r="B144" s="29" t="s">
        <v>188</v>
      </c>
      <c r="C144" s="40">
        <v>2950</v>
      </c>
      <c r="D144" s="40">
        <v>2950</v>
      </c>
      <c r="E144" s="42">
        <v>93037</v>
      </c>
      <c r="F144" s="37">
        <v>90087</v>
      </c>
      <c r="G144" s="153">
        <v>3.1707815170308587E-2</v>
      </c>
      <c r="H144" s="42">
        <v>392840.95</v>
      </c>
      <c r="I144" s="42">
        <v>1250134</v>
      </c>
      <c r="J144" s="37">
        <v>857293.05</v>
      </c>
      <c r="K144" s="153">
        <v>0.31423907357131314</v>
      </c>
    </row>
    <row r="145" spans="1:11" x14ac:dyDescent="0.25">
      <c r="A145" s="11" t="s">
        <v>189</v>
      </c>
      <c r="B145" s="6" t="s">
        <v>190</v>
      </c>
      <c r="C145" s="39">
        <v>0</v>
      </c>
      <c r="D145" s="39">
        <v>0</v>
      </c>
      <c r="E145" s="21">
        <v>5000</v>
      </c>
      <c r="F145" s="37">
        <v>5000</v>
      </c>
      <c r="G145" s="154">
        <v>0</v>
      </c>
      <c r="H145" s="21">
        <v>0</v>
      </c>
      <c r="I145" s="21">
        <v>265000</v>
      </c>
      <c r="J145" s="37">
        <v>265000</v>
      </c>
      <c r="K145" s="154">
        <v>0</v>
      </c>
    </row>
    <row r="146" spans="1:11" x14ac:dyDescent="0.25">
      <c r="A146" s="17" t="s">
        <v>191</v>
      </c>
      <c r="B146" s="6" t="s">
        <v>192</v>
      </c>
      <c r="C146" s="39">
        <v>2950</v>
      </c>
      <c r="D146" s="39">
        <v>2950</v>
      </c>
      <c r="E146" s="21">
        <v>9583.3333333333321</v>
      </c>
      <c r="F146" s="21">
        <v>6633.3333333333321</v>
      </c>
      <c r="G146" s="153">
        <v>0.3078260869565218</v>
      </c>
      <c r="H146" s="21">
        <v>2950</v>
      </c>
      <c r="I146" s="21">
        <v>106666.66666666664</v>
      </c>
      <c r="J146" s="21">
        <v>103716.66666666664</v>
      </c>
      <c r="K146" s="153">
        <v>2.7656250000000007E-2</v>
      </c>
    </row>
    <row r="147" spans="1:11" x14ac:dyDescent="0.25">
      <c r="A147" s="17" t="s">
        <v>193</v>
      </c>
      <c r="B147" s="6" t="s">
        <v>194</v>
      </c>
      <c r="C147" s="39">
        <v>0</v>
      </c>
      <c r="D147" s="39">
        <v>0</v>
      </c>
      <c r="E147" s="21">
        <v>78453.666666666672</v>
      </c>
      <c r="F147" s="21">
        <v>78453.666666666672</v>
      </c>
      <c r="G147" s="153">
        <v>0</v>
      </c>
      <c r="H147" s="21">
        <v>389890.95</v>
      </c>
      <c r="I147" s="21">
        <v>878467.33333333326</v>
      </c>
      <c r="J147" s="21">
        <v>488576.38333333324</v>
      </c>
      <c r="K147" s="153">
        <v>0.44383090321704244</v>
      </c>
    </row>
    <row r="148" spans="1:11" x14ac:dyDescent="0.25">
      <c r="A148" s="28" t="s">
        <v>195</v>
      </c>
      <c r="B148" s="29" t="s">
        <v>196</v>
      </c>
      <c r="C148" s="40">
        <v>320675</v>
      </c>
      <c r="D148" s="40">
        <v>320675</v>
      </c>
      <c r="E148" s="42">
        <v>245980.79166666669</v>
      </c>
      <c r="F148" s="37">
        <v>-74694.208333333314</v>
      </c>
      <c r="G148" s="153">
        <v>1.3036587037029821</v>
      </c>
      <c r="H148" s="42">
        <v>740249.60999999975</v>
      </c>
      <c r="I148" s="42">
        <v>2186321.4466666668</v>
      </c>
      <c r="J148" s="37">
        <v>1446071.8366666669</v>
      </c>
      <c r="K148" s="153">
        <v>0.33858223873191529</v>
      </c>
    </row>
    <row r="149" spans="1:11" x14ac:dyDescent="0.25">
      <c r="A149" s="17" t="s">
        <v>197</v>
      </c>
      <c r="B149" s="6" t="s">
        <v>564</v>
      </c>
      <c r="C149" s="187">
        <v>274645</v>
      </c>
      <c r="D149" s="187">
        <v>274645</v>
      </c>
      <c r="E149" s="21">
        <v>191666.66666666669</v>
      </c>
      <c r="F149" s="21">
        <v>-82978.333333333314</v>
      </c>
      <c r="G149" s="153">
        <v>1.4329304347826086</v>
      </c>
      <c r="H149" s="43">
        <v>658319.60999999975</v>
      </c>
      <c r="I149" s="21">
        <v>1533333.3333333337</v>
      </c>
      <c r="J149" s="21">
        <v>875013.72333333397</v>
      </c>
      <c r="K149" s="153">
        <v>0.42933887608695626</v>
      </c>
    </row>
    <row r="150" spans="1:11" x14ac:dyDescent="0.25">
      <c r="A150" s="17" t="s">
        <v>198</v>
      </c>
      <c r="B150" s="6" t="s">
        <v>199</v>
      </c>
      <c r="C150" s="187">
        <v>0</v>
      </c>
      <c r="D150" s="187">
        <v>0</v>
      </c>
      <c r="E150" s="21">
        <v>20000</v>
      </c>
      <c r="F150" s="21">
        <v>20000</v>
      </c>
      <c r="G150" s="153">
        <v>0</v>
      </c>
      <c r="H150" s="21">
        <v>0</v>
      </c>
      <c r="I150" s="21">
        <v>160000</v>
      </c>
      <c r="J150" s="21">
        <v>160000</v>
      </c>
      <c r="K150" s="153">
        <v>0</v>
      </c>
    </row>
    <row r="151" spans="1:11" x14ac:dyDescent="0.25">
      <c r="A151" s="17" t="s">
        <v>200</v>
      </c>
      <c r="B151" s="6" t="s">
        <v>201</v>
      </c>
      <c r="C151" s="187">
        <v>46030</v>
      </c>
      <c r="D151" s="187">
        <v>46030</v>
      </c>
      <c r="E151" s="21">
        <v>34314.125</v>
      </c>
      <c r="F151" s="21">
        <v>-11715.875</v>
      </c>
      <c r="G151" s="153">
        <v>1.3414300962067369</v>
      </c>
      <c r="H151" s="298">
        <v>81930</v>
      </c>
      <c r="I151" s="21">
        <v>274513</v>
      </c>
      <c r="J151" s="21">
        <v>192583</v>
      </c>
      <c r="K151" s="153">
        <v>0.29845581083591671</v>
      </c>
    </row>
    <row r="152" spans="1:11" x14ac:dyDescent="0.25">
      <c r="A152" s="28" t="s">
        <v>202</v>
      </c>
      <c r="B152" s="29" t="s">
        <v>203</v>
      </c>
      <c r="C152" s="40">
        <v>0</v>
      </c>
      <c r="D152" s="40">
        <v>0</v>
      </c>
      <c r="E152" s="42">
        <v>5366.92</v>
      </c>
      <c r="F152" s="41">
        <v>5366.92</v>
      </c>
      <c r="G152" s="152">
        <v>0</v>
      </c>
      <c r="H152" s="42">
        <v>127895.06</v>
      </c>
      <c r="I152" s="42">
        <v>267935.35999999999</v>
      </c>
      <c r="J152" s="41">
        <v>140040.29999999999</v>
      </c>
      <c r="K152" s="152">
        <v>0.47733550360803445</v>
      </c>
    </row>
    <row r="153" spans="1:11" x14ac:dyDescent="0.25">
      <c r="A153" s="17" t="s">
        <v>204</v>
      </c>
      <c r="B153" s="6" t="s">
        <v>205</v>
      </c>
      <c r="C153" s="39">
        <v>0</v>
      </c>
      <c r="D153" s="39">
        <v>0</v>
      </c>
      <c r="E153" s="21">
        <v>5366.92</v>
      </c>
      <c r="F153" s="21">
        <v>5366.92</v>
      </c>
      <c r="G153" s="153">
        <v>0</v>
      </c>
      <c r="H153" s="21">
        <v>127895.06</v>
      </c>
      <c r="I153" s="21">
        <v>267935.35999999999</v>
      </c>
      <c r="J153" s="21">
        <v>140040.29999999999</v>
      </c>
      <c r="K153" s="153">
        <v>0.47733550360803445</v>
      </c>
    </row>
    <row r="154" spans="1:11" x14ac:dyDescent="0.25">
      <c r="A154" s="28" t="s">
        <v>206</v>
      </c>
      <c r="B154" s="29" t="s">
        <v>207</v>
      </c>
      <c r="C154" s="40">
        <v>826483.8</v>
      </c>
      <c r="D154" s="40">
        <v>826483.8</v>
      </c>
      <c r="E154" s="42">
        <v>155600</v>
      </c>
      <c r="F154" s="37">
        <v>-670883.80000000005</v>
      </c>
      <c r="G154" s="153">
        <v>5.3115925449871471</v>
      </c>
      <c r="H154" s="42">
        <v>850554.19000000006</v>
      </c>
      <c r="I154" s="42">
        <v>1159200</v>
      </c>
      <c r="J154" s="37">
        <v>308645.80999999994</v>
      </c>
      <c r="K154" s="153">
        <v>0.73374239993098689</v>
      </c>
    </row>
    <row r="155" spans="1:11" x14ac:dyDescent="0.25">
      <c r="A155" s="17" t="s">
        <v>208</v>
      </c>
      <c r="B155" s="6" t="s">
        <v>565</v>
      </c>
      <c r="C155" s="39">
        <v>809963.8</v>
      </c>
      <c r="D155" s="39">
        <v>809963.8</v>
      </c>
      <c r="E155" s="21">
        <v>145600</v>
      </c>
      <c r="F155" s="21">
        <v>-664363.80000000005</v>
      </c>
      <c r="G155" s="153">
        <v>5.5629381868131871</v>
      </c>
      <c r="H155" s="21">
        <v>825034.19000000006</v>
      </c>
      <c r="I155" s="21">
        <v>1019200</v>
      </c>
      <c r="J155" s="21">
        <v>194165.80999999994</v>
      </c>
      <c r="K155" s="153">
        <v>0.80949194466248042</v>
      </c>
    </row>
    <row r="156" spans="1:11" x14ac:dyDescent="0.25">
      <c r="A156" s="17" t="s">
        <v>209</v>
      </c>
      <c r="B156" s="6" t="s">
        <v>210</v>
      </c>
      <c r="C156" s="39">
        <v>16520</v>
      </c>
      <c r="D156" s="39">
        <v>16520</v>
      </c>
      <c r="E156" s="21">
        <v>10000</v>
      </c>
      <c r="F156" s="21">
        <v>-6520</v>
      </c>
      <c r="G156" s="153">
        <v>1.6519999999999999</v>
      </c>
      <c r="H156" s="21">
        <v>25520</v>
      </c>
      <c r="I156" s="21">
        <v>140000</v>
      </c>
      <c r="J156" s="21">
        <v>114480</v>
      </c>
      <c r="K156" s="153">
        <v>0.18228571428571427</v>
      </c>
    </row>
    <row r="157" spans="1:11" ht="24.75" x14ac:dyDescent="0.25">
      <c r="A157" s="28" t="s">
        <v>211</v>
      </c>
      <c r="B157" s="34" t="s">
        <v>212</v>
      </c>
      <c r="C157" s="40">
        <v>47004.6</v>
      </c>
      <c r="D157" s="40">
        <v>47004.6</v>
      </c>
      <c r="E157" s="37">
        <v>182583.33333333331</v>
      </c>
      <c r="F157" s="37">
        <v>135578.73333333331</v>
      </c>
      <c r="G157" s="152">
        <v>0.25744189867640349</v>
      </c>
      <c r="H157" s="37">
        <v>607390.4</v>
      </c>
      <c r="I157" s="37">
        <v>1560666.6666666663</v>
      </c>
      <c r="J157" s="37">
        <v>953276.26666666626</v>
      </c>
      <c r="K157" s="152">
        <v>0.38918650149508766</v>
      </c>
    </row>
    <row r="158" spans="1:11" ht="24.75" x14ac:dyDescent="0.25">
      <c r="A158" s="31" t="s">
        <v>213</v>
      </c>
      <c r="B158" s="2" t="s">
        <v>638</v>
      </c>
      <c r="C158" s="40">
        <v>45294.6</v>
      </c>
      <c r="D158" s="40">
        <v>45294.6</v>
      </c>
      <c r="E158" s="37">
        <v>36166.666666666664</v>
      </c>
      <c r="F158" s="37">
        <v>-9127.9333333333343</v>
      </c>
      <c r="G158" s="153">
        <v>1.2523852534562212</v>
      </c>
      <c r="H158" s="37">
        <v>48464.159999999996</v>
      </c>
      <c r="I158" s="37">
        <v>289333.33333333331</v>
      </c>
      <c r="J158" s="37">
        <v>240869.17333333331</v>
      </c>
      <c r="K158" s="153">
        <v>0.16750285714285715</v>
      </c>
    </row>
    <row r="159" spans="1:11" x14ac:dyDescent="0.25">
      <c r="A159" s="17" t="s">
        <v>214</v>
      </c>
      <c r="B159" s="12" t="s">
        <v>215</v>
      </c>
      <c r="C159" s="39">
        <v>100.6</v>
      </c>
      <c r="D159" s="39">
        <v>100.6</v>
      </c>
      <c r="E159" s="21">
        <v>18083.333333333332</v>
      </c>
      <c r="F159" s="21">
        <v>17982.733333333334</v>
      </c>
      <c r="G159" s="153">
        <v>5.5631336405529957E-3</v>
      </c>
      <c r="H159" s="21">
        <v>3061.12</v>
      </c>
      <c r="I159" s="21">
        <v>144666.66666666666</v>
      </c>
      <c r="J159" s="21">
        <v>141605.54666666666</v>
      </c>
      <c r="K159" s="153">
        <v>2.1159815668202766E-2</v>
      </c>
    </row>
    <row r="160" spans="1:11" x14ac:dyDescent="0.25">
      <c r="A160" s="17" t="s">
        <v>216</v>
      </c>
      <c r="B160" s="12" t="s">
        <v>217</v>
      </c>
      <c r="C160" s="39">
        <v>45194</v>
      </c>
      <c r="D160" s="39">
        <v>45194</v>
      </c>
      <c r="E160" s="21">
        <v>18083.333333333332</v>
      </c>
      <c r="F160" s="21">
        <v>-27110.666666666668</v>
      </c>
      <c r="G160" s="153">
        <v>2.4992073732718896</v>
      </c>
      <c r="H160" s="21">
        <v>45403.040000000001</v>
      </c>
      <c r="I160" s="21">
        <v>144666.66666666666</v>
      </c>
      <c r="J160" s="21">
        <v>99263.626666666649</v>
      </c>
      <c r="K160" s="153">
        <v>0.31384589861751155</v>
      </c>
    </row>
    <row r="161" spans="1:11" x14ac:dyDescent="0.25">
      <c r="A161" s="28" t="s">
        <v>218</v>
      </c>
      <c r="B161" s="2" t="s">
        <v>219</v>
      </c>
      <c r="C161" s="40">
        <v>0</v>
      </c>
      <c r="D161" s="40">
        <v>0</v>
      </c>
      <c r="E161" s="37">
        <v>126416.66666666666</v>
      </c>
      <c r="F161" s="37">
        <v>126416.66666666666</v>
      </c>
      <c r="G161" s="152">
        <v>0</v>
      </c>
      <c r="H161" s="37">
        <v>107593.94</v>
      </c>
      <c r="I161" s="37">
        <v>1011333.3333333331</v>
      </c>
      <c r="J161" s="37">
        <v>903739.39333333308</v>
      </c>
      <c r="K161" s="152">
        <v>0.10638820698747531</v>
      </c>
    </row>
    <row r="162" spans="1:11" x14ac:dyDescent="0.25">
      <c r="A162" s="17" t="s">
        <v>220</v>
      </c>
      <c r="B162" s="6" t="s">
        <v>221</v>
      </c>
      <c r="C162" s="39">
        <v>0</v>
      </c>
      <c r="D162" s="39">
        <v>0</v>
      </c>
      <c r="E162" s="21">
        <v>108333.33333333333</v>
      </c>
      <c r="F162" s="21">
        <v>108333.33333333333</v>
      </c>
      <c r="G162" s="153">
        <v>0</v>
      </c>
      <c r="H162" s="21">
        <v>107593.94</v>
      </c>
      <c r="I162" s="21">
        <v>866666.66666666674</v>
      </c>
      <c r="J162" s="21">
        <v>759072.7266666668</v>
      </c>
      <c r="K162" s="153">
        <v>0.12414685384615384</v>
      </c>
    </row>
    <row r="163" spans="1:11" x14ac:dyDescent="0.25">
      <c r="A163" s="53" t="s">
        <v>222</v>
      </c>
      <c r="B163" s="6" t="s">
        <v>223</v>
      </c>
      <c r="C163" s="39">
        <v>0</v>
      </c>
      <c r="D163" s="39">
        <v>0</v>
      </c>
      <c r="E163" s="21">
        <v>18083.333333333332</v>
      </c>
      <c r="F163" s="21">
        <v>18083.333333333332</v>
      </c>
      <c r="G163" s="153">
        <v>0</v>
      </c>
      <c r="H163" s="21">
        <v>0</v>
      </c>
      <c r="I163" s="21">
        <v>144666.66666666666</v>
      </c>
      <c r="J163" s="21">
        <v>144666.66666666666</v>
      </c>
      <c r="K163" s="153">
        <v>0</v>
      </c>
    </row>
    <row r="164" spans="1:11" x14ac:dyDescent="0.25">
      <c r="A164" s="28" t="s">
        <v>224</v>
      </c>
      <c r="B164" s="2" t="s">
        <v>225</v>
      </c>
      <c r="C164" s="40">
        <v>1710</v>
      </c>
      <c r="D164" s="40">
        <v>1710</v>
      </c>
      <c r="E164" s="40">
        <v>20000</v>
      </c>
      <c r="F164" s="37">
        <v>18290</v>
      </c>
      <c r="G164" s="152">
        <v>8.5500000000000007E-2</v>
      </c>
      <c r="H164" s="37">
        <v>451332.3</v>
      </c>
      <c r="I164" s="37">
        <v>260000</v>
      </c>
      <c r="J164" s="37">
        <v>-191332.3</v>
      </c>
      <c r="K164" s="152">
        <v>1.7358934615384616</v>
      </c>
    </row>
    <row r="165" spans="1:11" x14ac:dyDescent="0.25">
      <c r="A165" s="17" t="s">
        <v>226</v>
      </c>
      <c r="B165" s="6" t="s">
        <v>566</v>
      </c>
      <c r="C165" s="39">
        <v>1710</v>
      </c>
      <c r="D165" s="39">
        <v>1710</v>
      </c>
      <c r="E165" s="21">
        <v>0</v>
      </c>
      <c r="F165" s="21">
        <v>-1710</v>
      </c>
      <c r="G165" s="153" t="s">
        <v>16</v>
      </c>
      <c r="H165" s="21">
        <v>227430.36</v>
      </c>
      <c r="I165" s="21">
        <v>100000</v>
      </c>
      <c r="J165" s="21">
        <v>-127430.35999999999</v>
      </c>
      <c r="K165" s="153">
        <v>2.2743035999999996</v>
      </c>
    </row>
    <row r="166" spans="1:11" x14ac:dyDescent="0.25">
      <c r="A166" s="17" t="s">
        <v>227</v>
      </c>
      <c r="B166" s="6" t="s">
        <v>451</v>
      </c>
      <c r="C166" s="39">
        <v>0</v>
      </c>
      <c r="D166" s="39">
        <v>0</v>
      </c>
      <c r="E166" s="21">
        <v>20000</v>
      </c>
      <c r="F166" s="21">
        <v>20000</v>
      </c>
      <c r="G166" s="153">
        <v>0</v>
      </c>
      <c r="H166" s="21">
        <v>223901.94</v>
      </c>
      <c r="I166" s="21">
        <v>160000</v>
      </c>
      <c r="J166" s="21">
        <v>-63901.94</v>
      </c>
      <c r="K166" s="153">
        <v>1.3993871250000001</v>
      </c>
    </row>
    <row r="167" spans="1:11" ht="24" x14ac:dyDescent="0.25">
      <c r="A167" s="28" t="s">
        <v>228</v>
      </c>
      <c r="B167" s="29" t="s">
        <v>229</v>
      </c>
      <c r="C167" s="40">
        <v>1254113.18</v>
      </c>
      <c r="D167" s="40">
        <v>1254113.18</v>
      </c>
      <c r="E167" s="37">
        <v>1623915.0833333333</v>
      </c>
      <c r="F167" s="37">
        <v>369801.90333333332</v>
      </c>
      <c r="G167" s="152">
        <v>0.77227756110605328</v>
      </c>
      <c r="H167" s="37">
        <v>8267996.8499999996</v>
      </c>
      <c r="I167" s="37">
        <v>12955720.666666668</v>
      </c>
      <c r="J167" s="37">
        <v>4687723.8166666683</v>
      </c>
      <c r="K167" s="152">
        <v>0.6381734418890681</v>
      </c>
    </row>
    <row r="168" spans="1:11" x14ac:dyDescent="0.25">
      <c r="A168" s="28" t="s">
        <v>230</v>
      </c>
      <c r="B168" s="29" t="s">
        <v>231</v>
      </c>
      <c r="C168" s="40">
        <v>1228833.21</v>
      </c>
      <c r="D168" s="40">
        <v>1228833.21</v>
      </c>
      <c r="E168" s="42">
        <v>1414115.0833333333</v>
      </c>
      <c r="F168" s="37">
        <v>185281.87333333329</v>
      </c>
      <c r="G168" s="152">
        <v>0.86897680710922809</v>
      </c>
      <c r="H168" s="42">
        <v>7965887.3500000006</v>
      </c>
      <c r="I168" s="42">
        <v>11432920.666666668</v>
      </c>
      <c r="J168" s="37">
        <v>3467033.3166666673</v>
      </c>
      <c r="K168" s="152">
        <v>0.6967499891103941</v>
      </c>
    </row>
    <row r="169" spans="1:11" x14ac:dyDescent="0.25">
      <c r="A169" s="17" t="s">
        <v>232</v>
      </c>
      <c r="B169" s="6" t="s">
        <v>233</v>
      </c>
      <c r="C169" s="39">
        <v>977053.21</v>
      </c>
      <c r="D169" s="39">
        <v>977053.21</v>
      </c>
      <c r="E169" s="21">
        <v>1012084.9166666666</v>
      </c>
      <c r="F169" s="21">
        <v>35031.706666666665</v>
      </c>
      <c r="G169" s="153">
        <v>0.96538659346683608</v>
      </c>
      <c r="H169" s="21">
        <v>7575408.6499999994</v>
      </c>
      <c r="I169" s="21">
        <v>8096679.333333334</v>
      </c>
      <c r="J169" s="21">
        <v>521270.68333333451</v>
      </c>
      <c r="K169" s="153">
        <v>0.93561920117210173</v>
      </c>
    </row>
    <row r="170" spans="1:11" x14ac:dyDescent="0.25">
      <c r="A170" s="17" t="s">
        <v>234</v>
      </c>
      <c r="B170" s="6" t="s">
        <v>235</v>
      </c>
      <c r="C170" s="216">
        <v>251780</v>
      </c>
      <c r="D170" s="216">
        <v>251780</v>
      </c>
      <c r="E170" s="21">
        <v>397030.16666666669</v>
      </c>
      <c r="F170" s="21">
        <v>145250.16666666669</v>
      </c>
      <c r="G170" s="153">
        <v>0.63415836160224592</v>
      </c>
      <c r="H170" s="21">
        <v>389968.7</v>
      </c>
      <c r="I170" s="21">
        <v>3176241.333333333</v>
      </c>
      <c r="J170" s="21">
        <v>2786272.6333333328</v>
      </c>
      <c r="K170" s="153">
        <v>0.12277678522328909</v>
      </c>
    </row>
    <row r="171" spans="1:11" x14ac:dyDescent="0.25">
      <c r="A171" s="17" t="s">
        <v>652</v>
      </c>
      <c r="B171" s="6" t="s">
        <v>653</v>
      </c>
      <c r="C171" s="8">
        <v>0</v>
      </c>
      <c r="D171" s="8">
        <v>0</v>
      </c>
      <c r="E171" s="21">
        <v>0</v>
      </c>
      <c r="F171" s="21">
        <v>0</v>
      </c>
      <c r="G171" s="153" t="s">
        <v>16</v>
      </c>
      <c r="H171" s="21">
        <v>0</v>
      </c>
      <c r="I171" s="21">
        <v>120000</v>
      </c>
      <c r="J171" s="21">
        <v>120000</v>
      </c>
      <c r="K171" s="153">
        <v>0</v>
      </c>
    </row>
    <row r="172" spans="1:11" x14ac:dyDescent="0.25">
      <c r="A172" s="17" t="s">
        <v>485</v>
      </c>
      <c r="B172" s="6" t="s">
        <v>486</v>
      </c>
      <c r="C172" s="39">
        <v>0</v>
      </c>
      <c r="D172" s="39">
        <v>0</v>
      </c>
      <c r="E172" s="21">
        <v>5000</v>
      </c>
      <c r="F172" s="21">
        <v>5000</v>
      </c>
      <c r="G172" s="153">
        <v>0</v>
      </c>
      <c r="H172" s="21">
        <v>510</v>
      </c>
      <c r="I172" s="21">
        <v>40000</v>
      </c>
      <c r="J172" s="21">
        <v>39490</v>
      </c>
      <c r="K172" s="153">
        <v>1.2749999999999999E-2</v>
      </c>
    </row>
    <row r="173" spans="1:11" x14ac:dyDescent="0.25">
      <c r="A173" s="28" t="s">
        <v>236</v>
      </c>
      <c r="B173" s="2" t="s">
        <v>237</v>
      </c>
      <c r="C173" s="40">
        <v>25279.97</v>
      </c>
      <c r="D173" s="40">
        <v>25279.97</v>
      </c>
      <c r="E173" s="41">
        <v>209800</v>
      </c>
      <c r="F173" s="41">
        <v>184520.03</v>
      </c>
      <c r="G173" s="152">
        <v>0.12049556720686369</v>
      </c>
      <c r="H173" s="41">
        <v>302109.5</v>
      </c>
      <c r="I173" s="41">
        <v>1522800</v>
      </c>
      <c r="J173" s="41">
        <v>1220690.5</v>
      </c>
      <c r="K173" s="152">
        <v>0.19839079327554504</v>
      </c>
    </row>
    <row r="174" spans="1:11" x14ac:dyDescent="0.25">
      <c r="A174" s="17" t="s">
        <v>238</v>
      </c>
      <c r="B174" s="6" t="s">
        <v>239</v>
      </c>
      <c r="C174" s="39">
        <v>0</v>
      </c>
      <c r="D174" s="39">
        <v>0</v>
      </c>
      <c r="E174" s="21">
        <v>9800</v>
      </c>
      <c r="F174" s="21">
        <v>9800</v>
      </c>
      <c r="G174" s="153">
        <v>0</v>
      </c>
      <c r="H174" s="21">
        <v>6040.34</v>
      </c>
      <c r="I174" s="21">
        <v>122800</v>
      </c>
      <c r="J174" s="21">
        <v>116759.66</v>
      </c>
      <c r="K174" s="153">
        <v>4.9188436482084694E-2</v>
      </c>
    </row>
    <row r="175" spans="1:11" x14ac:dyDescent="0.25">
      <c r="A175" s="32" t="s">
        <v>577</v>
      </c>
      <c r="B175" s="217" t="s">
        <v>578</v>
      </c>
      <c r="C175" s="39">
        <v>7300</v>
      </c>
      <c r="D175" s="39">
        <v>7300</v>
      </c>
      <c r="E175" s="21">
        <v>100000</v>
      </c>
      <c r="F175" s="21">
        <v>92700</v>
      </c>
      <c r="G175" s="153">
        <v>7.2999999999999995E-2</v>
      </c>
      <c r="H175" s="21">
        <v>7300</v>
      </c>
      <c r="I175" s="21">
        <v>700000</v>
      </c>
      <c r="J175" s="21">
        <v>692700</v>
      </c>
      <c r="K175" s="153">
        <v>1.0428571428571429E-2</v>
      </c>
    </row>
    <row r="176" spans="1:11" ht="24.75" x14ac:dyDescent="0.25">
      <c r="A176" s="17" t="s">
        <v>579</v>
      </c>
      <c r="B176" s="6" t="s">
        <v>580</v>
      </c>
      <c r="C176" s="39">
        <v>5979.97</v>
      </c>
      <c r="D176" s="39">
        <v>5979.97</v>
      </c>
      <c r="E176" s="21">
        <v>100000</v>
      </c>
      <c r="F176" s="21">
        <v>94020.03</v>
      </c>
      <c r="G176" s="153">
        <v>5.9799700000000004E-2</v>
      </c>
      <c r="H176" s="21">
        <v>228781.24000000002</v>
      </c>
      <c r="I176" s="21">
        <v>700000</v>
      </c>
      <c r="J176" s="21">
        <v>471218.76</v>
      </c>
      <c r="K176" s="153">
        <v>0.32683034285714291</v>
      </c>
    </row>
    <row r="177" spans="1:11" x14ac:dyDescent="0.25">
      <c r="A177" s="17" t="s">
        <v>635</v>
      </c>
      <c r="B177" s="6" t="s">
        <v>636</v>
      </c>
      <c r="C177" s="39">
        <v>12000</v>
      </c>
      <c r="D177" s="39">
        <v>12000</v>
      </c>
      <c r="E177" s="21">
        <v>0</v>
      </c>
      <c r="F177" s="21">
        <v>-12000</v>
      </c>
      <c r="G177" s="153" t="s">
        <v>16</v>
      </c>
      <c r="H177" s="21">
        <v>59987.92</v>
      </c>
      <c r="I177" s="21">
        <v>0</v>
      </c>
      <c r="J177" s="21">
        <v>-59987.92</v>
      </c>
      <c r="K177" s="153" t="s">
        <v>16</v>
      </c>
    </row>
    <row r="178" spans="1:11" x14ac:dyDescent="0.25">
      <c r="A178" s="28" t="s">
        <v>240</v>
      </c>
      <c r="B178" s="34" t="s">
        <v>241</v>
      </c>
      <c r="C178" s="46">
        <v>936791.36</v>
      </c>
      <c r="D178" s="46">
        <v>936791.36</v>
      </c>
      <c r="E178" s="47">
        <v>1940180.2008333334</v>
      </c>
      <c r="F178" s="47">
        <v>1003388.8408333334</v>
      </c>
      <c r="G178" s="152">
        <v>0.48283729500880151</v>
      </c>
      <c r="H178" s="47">
        <v>8724048.5699999984</v>
      </c>
      <c r="I178" s="47">
        <v>15880546.606666669</v>
      </c>
      <c r="J178" s="47">
        <v>7156498.0366666708</v>
      </c>
      <c r="K178" s="152">
        <v>0.54935442627255882</v>
      </c>
    </row>
    <row r="179" spans="1:11" x14ac:dyDescent="0.25">
      <c r="A179" s="17" t="s">
        <v>581</v>
      </c>
      <c r="B179" s="6" t="s">
        <v>582</v>
      </c>
      <c r="C179" s="39">
        <v>372801.7</v>
      </c>
      <c r="D179" s="39">
        <v>372801.7</v>
      </c>
      <c r="E179" s="21">
        <v>112000</v>
      </c>
      <c r="F179" s="21">
        <v>-260801.7</v>
      </c>
      <c r="G179" s="153">
        <v>3.3285866071428574</v>
      </c>
      <c r="H179" s="21">
        <v>932744.8</v>
      </c>
      <c r="I179" s="21">
        <v>872000</v>
      </c>
      <c r="J179" s="21">
        <v>-60744.800000000047</v>
      </c>
      <c r="K179" s="153">
        <v>1.0696614678899083</v>
      </c>
    </row>
    <row r="180" spans="1:11" x14ac:dyDescent="0.25">
      <c r="A180" s="11" t="s">
        <v>242</v>
      </c>
      <c r="B180" s="6" t="s">
        <v>243</v>
      </c>
      <c r="C180" s="39">
        <v>445056.06</v>
      </c>
      <c r="D180" s="39">
        <v>445056.06</v>
      </c>
      <c r="E180" s="21">
        <v>1572180.2008333334</v>
      </c>
      <c r="F180" s="21">
        <v>1127124.1408333334</v>
      </c>
      <c r="G180" s="153">
        <v>0.28308209183915317</v>
      </c>
      <c r="H180" s="298">
        <v>5481830.3399999999</v>
      </c>
      <c r="I180" s="21">
        <v>12539441.606666667</v>
      </c>
      <c r="J180" s="21">
        <v>7057611.2666666675</v>
      </c>
      <c r="K180" s="153">
        <v>0.43716702162284105</v>
      </c>
    </row>
    <row r="181" spans="1:11" x14ac:dyDescent="0.25">
      <c r="A181" s="11" t="s">
        <v>583</v>
      </c>
      <c r="B181" s="6" t="s">
        <v>584</v>
      </c>
      <c r="C181" s="39">
        <v>0</v>
      </c>
      <c r="D181" s="39">
        <v>0</v>
      </c>
      <c r="E181" s="21">
        <v>0</v>
      </c>
      <c r="F181" s="21">
        <v>0</v>
      </c>
      <c r="G181" s="153" t="s">
        <v>16</v>
      </c>
      <c r="H181" s="298">
        <v>0</v>
      </c>
      <c r="I181" s="21">
        <v>22500</v>
      </c>
      <c r="J181" s="21">
        <v>22500</v>
      </c>
      <c r="K181" s="153">
        <v>0</v>
      </c>
    </row>
    <row r="182" spans="1:11" ht="24.75" x14ac:dyDescent="0.25">
      <c r="A182" s="11" t="s">
        <v>585</v>
      </c>
      <c r="B182" s="217" t="s">
        <v>586</v>
      </c>
      <c r="C182" s="39">
        <v>0</v>
      </c>
      <c r="D182" s="39">
        <v>0</v>
      </c>
      <c r="E182" s="21">
        <v>20000</v>
      </c>
      <c r="F182" s="21">
        <v>20000</v>
      </c>
      <c r="G182" s="153">
        <v>0</v>
      </c>
      <c r="H182" s="298">
        <v>95893</v>
      </c>
      <c r="I182" s="21">
        <v>100000</v>
      </c>
      <c r="J182" s="21">
        <v>4107</v>
      </c>
      <c r="K182" s="153">
        <v>0.95892999999999995</v>
      </c>
    </row>
    <row r="183" spans="1:11" x14ac:dyDescent="0.25">
      <c r="A183" s="17" t="s">
        <v>487</v>
      </c>
      <c r="B183" s="6" t="s">
        <v>488</v>
      </c>
      <c r="C183" s="39">
        <v>0</v>
      </c>
      <c r="D183" s="39">
        <v>0</v>
      </c>
      <c r="E183" s="21">
        <v>25000</v>
      </c>
      <c r="F183" s="21">
        <v>25000</v>
      </c>
      <c r="G183" s="153">
        <v>0</v>
      </c>
      <c r="H183" s="298">
        <v>76418.98000000001</v>
      </c>
      <c r="I183" s="21">
        <v>429000</v>
      </c>
      <c r="J183" s="21">
        <v>352581.02</v>
      </c>
      <c r="K183" s="153">
        <v>0.17813282051282053</v>
      </c>
    </row>
    <row r="184" spans="1:11" x14ac:dyDescent="0.25">
      <c r="A184" s="17" t="s">
        <v>244</v>
      </c>
      <c r="B184" s="6" t="s">
        <v>245</v>
      </c>
      <c r="C184" s="39">
        <v>77810.36</v>
      </c>
      <c r="D184" s="39">
        <v>77810.36</v>
      </c>
      <c r="E184" s="21">
        <v>41666.666666666664</v>
      </c>
      <c r="F184" s="21">
        <v>-36143.693333333336</v>
      </c>
      <c r="G184" s="153">
        <v>1.8674486400000001</v>
      </c>
      <c r="H184" s="298">
        <v>1264736.3899999999</v>
      </c>
      <c r="I184" s="21">
        <v>393333.33333333337</v>
      </c>
      <c r="J184" s="21">
        <v>-871403.05666666653</v>
      </c>
      <c r="K184" s="153">
        <v>3.2154314999999993</v>
      </c>
    </row>
    <row r="185" spans="1:11" x14ac:dyDescent="0.25">
      <c r="A185" s="17" t="s">
        <v>587</v>
      </c>
      <c r="B185" s="6" t="s">
        <v>588</v>
      </c>
      <c r="C185" s="39">
        <v>20925.240000000002</v>
      </c>
      <c r="D185" s="39">
        <v>20925.240000000002</v>
      </c>
      <c r="E185" s="21">
        <v>50400</v>
      </c>
      <c r="F185" s="21">
        <v>29474.76</v>
      </c>
      <c r="G185" s="153">
        <v>0.41518333333333335</v>
      </c>
      <c r="H185" s="21">
        <v>224258.56</v>
      </c>
      <c r="I185" s="21">
        <v>402800</v>
      </c>
      <c r="J185" s="21">
        <v>178541.44</v>
      </c>
      <c r="K185" s="153">
        <v>0.55674915590863949</v>
      </c>
    </row>
    <row r="186" spans="1:11" x14ac:dyDescent="0.25">
      <c r="A186" s="17" t="s">
        <v>246</v>
      </c>
      <c r="B186" s="6" t="s">
        <v>247</v>
      </c>
      <c r="C186" s="39">
        <v>20198</v>
      </c>
      <c r="D186" s="39">
        <v>20198</v>
      </c>
      <c r="E186" s="21">
        <v>118933.33333333333</v>
      </c>
      <c r="F186" s="21">
        <v>98735.333333333328</v>
      </c>
      <c r="G186" s="153">
        <v>0.16982623318385651</v>
      </c>
      <c r="H186" s="298">
        <v>648166.5</v>
      </c>
      <c r="I186" s="21">
        <v>1121471.6666666667</v>
      </c>
      <c r="J186" s="21">
        <v>473305.16666666674</v>
      </c>
      <c r="K186" s="153">
        <v>0.57796065586439238</v>
      </c>
    </row>
    <row r="187" spans="1:11" x14ac:dyDescent="0.25">
      <c r="A187" s="17"/>
      <c r="B187" s="12"/>
      <c r="C187" s="39"/>
      <c r="D187" s="39"/>
      <c r="E187" s="21"/>
      <c r="F187" s="21"/>
      <c r="G187" s="153"/>
      <c r="H187" s="21"/>
      <c r="I187" s="21"/>
      <c r="J187" s="21"/>
      <c r="K187" s="153"/>
    </row>
    <row r="188" spans="1:11" x14ac:dyDescent="0.25">
      <c r="A188" s="50" t="s">
        <v>248</v>
      </c>
      <c r="B188" s="22" t="s">
        <v>249</v>
      </c>
      <c r="C188" s="51">
        <v>357568.33</v>
      </c>
      <c r="D188" s="51">
        <v>357568.33</v>
      </c>
      <c r="E188" s="24">
        <v>2066388.0766666667</v>
      </c>
      <c r="F188" s="24">
        <v>1708819.7466666666</v>
      </c>
      <c r="G188" s="52">
        <v>0.17304025997710987</v>
      </c>
      <c r="H188" s="24">
        <v>616534258.2700001</v>
      </c>
      <c r="I188" s="24">
        <v>94018304.613333344</v>
      </c>
      <c r="J188" s="24">
        <v>-522515953.65666676</v>
      </c>
      <c r="K188" s="52">
        <v>6.5575981273604604</v>
      </c>
    </row>
    <row r="189" spans="1:11" ht="24.75" x14ac:dyDescent="0.25">
      <c r="A189" s="16" t="s">
        <v>250</v>
      </c>
      <c r="B189" s="34" t="s">
        <v>251</v>
      </c>
      <c r="C189" s="40">
        <v>302500</v>
      </c>
      <c r="D189" s="40">
        <v>302500</v>
      </c>
      <c r="E189" s="37">
        <v>1666666.6666666667</v>
      </c>
      <c r="F189" s="37">
        <v>1364166.6666666667</v>
      </c>
      <c r="G189" s="153">
        <v>0.18149999999999999</v>
      </c>
      <c r="H189" s="42">
        <v>6998164.9399999995</v>
      </c>
      <c r="I189" s="42">
        <v>13333333.333333332</v>
      </c>
      <c r="J189" s="37">
        <v>6335168.3933333326</v>
      </c>
      <c r="K189" s="153">
        <v>0.52486237050000006</v>
      </c>
    </row>
    <row r="190" spans="1:11" x14ac:dyDescent="0.25">
      <c r="A190" s="28" t="s">
        <v>252</v>
      </c>
      <c r="B190" s="45" t="s">
        <v>253</v>
      </c>
      <c r="C190" s="40">
        <v>302500</v>
      </c>
      <c r="D190" s="40">
        <v>302500</v>
      </c>
      <c r="E190" s="37">
        <v>1666666.6666666667</v>
      </c>
      <c r="F190" s="37">
        <v>1364166.6666666667</v>
      </c>
      <c r="G190" s="153">
        <v>0.18149999999999999</v>
      </c>
      <c r="H190" s="37">
        <v>6998164.9399999995</v>
      </c>
      <c r="I190" s="37">
        <v>13333333.333333332</v>
      </c>
      <c r="J190" s="37">
        <v>6335168.3933333326</v>
      </c>
      <c r="K190" s="153">
        <v>0.52486237050000006</v>
      </c>
    </row>
    <row r="191" spans="1:11" ht="24.75" x14ac:dyDescent="0.25">
      <c r="A191" s="17" t="s">
        <v>567</v>
      </c>
      <c r="B191" s="6" t="s">
        <v>568</v>
      </c>
      <c r="C191" s="39">
        <v>0</v>
      </c>
      <c r="D191" s="39">
        <v>0</v>
      </c>
      <c r="E191" s="21">
        <v>166666.66666666666</v>
      </c>
      <c r="F191" s="21">
        <v>166666.66666666666</v>
      </c>
      <c r="G191" s="153">
        <v>0</v>
      </c>
      <c r="H191" s="21">
        <v>132000</v>
      </c>
      <c r="I191" s="21">
        <v>1333333.3333333333</v>
      </c>
      <c r="J191" s="21">
        <v>1201333.3333333333</v>
      </c>
      <c r="K191" s="153">
        <v>9.9000000000000005E-2</v>
      </c>
    </row>
    <row r="192" spans="1:11" ht="24.75" x14ac:dyDescent="0.25">
      <c r="A192" s="17" t="s">
        <v>254</v>
      </c>
      <c r="B192" s="6" t="s">
        <v>255</v>
      </c>
      <c r="C192" s="39">
        <v>302500</v>
      </c>
      <c r="D192" s="39">
        <v>302500</v>
      </c>
      <c r="E192" s="21">
        <v>1500000</v>
      </c>
      <c r="F192" s="21">
        <v>1197500</v>
      </c>
      <c r="G192" s="153">
        <v>0.20166666666666666</v>
      </c>
      <c r="H192" s="21">
        <v>6866164.9399999995</v>
      </c>
      <c r="I192" s="21">
        <v>12000000</v>
      </c>
      <c r="J192" s="21">
        <v>5133835.0600000005</v>
      </c>
      <c r="K192" s="153">
        <v>0.57218041166666667</v>
      </c>
    </row>
    <row r="193" spans="1:11" ht="24.75" x14ac:dyDescent="0.25">
      <c r="A193" s="28" t="s">
        <v>256</v>
      </c>
      <c r="B193" s="34" t="s">
        <v>257</v>
      </c>
      <c r="C193" s="40">
        <v>55068.33</v>
      </c>
      <c r="D193" s="40">
        <v>55068.33</v>
      </c>
      <c r="E193" s="41">
        <v>399721.41</v>
      </c>
      <c r="F193" s="41">
        <v>344653.07999999996</v>
      </c>
      <c r="G193" s="299">
        <v>0.13776677611539498</v>
      </c>
      <c r="H193" s="41">
        <v>9536093.3300000001</v>
      </c>
      <c r="I193" s="41">
        <v>5692471.2800000012</v>
      </c>
      <c r="J193" s="41">
        <v>-3843622.0499999989</v>
      </c>
      <c r="K193" s="299">
        <v>1.6752114961922124</v>
      </c>
    </row>
    <row r="194" spans="1:11" ht="24.75" x14ac:dyDescent="0.25">
      <c r="A194" s="11" t="s">
        <v>258</v>
      </c>
      <c r="B194" s="6" t="s">
        <v>259</v>
      </c>
      <c r="C194" s="39">
        <v>55068.33</v>
      </c>
      <c r="D194" s="39">
        <v>55068.33</v>
      </c>
      <c r="E194" s="300">
        <v>399721.41</v>
      </c>
      <c r="F194" s="21">
        <v>344653.07999999996</v>
      </c>
      <c r="G194" s="301">
        <v>0.13776677611539498</v>
      </c>
      <c r="H194" s="300">
        <v>9536093.3300000001</v>
      </c>
      <c r="I194" s="300">
        <v>5692471.2800000012</v>
      </c>
      <c r="J194" s="21">
        <v>-3843622.0499999989</v>
      </c>
      <c r="K194" s="301">
        <v>1.6752114961922124</v>
      </c>
    </row>
    <row r="195" spans="1:11" ht="24.75" x14ac:dyDescent="0.25">
      <c r="A195" s="28" t="s">
        <v>260</v>
      </c>
      <c r="B195" s="34" t="s">
        <v>261</v>
      </c>
      <c r="C195" s="40">
        <v>0</v>
      </c>
      <c r="D195" s="40">
        <v>0</v>
      </c>
      <c r="E195" s="41">
        <v>0</v>
      </c>
      <c r="F195" s="41">
        <v>0</v>
      </c>
      <c r="G195" s="299" t="s">
        <v>16</v>
      </c>
      <c r="H195" s="41">
        <v>600000000</v>
      </c>
      <c r="I195" s="41">
        <v>74992500</v>
      </c>
      <c r="J195" s="41">
        <v>-525007500</v>
      </c>
      <c r="K195" s="299">
        <v>8.0008000800080001</v>
      </c>
    </row>
    <row r="196" spans="1:11" ht="24.75" x14ac:dyDescent="0.25">
      <c r="A196" s="11" t="s">
        <v>262</v>
      </c>
      <c r="B196" s="6" t="s">
        <v>506</v>
      </c>
      <c r="C196" s="39">
        <v>0</v>
      </c>
      <c r="D196" s="39">
        <v>0</v>
      </c>
      <c r="E196" s="302">
        <v>0</v>
      </c>
      <c r="F196" s="21">
        <v>0</v>
      </c>
      <c r="G196" s="303" t="s">
        <v>16</v>
      </c>
      <c r="H196" s="302">
        <v>600000000</v>
      </c>
      <c r="I196" s="302">
        <v>74992500</v>
      </c>
      <c r="J196" s="21">
        <v>-525007500</v>
      </c>
      <c r="K196" s="303">
        <v>8.0008000800080001</v>
      </c>
    </row>
    <row r="197" spans="1:11" x14ac:dyDescent="0.25">
      <c r="A197" s="1"/>
      <c r="B197" s="12"/>
      <c r="C197" s="39"/>
      <c r="D197" s="39"/>
      <c r="E197" s="54"/>
      <c r="F197" s="54"/>
      <c r="G197" s="224"/>
      <c r="H197" s="54"/>
      <c r="I197" s="54"/>
      <c r="J197" s="54"/>
      <c r="K197" s="224"/>
    </row>
    <row r="198" spans="1:11" x14ac:dyDescent="0.25">
      <c r="A198" s="50"/>
      <c r="B198" s="22" t="s">
        <v>263</v>
      </c>
      <c r="C198" s="51">
        <v>115511389.87999998</v>
      </c>
      <c r="D198" s="51">
        <v>101575511.79999998</v>
      </c>
      <c r="E198" s="24">
        <v>148129293.77605462</v>
      </c>
      <c r="F198" s="24">
        <v>32617903.89605464</v>
      </c>
      <c r="G198" s="52">
        <v>0.77980112464880069</v>
      </c>
      <c r="H198" s="304">
        <v>1603942872.4199998</v>
      </c>
      <c r="I198" s="24">
        <v>1323992933.7823703</v>
      </c>
      <c r="J198" s="24">
        <v>-279949938.63762951</v>
      </c>
      <c r="K198" s="52">
        <v>1.2114436803207635</v>
      </c>
    </row>
    <row r="199" spans="1:11" x14ac:dyDescent="0.25">
      <c r="A199" s="1"/>
      <c r="B199" s="2"/>
      <c r="C199" s="39"/>
      <c r="D199" s="39"/>
      <c r="E199" s="55"/>
      <c r="F199" s="55"/>
      <c r="G199" s="305"/>
      <c r="H199" s="55"/>
      <c r="I199" s="55"/>
      <c r="J199" s="55"/>
      <c r="K199" s="305"/>
    </row>
    <row r="200" spans="1:11" x14ac:dyDescent="0.25">
      <c r="A200" s="16"/>
      <c r="B200" s="2" t="s">
        <v>489</v>
      </c>
      <c r="C200" s="36">
        <v>4691588.28</v>
      </c>
      <c r="D200" s="36">
        <v>4691588.28</v>
      </c>
      <c r="E200" s="38">
        <v>6478100</v>
      </c>
      <c r="F200" s="56">
        <v>1786511.7199999997</v>
      </c>
      <c r="G200" s="152">
        <v>0.72422288634013066</v>
      </c>
      <c r="H200" s="56">
        <v>33469897.440000001</v>
      </c>
      <c r="I200" s="56">
        <v>51824800</v>
      </c>
      <c r="J200" s="56">
        <v>18354902.559999999</v>
      </c>
      <c r="K200" s="152">
        <v>0.64582781679813528</v>
      </c>
    </row>
    <row r="201" spans="1:11" x14ac:dyDescent="0.25">
      <c r="A201" s="57" t="s">
        <v>264</v>
      </c>
      <c r="B201" s="6" t="s">
        <v>490</v>
      </c>
      <c r="C201" s="187">
        <v>4691588.28</v>
      </c>
      <c r="D201" s="187">
        <v>4691588.28</v>
      </c>
      <c r="E201" s="21">
        <v>6203100</v>
      </c>
      <c r="F201" s="21">
        <v>1511511.7199999997</v>
      </c>
      <c r="G201" s="153">
        <v>0.75632962228563139</v>
      </c>
      <c r="H201" s="21">
        <v>33469897.440000005</v>
      </c>
      <c r="I201" s="21">
        <v>49624800</v>
      </c>
      <c r="J201" s="21">
        <v>16154902.559999995</v>
      </c>
      <c r="K201" s="153">
        <v>0.67445908980993385</v>
      </c>
    </row>
    <row r="202" spans="1:11" x14ac:dyDescent="0.25">
      <c r="A202" s="57" t="s">
        <v>265</v>
      </c>
      <c r="B202" s="6" t="s">
        <v>491</v>
      </c>
      <c r="C202" s="187">
        <v>0</v>
      </c>
      <c r="D202" s="187">
        <v>0</v>
      </c>
      <c r="E202" s="21">
        <v>275000</v>
      </c>
      <c r="F202" s="21">
        <v>275000</v>
      </c>
      <c r="G202" s="153">
        <v>0</v>
      </c>
      <c r="H202" s="21">
        <v>0</v>
      </c>
      <c r="I202" s="21">
        <v>2200000</v>
      </c>
      <c r="J202" s="21">
        <v>2200000</v>
      </c>
      <c r="K202" s="153">
        <v>0</v>
      </c>
    </row>
    <row r="203" spans="1:11" x14ac:dyDescent="0.25">
      <c r="A203" s="257" t="s">
        <v>639</v>
      </c>
      <c r="B203" s="6" t="s">
        <v>640</v>
      </c>
      <c r="C203" s="187">
        <v>0</v>
      </c>
      <c r="D203" s="187">
        <v>0</v>
      </c>
      <c r="E203" s="43">
        <v>0</v>
      </c>
      <c r="F203" s="21">
        <v>0</v>
      </c>
      <c r="G203" s="153" t="s">
        <v>16</v>
      </c>
      <c r="H203" s="43">
        <v>0</v>
      </c>
      <c r="I203" s="21">
        <v>0</v>
      </c>
      <c r="J203" s="21">
        <v>0</v>
      </c>
      <c r="K203" s="153" t="s">
        <v>16</v>
      </c>
    </row>
    <row r="204" spans="1:11" x14ac:dyDescent="0.25">
      <c r="A204" s="1"/>
      <c r="B204" s="12"/>
      <c r="C204" s="39"/>
      <c r="D204" s="39"/>
      <c r="E204" s="54"/>
      <c r="F204" s="54"/>
      <c r="G204" s="224"/>
      <c r="H204" s="54"/>
      <c r="I204" s="54"/>
      <c r="J204" s="54"/>
      <c r="K204" s="224"/>
    </row>
    <row r="205" spans="1:11" x14ac:dyDescent="0.25">
      <c r="A205" s="50"/>
      <c r="B205" s="22" t="s">
        <v>266</v>
      </c>
      <c r="C205" s="51">
        <v>120202978.15999998</v>
      </c>
      <c r="D205" s="51">
        <v>106267100.07999998</v>
      </c>
      <c r="E205" s="24">
        <v>154607393.77605462</v>
      </c>
      <c r="F205" s="24">
        <v>34404415.616054639</v>
      </c>
      <c r="G205" s="52">
        <v>0.77747237841749872</v>
      </c>
      <c r="H205" s="24">
        <v>1637412769.8600001</v>
      </c>
      <c r="I205" s="24">
        <v>1375817733.7823703</v>
      </c>
      <c r="J205" s="24">
        <v>-261595036.0776298</v>
      </c>
      <c r="K205" s="52">
        <v>1.1901378574024177</v>
      </c>
    </row>
    <row r="206" spans="1:11" x14ac:dyDescent="0.25">
      <c r="A206" s="1"/>
      <c r="B206" s="12"/>
      <c r="C206" s="39"/>
      <c r="D206" s="39"/>
      <c r="E206" s="43"/>
      <c r="F206" s="43"/>
      <c r="G206" s="305"/>
      <c r="H206" s="43"/>
      <c r="I206" s="43"/>
      <c r="J206" s="43"/>
      <c r="K206" s="305"/>
    </row>
    <row r="207" spans="1:11" x14ac:dyDescent="0.25">
      <c r="A207" s="50" t="s">
        <v>267</v>
      </c>
      <c r="B207" s="22" t="s">
        <v>268</v>
      </c>
      <c r="C207" s="51">
        <v>19853.38</v>
      </c>
      <c r="D207" s="51">
        <v>19853.38</v>
      </c>
      <c r="E207" s="24">
        <v>7720408.5956666665</v>
      </c>
      <c r="F207" s="24">
        <v>7700555.2156666666</v>
      </c>
      <c r="G207" s="52">
        <v>2.5715452432327692E-3</v>
      </c>
      <c r="H207" s="24">
        <v>37352084.230000004</v>
      </c>
      <c r="I207" s="24">
        <v>130991823.17300001</v>
      </c>
      <c r="J207" s="24">
        <v>93639738.943000004</v>
      </c>
      <c r="K207" s="52">
        <v>0.28514821250078609</v>
      </c>
    </row>
    <row r="208" spans="1:11" x14ac:dyDescent="0.25">
      <c r="A208" s="58" t="s">
        <v>269</v>
      </c>
      <c r="B208" s="29" t="s">
        <v>270</v>
      </c>
      <c r="C208" s="36">
        <v>19853.38</v>
      </c>
      <c r="D208" s="36">
        <v>19853.38</v>
      </c>
      <c r="E208" s="37">
        <v>4880900.42</v>
      </c>
      <c r="F208" s="206">
        <v>4861047.04</v>
      </c>
      <c r="G208" s="152">
        <v>4.0675650580062443E-3</v>
      </c>
      <c r="H208" s="59">
        <v>18721422.150000002</v>
      </c>
      <c r="I208" s="59">
        <v>42690066.026666671</v>
      </c>
      <c r="J208" s="206">
        <v>23968643.876666669</v>
      </c>
      <c r="K208" s="152">
        <v>0.43854282488824275</v>
      </c>
    </row>
    <row r="209" spans="1:11" x14ac:dyDescent="0.25">
      <c r="A209" s="57" t="s">
        <v>271</v>
      </c>
      <c r="B209" s="60" t="s">
        <v>452</v>
      </c>
      <c r="C209" s="189">
        <v>19853.38</v>
      </c>
      <c r="D209" s="189">
        <v>19853.38</v>
      </c>
      <c r="E209" s="44">
        <v>417040.33333333331</v>
      </c>
      <c r="F209" s="207">
        <v>397186.95333333331</v>
      </c>
      <c r="G209" s="153">
        <v>4.7605419459828428E-2</v>
      </c>
      <c r="H209" s="44">
        <v>123291</v>
      </c>
      <c r="I209" s="44">
        <v>4817331.1428571427</v>
      </c>
      <c r="J209" s="207">
        <v>4694040.1428571427</v>
      </c>
      <c r="K209" s="153">
        <v>2.5593216730140856E-2</v>
      </c>
    </row>
    <row r="210" spans="1:11" ht="24" x14ac:dyDescent="0.25">
      <c r="A210" s="17" t="s">
        <v>272</v>
      </c>
      <c r="B210" s="60" t="s">
        <v>626</v>
      </c>
      <c r="C210" s="189">
        <v>0</v>
      </c>
      <c r="D210" s="189">
        <v>0</v>
      </c>
      <c r="E210" s="44">
        <v>4166666.67</v>
      </c>
      <c r="F210" s="44">
        <v>4166666.67</v>
      </c>
      <c r="G210" s="153">
        <v>0</v>
      </c>
      <c r="H210" s="44">
        <v>18293860.370000001</v>
      </c>
      <c r="I210" s="44">
        <v>33333333.360000007</v>
      </c>
      <c r="J210" s="44">
        <v>15039472.990000006</v>
      </c>
      <c r="K210" s="153">
        <v>0.54881581066094731</v>
      </c>
    </row>
    <row r="211" spans="1:11" x14ac:dyDescent="0.25">
      <c r="A211" s="17" t="s">
        <v>612</v>
      </c>
      <c r="B211" s="60" t="s">
        <v>613</v>
      </c>
      <c r="C211" s="189">
        <v>0</v>
      </c>
      <c r="D211" s="189">
        <v>0</v>
      </c>
      <c r="E211" s="44">
        <v>0</v>
      </c>
      <c r="F211" s="44">
        <v>0</v>
      </c>
      <c r="G211" s="153" t="s">
        <v>16</v>
      </c>
      <c r="H211" s="44">
        <v>304270.78000000003</v>
      </c>
      <c r="I211" s="44">
        <v>814000</v>
      </c>
      <c r="J211" s="44">
        <v>509729.22</v>
      </c>
      <c r="K211" s="153">
        <v>0.37379702702702705</v>
      </c>
    </row>
    <row r="212" spans="1:11" ht="24" x14ac:dyDescent="0.25">
      <c r="A212" s="17" t="s">
        <v>273</v>
      </c>
      <c r="B212" s="240" t="s">
        <v>627</v>
      </c>
      <c r="C212" s="189">
        <v>0</v>
      </c>
      <c r="D212" s="189">
        <v>0</v>
      </c>
      <c r="E212" s="44">
        <v>297193.41666666669</v>
      </c>
      <c r="F212" s="44">
        <v>297193.41666666669</v>
      </c>
      <c r="G212" s="153">
        <v>0</v>
      </c>
      <c r="H212" s="44">
        <v>0</v>
      </c>
      <c r="I212" s="44">
        <v>2758227.333333333</v>
      </c>
      <c r="J212" s="44">
        <v>2758227.333333333</v>
      </c>
      <c r="K212" s="153">
        <v>0</v>
      </c>
    </row>
    <row r="213" spans="1:11" ht="24" x14ac:dyDescent="0.25">
      <c r="A213" s="28" t="s">
        <v>274</v>
      </c>
      <c r="B213" s="29" t="s">
        <v>628</v>
      </c>
      <c r="C213" s="36">
        <v>0</v>
      </c>
      <c r="D213" s="36">
        <v>0</v>
      </c>
      <c r="E213" s="37">
        <v>275562.67566666665</v>
      </c>
      <c r="F213" s="37">
        <v>275562.67566666665</v>
      </c>
      <c r="G213" s="152">
        <v>0</v>
      </c>
      <c r="H213" s="37">
        <v>339472.77</v>
      </c>
      <c r="I213" s="37">
        <v>2621013.1463333336</v>
      </c>
      <c r="J213" s="37">
        <v>2281540.3763333336</v>
      </c>
      <c r="K213" s="152">
        <v>0.12951967466279421</v>
      </c>
    </row>
    <row r="214" spans="1:11" x14ac:dyDescent="0.25">
      <c r="A214" s="11" t="s">
        <v>275</v>
      </c>
      <c r="B214" s="61" t="s">
        <v>276</v>
      </c>
      <c r="C214" s="39">
        <v>0</v>
      </c>
      <c r="D214" s="39">
        <v>0</v>
      </c>
      <c r="E214" s="43">
        <v>160116.41666666666</v>
      </c>
      <c r="F214" s="43">
        <v>160116.41666666666</v>
      </c>
      <c r="G214" s="153">
        <v>0</v>
      </c>
      <c r="H214" s="43">
        <v>249565.03000000003</v>
      </c>
      <c r="I214" s="43">
        <v>1678421.3333333335</v>
      </c>
      <c r="J214" s="43">
        <v>1428856.3033333335</v>
      </c>
      <c r="K214" s="153">
        <v>0.14869033480667548</v>
      </c>
    </row>
    <row r="215" spans="1:11" x14ac:dyDescent="0.25">
      <c r="A215" s="11" t="s">
        <v>277</v>
      </c>
      <c r="B215" s="61" t="s">
        <v>278</v>
      </c>
      <c r="C215" s="39">
        <v>0</v>
      </c>
      <c r="D215" s="39">
        <v>0</v>
      </c>
      <c r="E215" s="44">
        <v>115446.25900000001</v>
      </c>
      <c r="F215" s="43">
        <v>115446.25900000001</v>
      </c>
      <c r="G215" s="154">
        <v>0</v>
      </c>
      <c r="H215" s="44">
        <v>89907.74</v>
      </c>
      <c r="I215" s="44">
        <v>942591.81299999997</v>
      </c>
      <c r="J215" s="43">
        <v>852684.07299999997</v>
      </c>
      <c r="K215" s="154">
        <v>9.5383535863577465E-2</v>
      </c>
    </row>
    <row r="216" spans="1:11" ht="24" x14ac:dyDescent="0.25">
      <c r="A216" s="31" t="s">
        <v>614</v>
      </c>
      <c r="B216" s="29" t="s">
        <v>615</v>
      </c>
      <c r="C216" s="40">
        <v>0</v>
      </c>
      <c r="D216" s="40">
        <v>0</v>
      </c>
      <c r="E216" s="42">
        <v>0</v>
      </c>
      <c r="F216" s="41">
        <v>0</v>
      </c>
      <c r="G216" s="154" t="s">
        <v>16</v>
      </c>
      <c r="H216" s="41">
        <v>10595200</v>
      </c>
      <c r="I216" s="41">
        <v>52586080</v>
      </c>
      <c r="J216" s="41">
        <v>41990880</v>
      </c>
      <c r="K216" s="154">
        <v>0.20148297800482562</v>
      </c>
    </row>
    <row r="217" spans="1:11" x14ac:dyDescent="0.25">
      <c r="A217" s="11" t="s">
        <v>616</v>
      </c>
      <c r="B217" s="61" t="s">
        <v>617</v>
      </c>
      <c r="C217" s="39">
        <v>0</v>
      </c>
      <c r="D217" s="39">
        <v>0</v>
      </c>
      <c r="E217" s="44">
        <v>0</v>
      </c>
      <c r="F217" s="44">
        <v>0</v>
      </c>
      <c r="G217" s="154" t="s">
        <v>16</v>
      </c>
      <c r="H217" s="44">
        <v>10595200</v>
      </c>
      <c r="I217" s="44">
        <v>52586080</v>
      </c>
      <c r="J217" s="44">
        <v>41990880</v>
      </c>
      <c r="K217" s="154">
        <v>0.20148297800482562</v>
      </c>
    </row>
    <row r="218" spans="1:11" ht="24" x14ac:dyDescent="0.25">
      <c r="A218" s="31" t="s">
        <v>279</v>
      </c>
      <c r="B218" s="29" t="s">
        <v>280</v>
      </c>
      <c r="C218" s="36">
        <v>0</v>
      </c>
      <c r="D218" s="36">
        <v>0</v>
      </c>
      <c r="E218" s="38">
        <v>1826445.5</v>
      </c>
      <c r="F218" s="37">
        <v>1826445.5</v>
      </c>
      <c r="G218" s="152">
        <v>0</v>
      </c>
      <c r="H218" s="38">
        <v>6338289.7699999996</v>
      </c>
      <c r="I218" s="38">
        <v>24932164</v>
      </c>
      <c r="J218" s="37">
        <v>18593874.23</v>
      </c>
      <c r="K218" s="152">
        <v>0.25422140533007881</v>
      </c>
    </row>
    <row r="219" spans="1:11" x14ac:dyDescent="0.25">
      <c r="A219" s="11" t="s">
        <v>618</v>
      </c>
      <c r="B219" s="61" t="s">
        <v>629</v>
      </c>
      <c r="C219" s="188">
        <v>0</v>
      </c>
      <c r="D219" s="188">
        <v>0</v>
      </c>
      <c r="E219" s="44">
        <v>250000</v>
      </c>
      <c r="F219" s="37">
        <v>250000</v>
      </c>
      <c r="G219" s="153">
        <v>0</v>
      </c>
      <c r="H219" s="44">
        <v>0</v>
      </c>
      <c r="I219" s="44">
        <v>1800000</v>
      </c>
      <c r="J219" s="37">
        <v>1800000</v>
      </c>
      <c r="K219" s="153">
        <v>0</v>
      </c>
    </row>
    <row r="220" spans="1:11" ht="24" x14ac:dyDescent="0.25">
      <c r="A220" s="11" t="s">
        <v>589</v>
      </c>
      <c r="B220" s="61" t="s">
        <v>630</v>
      </c>
      <c r="C220" s="39">
        <v>0</v>
      </c>
      <c r="D220" s="39">
        <v>0</v>
      </c>
      <c r="E220" s="44">
        <v>1000000</v>
      </c>
      <c r="F220" s="37">
        <v>1000000</v>
      </c>
      <c r="G220" s="153">
        <v>0</v>
      </c>
      <c r="H220" s="44">
        <v>3324567.4</v>
      </c>
      <c r="I220" s="44">
        <v>18340000</v>
      </c>
      <c r="J220" s="37">
        <v>15015432.6</v>
      </c>
      <c r="K220" s="153">
        <v>0.18127412213740457</v>
      </c>
    </row>
    <row r="221" spans="1:11" x14ac:dyDescent="0.25">
      <c r="A221" s="11" t="s">
        <v>281</v>
      </c>
      <c r="B221" s="241" t="s">
        <v>631</v>
      </c>
      <c r="C221" s="39">
        <v>0</v>
      </c>
      <c r="D221" s="39">
        <v>0</v>
      </c>
      <c r="E221" s="44">
        <v>374245.5</v>
      </c>
      <c r="F221" s="43">
        <v>374245.5</v>
      </c>
      <c r="G221" s="153">
        <v>0</v>
      </c>
      <c r="H221" s="44">
        <v>2377112.37</v>
      </c>
      <c r="I221" s="44">
        <v>3028964</v>
      </c>
      <c r="J221" s="43">
        <v>651851.62999999989</v>
      </c>
      <c r="K221" s="153">
        <v>0.78479386681386776</v>
      </c>
    </row>
    <row r="222" spans="1:11" x14ac:dyDescent="0.25">
      <c r="A222" s="11" t="s">
        <v>590</v>
      </c>
      <c r="B222" s="61" t="s">
        <v>632</v>
      </c>
      <c r="C222" s="39">
        <v>0</v>
      </c>
      <c r="D222" s="39">
        <v>0</v>
      </c>
      <c r="E222" s="44">
        <v>200000</v>
      </c>
      <c r="F222" s="43">
        <v>200000</v>
      </c>
      <c r="G222" s="153">
        <v>0</v>
      </c>
      <c r="H222" s="44">
        <v>0</v>
      </c>
      <c r="I222" s="44">
        <v>1400000</v>
      </c>
      <c r="J222" s="43">
        <v>1400000</v>
      </c>
      <c r="K222" s="153">
        <v>0</v>
      </c>
    </row>
    <row r="223" spans="1:11" x14ac:dyDescent="0.25">
      <c r="A223" s="11" t="s">
        <v>591</v>
      </c>
      <c r="B223" s="61" t="s">
        <v>633</v>
      </c>
      <c r="C223" s="39">
        <v>0</v>
      </c>
      <c r="D223" s="39">
        <v>0</v>
      </c>
      <c r="E223" s="44">
        <v>2200</v>
      </c>
      <c r="F223" s="44">
        <v>2200</v>
      </c>
      <c r="G223" s="153">
        <v>0</v>
      </c>
      <c r="H223" s="44">
        <v>636610</v>
      </c>
      <c r="I223" s="44">
        <v>363200</v>
      </c>
      <c r="J223" s="44">
        <v>-273410</v>
      </c>
      <c r="K223" s="153">
        <v>1.7527808370044053</v>
      </c>
    </row>
    <row r="224" spans="1:11" x14ac:dyDescent="0.25">
      <c r="A224" s="31" t="s">
        <v>592</v>
      </c>
      <c r="B224" s="62" t="s">
        <v>593</v>
      </c>
      <c r="C224" s="40">
        <v>0</v>
      </c>
      <c r="D224" s="40">
        <v>0</v>
      </c>
      <c r="E224" s="42">
        <v>737500</v>
      </c>
      <c r="F224" s="41">
        <v>737500</v>
      </c>
      <c r="G224" s="152">
        <v>0</v>
      </c>
      <c r="H224" s="40">
        <v>1357699.54</v>
      </c>
      <c r="I224" s="40">
        <v>8162500</v>
      </c>
      <c r="J224" s="41">
        <v>6804800.46</v>
      </c>
      <c r="K224" s="152">
        <v>0.16633378744257274</v>
      </c>
    </row>
    <row r="225" spans="1:11" x14ac:dyDescent="0.25">
      <c r="A225" s="11" t="s">
        <v>594</v>
      </c>
      <c r="B225" s="60" t="s">
        <v>595</v>
      </c>
      <c r="C225" s="39">
        <v>0</v>
      </c>
      <c r="D225" s="39">
        <v>0</v>
      </c>
      <c r="E225" s="43">
        <v>737500</v>
      </c>
      <c r="F225" s="43">
        <v>737500</v>
      </c>
      <c r="G225" s="153">
        <v>0</v>
      </c>
      <c r="H225" s="43">
        <v>1357699.54</v>
      </c>
      <c r="I225" s="43">
        <v>8162500</v>
      </c>
      <c r="J225" s="43">
        <v>6804800.46</v>
      </c>
      <c r="K225" s="153">
        <v>0.16633378744257274</v>
      </c>
    </row>
    <row r="226" spans="1:11" x14ac:dyDescent="0.25">
      <c r="A226" s="31" t="s">
        <v>654</v>
      </c>
      <c r="B226" s="29" t="s">
        <v>655</v>
      </c>
      <c r="C226" s="40">
        <v>0</v>
      </c>
      <c r="D226" s="40">
        <v>0</v>
      </c>
      <c r="E226" s="42">
        <v>0</v>
      </c>
      <c r="F226" s="42">
        <v>0</v>
      </c>
      <c r="G226" s="153" t="s">
        <v>16</v>
      </c>
      <c r="H226" s="42">
        <v>0</v>
      </c>
      <c r="I226" s="42">
        <v>0</v>
      </c>
      <c r="J226" s="42">
        <v>0</v>
      </c>
      <c r="K226" s="153" t="s">
        <v>16</v>
      </c>
    </row>
    <row r="227" spans="1:11" x14ac:dyDescent="0.25">
      <c r="A227" s="17" t="s">
        <v>656</v>
      </c>
      <c r="B227" s="60" t="s">
        <v>109</v>
      </c>
      <c r="C227" s="39">
        <v>0</v>
      </c>
      <c r="D227" s="39">
        <v>0</v>
      </c>
      <c r="E227" s="44">
        <v>0</v>
      </c>
      <c r="F227" s="44">
        <v>0</v>
      </c>
      <c r="G227" s="153" t="s">
        <v>16</v>
      </c>
      <c r="H227" s="220">
        <v>0</v>
      </c>
      <c r="I227" s="220">
        <v>0</v>
      </c>
      <c r="J227" s="44">
        <v>0</v>
      </c>
      <c r="K227" s="153" t="s">
        <v>16</v>
      </c>
    </row>
    <row r="228" spans="1:11" x14ac:dyDescent="0.25">
      <c r="A228" s="17"/>
      <c r="B228" s="60"/>
      <c r="C228" s="39"/>
      <c r="D228" s="39"/>
      <c r="E228" s="44"/>
      <c r="F228" s="44"/>
      <c r="G228" s="153"/>
      <c r="H228" s="220"/>
      <c r="I228" s="220"/>
      <c r="J228" s="44"/>
      <c r="K228" s="153"/>
    </row>
    <row r="229" spans="1:11" x14ac:dyDescent="0.25">
      <c r="A229" s="50" t="s">
        <v>596</v>
      </c>
      <c r="B229" s="22" t="s">
        <v>597</v>
      </c>
      <c r="C229" s="51">
        <v>0</v>
      </c>
      <c r="D229" s="51">
        <v>0</v>
      </c>
      <c r="E229" s="24">
        <v>25357939.300000001</v>
      </c>
      <c r="F229" s="24">
        <v>25357939.300000001</v>
      </c>
      <c r="G229" s="52">
        <v>0</v>
      </c>
      <c r="H229" s="24">
        <v>3487852.84</v>
      </c>
      <c r="I229" s="24">
        <v>177065725.10000002</v>
      </c>
      <c r="J229" s="24">
        <v>173577872.26000002</v>
      </c>
      <c r="K229" s="52">
        <v>1.9698068827437906E-2</v>
      </c>
    </row>
    <row r="230" spans="1:11" x14ac:dyDescent="0.25">
      <c r="A230" s="11" t="s">
        <v>598</v>
      </c>
      <c r="B230" s="60" t="s">
        <v>599</v>
      </c>
      <c r="C230" s="39">
        <v>0</v>
      </c>
      <c r="D230" s="39">
        <v>0</v>
      </c>
      <c r="E230" s="43">
        <v>24918089.300000001</v>
      </c>
      <c r="F230" s="43">
        <v>24918089.300000001</v>
      </c>
      <c r="G230" s="153">
        <v>0</v>
      </c>
      <c r="H230" s="43">
        <v>0</v>
      </c>
      <c r="I230" s="43">
        <v>174426625.10000002</v>
      </c>
      <c r="J230" s="43">
        <v>174426625.10000002</v>
      </c>
      <c r="K230" s="153">
        <v>0</v>
      </c>
    </row>
    <row r="231" spans="1:11" ht="24" x14ac:dyDescent="0.25">
      <c r="A231" s="11" t="s">
        <v>600</v>
      </c>
      <c r="B231" s="60" t="s">
        <v>601</v>
      </c>
      <c r="C231" s="39">
        <v>0</v>
      </c>
      <c r="D231" s="39">
        <v>0</v>
      </c>
      <c r="E231" s="43">
        <v>439850</v>
      </c>
      <c r="F231" s="43">
        <v>439850</v>
      </c>
      <c r="G231" s="153">
        <v>0</v>
      </c>
      <c r="H231" s="43">
        <v>3487852.84</v>
      </c>
      <c r="I231" s="43">
        <v>2639100</v>
      </c>
      <c r="J231" s="43">
        <v>-848752.83999999985</v>
      </c>
      <c r="K231" s="153">
        <v>1.3216069266037664</v>
      </c>
    </row>
    <row r="232" spans="1:11" x14ac:dyDescent="0.25">
      <c r="A232" s="28"/>
      <c r="B232" s="63"/>
      <c r="C232" s="36"/>
      <c r="D232" s="36"/>
      <c r="E232" s="43"/>
      <c r="F232" s="43"/>
      <c r="G232" s="224"/>
      <c r="H232" s="43"/>
      <c r="I232" s="43"/>
      <c r="J232" s="43"/>
      <c r="K232" s="224"/>
    </row>
    <row r="233" spans="1:11" x14ac:dyDescent="0.25">
      <c r="A233" s="267" t="s">
        <v>282</v>
      </c>
      <c r="B233" s="267" t="s">
        <v>283</v>
      </c>
      <c r="C233" s="191">
        <v>1918625.9</v>
      </c>
      <c r="D233" s="191">
        <v>1918625.9</v>
      </c>
      <c r="E233" s="64">
        <v>16114868.578333333</v>
      </c>
      <c r="F233" s="25">
        <v>14196242.678333333</v>
      </c>
      <c r="G233" s="52">
        <v>0.1190593575537823</v>
      </c>
      <c r="H233" s="64">
        <v>18396068.5</v>
      </c>
      <c r="I233" s="64">
        <v>164092468.18666667</v>
      </c>
      <c r="J233" s="25">
        <v>145696399.68666667</v>
      </c>
      <c r="K233" s="52">
        <v>0.11210793952512911</v>
      </c>
    </row>
    <row r="234" spans="1:11" ht="24.75" x14ac:dyDescent="0.25">
      <c r="A234" s="218" t="s">
        <v>602</v>
      </c>
      <c r="B234" s="219" t="s">
        <v>603</v>
      </c>
      <c r="C234" s="36">
        <v>11000</v>
      </c>
      <c r="D234" s="36">
        <v>11000</v>
      </c>
      <c r="E234" s="297">
        <v>195200</v>
      </c>
      <c r="F234" s="37">
        <v>184200</v>
      </c>
      <c r="G234" s="152">
        <v>5.6352459016393443E-2</v>
      </c>
      <c r="H234" s="297">
        <v>191600</v>
      </c>
      <c r="I234" s="297">
        <v>555600</v>
      </c>
      <c r="J234" s="37">
        <v>364000</v>
      </c>
      <c r="K234" s="152">
        <v>0.34485241180705545</v>
      </c>
    </row>
    <row r="235" spans="1:11" x14ac:dyDescent="0.25">
      <c r="A235" s="170" t="s">
        <v>604</v>
      </c>
      <c r="B235" s="6" t="s">
        <v>605</v>
      </c>
      <c r="C235" s="8">
        <v>11000</v>
      </c>
      <c r="D235" s="8">
        <v>11000</v>
      </c>
      <c r="E235" s="43">
        <v>60000</v>
      </c>
      <c r="F235" s="43">
        <v>49000</v>
      </c>
      <c r="G235" s="153">
        <v>0.18333333333333332</v>
      </c>
      <c r="H235" s="43">
        <v>35600</v>
      </c>
      <c r="I235" s="43">
        <v>150000</v>
      </c>
      <c r="J235" s="43">
        <v>114400</v>
      </c>
      <c r="K235" s="153">
        <v>0.23733333333333334</v>
      </c>
    </row>
    <row r="236" spans="1:11" x14ac:dyDescent="0.25">
      <c r="A236" s="170" t="s">
        <v>606</v>
      </c>
      <c r="B236" s="6" t="s">
        <v>607</v>
      </c>
      <c r="C236" s="8">
        <v>0</v>
      </c>
      <c r="D236" s="8">
        <v>0</v>
      </c>
      <c r="E236" s="43">
        <v>135200</v>
      </c>
      <c r="F236" s="43">
        <v>135200</v>
      </c>
      <c r="G236" s="153">
        <v>0</v>
      </c>
      <c r="H236" s="43">
        <v>156000</v>
      </c>
      <c r="I236" s="43">
        <v>405600</v>
      </c>
      <c r="J236" s="43">
        <v>249600</v>
      </c>
      <c r="K236" s="153">
        <v>0.38461538461538464</v>
      </c>
    </row>
    <row r="237" spans="1:11" ht="24.75" x14ac:dyDescent="0.25">
      <c r="A237" s="183" t="s">
        <v>284</v>
      </c>
      <c r="B237" s="184" t="s">
        <v>634</v>
      </c>
      <c r="C237" s="36">
        <v>108810</v>
      </c>
      <c r="D237" s="36">
        <v>108810</v>
      </c>
      <c r="E237" s="306">
        <v>170000</v>
      </c>
      <c r="F237" s="37">
        <v>61190</v>
      </c>
      <c r="G237" s="152">
        <v>0.64005882352941179</v>
      </c>
      <c r="H237" s="306">
        <v>1309463.98</v>
      </c>
      <c r="I237" s="306">
        <v>1360000</v>
      </c>
      <c r="J237" s="37">
        <v>50536.020000000019</v>
      </c>
      <c r="K237" s="152">
        <v>0.96284116176470591</v>
      </c>
    </row>
    <row r="238" spans="1:11" x14ac:dyDescent="0.25">
      <c r="A238" s="170" t="s">
        <v>285</v>
      </c>
      <c r="B238" s="6" t="s">
        <v>286</v>
      </c>
      <c r="C238" s="8">
        <v>108810</v>
      </c>
      <c r="D238" s="8">
        <v>108810</v>
      </c>
      <c r="E238" s="43">
        <v>170000</v>
      </c>
      <c r="F238" s="43">
        <v>61190</v>
      </c>
      <c r="G238" s="153">
        <v>0.64005882352941179</v>
      </c>
      <c r="H238" s="43">
        <v>1309463.98</v>
      </c>
      <c r="I238" s="43">
        <v>1360000</v>
      </c>
      <c r="J238" s="43">
        <v>50536.020000000019</v>
      </c>
      <c r="K238" s="153">
        <v>0.96284116176470591</v>
      </c>
    </row>
    <row r="239" spans="1:11" ht="24.75" x14ac:dyDescent="0.25">
      <c r="A239" s="167" t="s">
        <v>287</v>
      </c>
      <c r="B239" s="2" t="s">
        <v>288</v>
      </c>
      <c r="C239" s="36">
        <v>0</v>
      </c>
      <c r="D239" s="36">
        <v>0</v>
      </c>
      <c r="E239" s="38">
        <v>148392.14222222223</v>
      </c>
      <c r="F239" s="37">
        <v>148392.14222222223</v>
      </c>
      <c r="G239" s="152">
        <v>0</v>
      </c>
      <c r="H239" s="38">
        <v>0</v>
      </c>
      <c r="I239" s="38">
        <v>13870760.71111111</v>
      </c>
      <c r="J239" s="37">
        <v>13870760.71111111</v>
      </c>
      <c r="K239" s="152">
        <v>0</v>
      </c>
    </row>
    <row r="240" spans="1:11" ht="24.75" x14ac:dyDescent="0.25">
      <c r="A240" s="170" t="s">
        <v>289</v>
      </c>
      <c r="B240" s="6" t="s">
        <v>290</v>
      </c>
      <c r="C240" s="8">
        <v>0</v>
      </c>
      <c r="D240" s="8">
        <v>0</v>
      </c>
      <c r="E240" s="43">
        <v>0</v>
      </c>
      <c r="F240" s="43">
        <v>0</v>
      </c>
      <c r="G240" s="153" t="s">
        <v>16</v>
      </c>
      <c r="H240" s="43">
        <v>0</v>
      </c>
      <c r="I240" s="43">
        <v>8300000</v>
      </c>
      <c r="J240" s="43">
        <v>8300000</v>
      </c>
      <c r="K240" s="153">
        <v>0</v>
      </c>
    </row>
    <row r="241" spans="1:11" ht="24.75" x14ac:dyDescent="0.25">
      <c r="A241" s="170" t="s">
        <v>529</v>
      </c>
      <c r="B241" s="6" t="s">
        <v>530</v>
      </c>
      <c r="C241" s="8">
        <v>0</v>
      </c>
      <c r="D241" s="8">
        <v>0</v>
      </c>
      <c r="E241" s="43">
        <v>0</v>
      </c>
      <c r="F241" s="43">
        <v>0</v>
      </c>
      <c r="G241" s="153" t="s">
        <v>16</v>
      </c>
      <c r="H241" s="43">
        <v>0</v>
      </c>
      <c r="I241" s="43">
        <v>4828800</v>
      </c>
      <c r="J241" s="43">
        <v>4828800</v>
      </c>
      <c r="K241" s="153">
        <v>0</v>
      </c>
    </row>
    <row r="242" spans="1:11" x14ac:dyDescent="0.25">
      <c r="A242" s="167" t="s">
        <v>619</v>
      </c>
      <c r="B242" s="2" t="s">
        <v>620</v>
      </c>
      <c r="C242" s="36">
        <v>0</v>
      </c>
      <c r="D242" s="36">
        <v>0</v>
      </c>
      <c r="E242" s="37">
        <v>0</v>
      </c>
      <c r="F242" s="37">
        <v>0</v>
      </c>
      <c r="G242" s="152" t="s">
        <v>16</v>
      </c>
      <c r="H242" s="37">
        <v>0</v>
      </c>
      <c r="I242" s="37">
        <v>4112400</v>
      </c>
      <c r="J242" s="37">
        <v>4112400</v>
      </c>
      <c r="K242" s="152">
        <v>0</v>
      </c>
    </row>
    <row r="243" spans="1:11" ht="24.75" x14ac:dyDescent="0.25">
      <c r="A243" s="170" t="s">
        <v>621</v>
      </c>
      <c r="B243" s="6" t="s">
        <v>622</v>
      </c>
      <c r="C243" s="8">
        <v>0</v>
      </c>
      <c r="D243" s="8">
        <v>0</v>
      </c>
      <c r="E243" s="43">
        <v>0</v>
      </c>
      <c r="F243" s="43">
        <v>0</v>
      </c>
      <c r="G243" s="153" t="s">
        <v>16</v>
      </c>
      <c r="H243" s="43">
        <v>0</v>
      </c>
      <c r="I243" s="43">
        <v>4112400</v>
      </c>
      <c r="J243" s="43">
        <v>4112400</v>
      </c>
      <c r="K243" s="153">
        <v>0</v>
      </c>
    </row>
    <row r="244" spans="1:11" ht="24.75" x14ac:dyDescent="0.25">
      <c r="A244" s="208" t="s">
        <v>291</v>
      </c>
      <c r="B244" s="209" t="s">
        <v>292</v>
      </c>
      <c r="C244" s="201">
        <v>1722355.4</v>
      </c>
      <c r="D244" s="201">
        <v>1722355.4</v>
      </c>
      <c r="E244" s="201">
        <v>4398693.3377777776</v>
      </c>
      <c r="F244" s="202">
        <v>2676337.9377777777</v>
      </c>
      <c r="G244" s="291">
        <v>0.39156069035495317</v>
      </c>
      <c r="H244" s="221">
        <v>15875631.49</v>
      </c>
      <c r="I244" s="221">
        <v>52973042.688888893</v>
      </c>
      <c r="J244" s="202">
        <v>37097411.19888889</v>
      </c>
      <c r="K244" s="291">
        <v>0.29969264901843967</v>
      </c>
    </row>
    <row r="245" spans="1:11" ht="24.75" x14ac:dyDescent="0.25">
      <c r="A245" s="170" t="s">
        <v>293</v>
      </c>
      <c r="B245" s="6" t="s">
        <v>531</v>
      </c>
      <c r="C245" s="8">
        <v>0</v>
      </c>
      <c r="D245" s="8">
        <v>0</v>
      </c>
      <c r="E245" s="43">
        <v>525000</v>
      </c>
      <c r="F245" s="43">
        <v>525000</v>
      </c>
      <c r="G245" s="153">
        <v>0</v>
      </c>
      <c r="H245" s="43">
        <v>51700</v>
      </c>
      <c r="I245" s="43">
        <v>4200000</v>
      </c>
      <c r="J245" s="43">
        <v>4148300</v>
      </c>
      <c r="K245" s="153">
        <v>1.230952380952381E-2</v>
      </c>
    </row>
    <row r="246" spans="1:11" x14ac:dyDescent="0.25">
      <c r="A246" s="170" t="s">
        <v>532</v>
      </c>
      <c r="B246" s="6" t="s">
        <v>533</v>
      </c>
      <c r="C246" s="8">
        <v>0</v>
      </c>
      <c r="D246" s="8">
        <v>0</v>
      </c>
      <c r="E246" s="43">
        <v>916666.71</v>
      </c>
      <c r="F246" s="43">
        <v>916666.71</v>
      </c>
      <c r="G246" s="153">
        <v>0</v>
      </c>
      <c r="H246" s="43">
        <v>15200</v>
      </c>
      <c r="I246" s="43">
        <v>26276863.000000004</v>
      </c>
      <c r="J246" s="43">
        <v>26261663.000000004</v>
      </c>
      <c r="K246" s="153">
        <v>5.7845565507572182E-4</v>
      </c>
    </row>
    <row r="247" spans="1:11" x14ac:dyDescent="0.25">
      <c r="A247" s="170" t="s">
        <v>294</v>
      </c>
      <c r="B247" s="6" t="s">
        <v>295</v>
      </c>
      <c r="C247" s="8">
        <v>1722355.4</v>
      </c>
      <c r="D247" s="8">
        <v>1722355.4</v>
      </c>
      <c r="E247" s="43">
        <v>1844348.8499999999</v>
      </c>
      <c r="F247" s="43">
        <v>121993.44999999995</v>
      </c>
      <c r="G247" s="153">
        <v>0.93385554473601895</v>
      </c>
      <c r="H247" s="43">
        <v>12762523.090000002</v>
      </c>
      <c r="I247" s="43">
        <v>14754790.799999999</v>
      </c>
      <c r="J247" s="43">
        <v>1992267.7099999972</v>
      </c>
      <c r="K247" s="153">
        <v>0.86497485887770109</v>
      </c>
    </row>
    <row r="248" spans="1:11" ht="24.75" x14ac:dyDescent="0.25">
      <c r="A248" s="170" t="s">
        <v>296</v>
      </c>
      <c r="B248" s="6" t="s">
        <v>297</v>
      </c>
      <c r="C248" s="8">
        <v>0</v>
      </c>
      <c r="D248" s="8">
        <v>0</v>
      </c>
      <c r="E248" s="43">
        <v>834900</v>
      </c>
      <c r="F248" s="43">
        <v>834900</v>
      </c>
      <c r="G248" s="153">
        <v>0</v>
      </c>
      <c r="H248" s="43">
        <v>3046208.4</v>
      </c>
      <c r="I248" s="43">
        <v>6352500</v>
      </c>
      <c r="J248" s="43">
        <v>3306291.6</v>
      </c>
      <c r="K248" s="153">
        <v>0.47952906729633998</v>
      </c>
    </row>
    <row r="249" spans="1:11" x14ac:dyDescent="0.25">
      <c r="A249" s="171" t="s">
        <v>546</v>
      </c>
      <c r="B249" s="62" t="s">
        <v>547</v>
      </c>
      <c r="C249" s="36">
        <v>0</v>
      </c>
      <c r="D249" s="36">
        <v>0</v>
      </c>
      <c r="E249" s="306">
        <v>11030170.598333335</v>
      </c>
      <c r="F249" s="37">
        <v>11030170.598333335</v>
      </c>
      <c r="G249" s="152">
        <v>0</v>
      </c>
      <c r="H249" s="306">
        <v>0</v>
      </c>
      <c r="I249" s="306">
        <v>89841364.786666662</v>
      </c>
      <c r="J249" s="37">
        <v>89841364.786666662</v>
      </c>
      <c r="K249" s="152">
        <v>0</v>
      </c>
    </row>
    <row r="250" spans="1:11" x14ac:dyDescent="0.25">
      <c r="A250" s="170" t="s">
        <v>548</v>
      </c>
      <c r="B250" s="6" t="s">
        <v>569</v>
      </c>
      <c r="C250" s="8">
        <v>0</v>
      </c>
      <c r="D250" s="8">
        <v>0</v>
      </c>
      <c r="E250" s="43">
        <v>11030170.598333335</v>
      </c>
      <c r="F250" s="43">
        <v>11030170.598333335</v>
      </c>
      <c r="G250" s="153">
        <v>0</v>
      </c>
      <c r="H250" s="43">
        <v>0</v>
      </c>
      <c r="I250" s="43">
        <v>89841364.786666662</v>
      </c>
      <c r="J250" s="43">
        <v>89841364.786666662</v>
      </c>
      <c r="K250" s="153">
        <v>0</v>
      </c>
    </row>
    <row r="251" spans="1:11" x14ac:dyDescent="0.25">
      <c r="A251" s="171" t="s">
        <v>298</v>
      </c>
      <c r="B251" s="62" t="s">
        <v>299</v>
      </c>
      <c r="C251" s="36">
        <v>76460.5</v>
      </c>
      <c r="D251" s="36">
        <v>76460.5</v>
      </c>
      <c r="E251" s="306">
        <v>172412.5</v>
      </c>
      <c r="F251" s="37">
        <v>95952</v>
      </c>
      <c r="G251" s="152">
        <v>0.4434742260566954</v>
      </c>
      <c r="H251" s="306">
        <v>1019373.03</v>
      </c>
      <c r="I251" s="306">
        <v>1379300</v>
      </c>
      <c r="J251" s="37">
        <v>359926.97</v>
      </c>
      <c r="K251" s="152">
        <v>0.73905098963242222</v>
      </c>
    </row>
    <row r="252" spans="1:11" x14ac:dyDescent="0.25">
      <c r="A252" s="170" t="s">
        <v>298</v>
      </c>
      <c r="B252" s="6" t="s">
        <v>300</v>
      </c>
      <c r="C252" s="8">
        <v>76460.5</v>
      </c>
      <c r="D252" s="8">
        <v>76460.5</v>
      </c>
      <c r="E252" s="43">
        <v>172412.5</v>
      </c>
      <c r="F252" s="43">
        <v>95952</v>
      </c>
      <c r="G252" s="153">
        <v>0.4434742260566954</v>
      </c>
      <c r="H252" s="43">
        <v>1019373.03</v>
      </c>
      <c r="I252" s="43">
        <v>1379300</v>
      </c>
      <c r="J252" s="43">
        <v>359926.97</v>
      </c>
      <c r="K252" s="153">
        <v>0.73905098963242222</v>
      </c>
    </row>
    <row r="253" spans="1:11" x14ac:dyDescent="0.25">
      <c r="A253" s="65"/>
      <c r="B253" s="62"/>
      <c r="C253" s="40"/>
      <c r="D253" s="40"/>
      <c r="E253" s="37"/>
      <c r="F253" s="37"/>
      <c r="G253" s="224"/>
      <c r="H253" s="37"/>
      <c r="I253" s="37"/>
      <c r="J253" s="37"/>
      <c r="K253" s="224"/>
    </row>
    <row r="254" spans="1:11" x14ac:dyDescent="0.25">
      <c r="A254" s="66"/>
      <c r="B254" s="66" t="s">
        <v>301</v>
      </c>
      <c r="C254" s="67">
        <v>117449869.15999998</v>
      </c>
      <c r="D254" s="67">
        <v>103513991.07999998</v>
      </c>
      <c r="E254" s="67">
        <v>197322510.25005466</v>
      </c>
      <c r="F254" s="68">
        <v>79872641.090054676</v>
      </c>
      <c r="G254" s="52">
        <v>0.59521779350547999</v>
      </c>
      <c r="H254" s="307">
        <v>1663178877.99</v>
      </c>
      <c r="I254" s="68">
        <v>1796142950.2420368</v>
      </c>
      <c r="J254" s="68">
        <v>132964072.25203681</v>
      </c>
      <c r="K254" s="52">
        <v>0.92597244432347692</v>
      </c>
    </row>
    <row r="255" spans="1:11" x14ac:dyDescent="0.25">
      <c r="A255" s="1"/>
      <c r="B255" s="4"/>
      <c r="C255" s="39"/>
      <c r="D255" s="8"/>
      <c r="E255" s="54"/>
      <c r="F255" s="222"/>
      <c r="G255" s="308"/>
      <c r="H255" s="5"/>
      <c r="I255" s="5"/>
      <c r="J255" s="222"/>
      <c r="K255" s="308"/>
    </row>
    <row r="256" spans="1:11" x14ac:dyDescent="0.25">
      <c r="A256" s="1"/>
      <c r="B256" s="69" t="s">
        <v>302</v>
      </c>
      <c r="C256" s="189">
        <v>142931545.42999995</v>
      </c>
      <c r="D256" s="70"/>
      <c r="E256" s="54"/>
      <c r="F256" s="222"/>
      <c r="G256" s="308"/>
      <c r="H256" s="10"/>
      <c r="I256" s="10"/>
      <c r="J256" s="222"/>
      <c r="K256" s="308"/>
    </row>
    <row r="257" spans="1:11" x14ac:dyDescent="0.25">
      <c r="A257" s="1"/>
      <c r="B257" s="69" t="s">
        <v>507</v>
      </c>
      <c r="C257" s="189"/>
      <c r="D257" s="20"/>
      <c r="E257" s="54"/>
      <c r="F257" s="222"/>
      <c r="G257" s="308"/>
      <c r="H257" s="10"/>
      <c r="I257" s="10"/>
      <c r="J257" s="222"/>
      <c r="K257" s="308"/>
    </row>
    <row r="258" spans="1:11" ht="24.75" x14ac:dyDescent="0.25">
      <c r="A258" s="1"/>
      <c r="B258" s="69" t="s">
        <v>608</v>
      </c>
      <c r="C258" s="189"/>
      <c r="D258" s="20">
        <v>13935878.080000002</v>
      </c>
      <c r="E258" s="54"/>
      <c r="F258" s="222"/>
      <c r="G258" s="308"/>
      <c r="H258" s="10"/>
      <c r="I258" s="10"/>
      <c r="J258" s="222"/>
      <c r="K258" s="308"/>
    </row>
    <row r="259" spans="1:11" x14ac:dyDescent="0.25">
      <c r="A259" s="1"/>
      <c r="B259" s="12"/>
      <c r="C259" s="39"/>
      <c r="D259" s="8"/>
      <c r="E259" s="54"/>
      <c r="F259" s="222"/>
      <c r="G259" s="308"/>
      <c r="H259" s="10"/>
      <c r="I259" s="10"/>
      <c r="J259" s="222"/>
      <c r="K259" s="308"/>
    </row>
    <row r="260" spans="1:11" x14ac:dyDescent="0.25">
      <c r="A260" s="66"/>
      <c r="B260" s="66" t="s">
        <v>303</v>
      </c>
      <c r="C260" s="67">
        <v>260381414.58999991</v>
      </c>
      <c r="D260" s="67">
        <v>117449869.15999998</v>
      </c>
      <c r="E260" s="68">
        <v>197322510.25005466</v>
      </c>
      <c r="F260" s="68">
        <v>-63058904.339945257</v>
      </c>
      <c r="G260" s="52">
        <v>1.3195727859940287</v>
      </c>
      <c r="H260" s="68">
        <v>2427382362.9699993</v>
      </c>
      <c r="I260" s="68">
        <v>1796142950.2420368</v>
      </c>
      <c r="J260" s="68">
        <v>631239412.72796249</v>
      </c>
      <c r="K260" s="52">
        <v>1.351441633664459</v>
      </c>
    </row>
    <row r="261" spans="1:11" x14ac:dyDescent="0.25">
      <c r="A261" s="242"/>
      <c r="B261" s="243"/>
      <c r="C261" s="309"/>
      <c r="D261" s="310"/>
      <c r="E261" s="242"/>
      <c r="F261" s="242"/>
      <c r="G261" s="311"/>
      <c r="H261" s="242"/>
      <c r="I261" s="242"/>
      <c r="J261" s="242"/>
      <c r="K261" s="311"/>
    </row>
    <row r="262" spans="1:11" x14ac:dyDescent="0.25">
      <c r="A262" s="242"/>
      <c r="B262" s="317">
        <v>45180</v>
      </c>
      <c r="C262" s="309"/>
      <c r="D262" s="310"/>
      <c r="E262" s="242"/>
      <c r="F262" s="242"/>
      <c r="G262" s="311"/>
      <c r="H262" s="242"/>
      <c r="I262" s="242"/>
      <c r="J262" s="242"/>
      <c r="K262" s="311"/>
    </row>
  </sheetData>
  <mergeCells count="11">
    <mergeCell ref="K7:K8"/>
    <mergeCell ref="A7:A8"/>
    <mergeCell ref="B7:B8"/>
    <mergeCell ref="F7:F8"/>
    <mergeCell ref="G7:G8"/>
    <mergeCell ref="J7:J8"/>
    <mergeCell ref="A5:K5"/>
    <mergeCell ref="A1:K1"/>
    <mergeCell ref="A2:K2"/>
    <mergeCell ref="A3:K3"/>
    <mergeCell ref="A4:K4"/>
  </mergeCells>
  <printOptions horizontalCentered="1"/>
  <pageMargins left="0.19685039370078741" right="0.19685039370078741" top="0.39370078740157483" bottom="0.59055118110236227" header="0.31496062992125984" footer="0.31496062992125984"/>
  <pageSetup scale="80" orientation="landscape" r:id="rId1"/>
  <headerFooter>
    <oddFooter>&amp;C&amp;8&amp;P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D89"/>
  <sheetViews>
    <sheetView workbookViewId="0">
      <selection activeCell="D11" sqref="D11"/>
    </sheetView>
  </sheetViews>
  <sheetFormatPr baseColWidth="10" defaultRowHeight="15" x14ac:dyDescent="0.25"/>
  <cols>
    <col min="1" max="1" width="11.42578125" style="80"/>
    <col min="2" max="2" width="43.140625" style="88" customWidth="1"/>
    <col min="3" max="3" width="14.7109375" bestFit="1" customWidth="1"/>
    <col min="4" max="4" width="18.42578125" customWidth="1"/>
  </cols>
  <sheetData>
    <row r="2" spans="1:4" x14ac:dyDescent="0.25">
      <c r="B2" s="176" t="s">
        <v>524</v>
      </c>
      <c r="C2" s="343" t="s">
        <v>661</v>
      </c>
      <c r="D2" s="343"/>
    </row>
    <row r="3" spans="1:4" x14ac:dyDescent="0.25">
      <c r="A3" s="72"/>
      <c r="B3" s="73"/>
      <c r="C3" s="75"/>
      <c r="D3" s="75"/>
    </row>
    <row r="4" spans="1:4" x14ac:dyDescent="0.25">
      <c r="B4" s="176" t="s">
        <v>543</v>
      </c>
      <c r="C4" s="74"/>
      <c r="D4" s="75"/>
    </row>
    <row r="5" spans="1:4" x14ac:dyDescent="0.25">
      <c r="B5" s="185"/>
      <c r="C5" s="74"/>
      <c r="D5" s="75"/>
    </row>
    <row r="6" spans="1:4" x14ac:dyDescent="0.25">
      <c r="A6" s="76"/>
      <c r="B6" s="77" t="s">
        <v>308</v>
      </c>
      <c r="C6" s="79">
        <v>602387483.99000025</v>
      </c>
      <c r="D6" s="78"/>
    </row>
    <row r="7" spans="1:4" x14ac:dyDescent="0.25">
      <c r="B7" s="81"/>
      <c r="C7" s="82"/>
      <c r="D7" s="82"/>
    </row>
    <row r="8" spans="1:4" x14ac:dyDescent="0.25">
      <c r="B8" s="81" t="s">
        <v>309</v>
      </c>
      <c r="C8" s="83">
        <v>260381414.58999997</v>
      </c>
      <c r="D8" s="82"/>
    </row>
    <row r="9" spans="1:4" x14ac:dyDescent="0.25">
      <c r="B9" s="81"/>
      <c r="C9" s="82"/>
      <c r="D9" s="82"/>
    </row>
    <row r="10" spans="1:4" x14ac:dyDescent="0.25">
      <c r="A10" s="84"/>
      <c r="B10" s="77" t="s">
        <v>310</v>
      </c>
      <c r="C10" s="85">
        <v>862768898.58000016</v>
      </c>
      <c r="D10" s="78"/>
    </row>
    <row r="11" spans="1:4" x14ac:dyDescent="0.25">
      <c r="B11" s="81"/>
      <c r="C11" s="82"/>
      <c r="D11" s="82"/>
    </row>
    <row r="12" spans="1:4" x14ac:dyDescent="0.25">
      <c r="B12" s="81" t="s">
        <v>311</v>
      </c>
      <c r="C12" s="83">
        <v>117449869.15999998</v>
      </c>
      <c r="D12" s="227"/>
    </row>
    <row r="13" spans="1:4" x14ac:dyDescent="0.25">
      <c r="B13" s="81"/>
      <c r="C13" s="82"/>
      <c r="D13" s="82"/>
    </row>
    <row r="14" spans="1:4" x14ac:dyDescent="0.25">
      <c r="A14" s="76"/>
      <c r="B14" s="77" t="s">
        <v>312</v>
      </c>
      <c r="C14" s="85">
        <v>745319029.4200002</v>
      </c>
      <c r="D14" s="78"/>
    </row>
    <row r="15" spans="1:4" x14ac:dyDescent="0.25">
      <c r="B15" s="81"/>
      <c r="C15" s="82"/>
      <c r="D15" s="82"/>
    </row>
    <row r="16" spans="1:4" ht="15.75" thickBot="1" x14ac:dyDescent="0.3">
      <c r="B16" s="81" t="s">
        <v>313</v>
      </c>
      <c r="C16" s="86">
        <v>142931545.42999995</v>
      </c>
      <c r="D16" s="82"/>
    </row>
    <row r="17" spans="1:4" ht="15.75" thickTop="1" x14ac:dyDescent="0.25">
      <c r="A17" s="94" t="s">
        <v>314</v>
      </c>
      <c r="B17" s="81"/>
      <c r="C17" s="87">
        <v>142931545.43000001</v>
      </c>
      <c r="D17" s="82"/>
    </row>
    <row r="18" spans="1:4" x14ac:dyDescent="0.25">
      <c r="C18" s="89">
        <v>0</v>
      </c>
      <c r="D18" s="82"/>
    </row>
    <row r="19" spans="1:4" x14ac:dyDescent="0.25">
      <c r="C19" s="82"/>
      <c r="D19" s="82"/>
    </row>
    <row r="20" spans="1:4" x14ac:dyDescent="0.25">
      <c r="B20" s="176" t="s">
        <v>544</v>
      </c>
      <c r="C20" s="74"/>
      <c r="D20" s="75"/>
    </row>
    <row r="21" spans="1:4" x14ac:dyDescent="0.25">
      <c r="B21" s="81"/>
      <c r="C21" s="82"/>
      <c r="D21" s="82"/>
    </row>
    <row r="22" spans="1:4" x14ac:dyDescent="0.25">
      <c r="A22" s="76"/>
      <c r="B22" s="77" t="s">
        <v>315</v>
      </c>
      <c r="C22" s="90">
        <v>808744999.0999999</v>
      </c>
      <c r="D22" s="78"/>
    </row>
    <row r="23" spans="1:4" x14ac:dyDescent="0.25">
      <c r="B23" s="81"/>
      <c r="C23" s="82"/>
      <c r="D23" s="82"/>
    </row>
    <row r="24" spans="1:4" x14ac:dyDescent="0.25">
      <c r="B24" s="81" t="s">
        <v>316</v>
      </c>
      <c r="C24" s="91">
        <v>108603765.51999998</v>
      </c>
      <c r="D24" s="83"/>
    </row>
    <row r="25" spans="1:4" x14ac:dyDescent="0.25">
      <c r="B25" s="81"/>
      <c r="C25" s="82"/>
      <c r="D25" s="82"/>
    </row>
    <row r="26" spans="1:4" x14ac:dyDescent="0.25">
      <c r="B26" s="81" t="s">
        <v>317</v>
      </c>
      <c r="C26" s="91">
        <v>13935878.080000002</v>
      </c>
      <c r="D26" s="82"/>
    </row>
    <row r="27" spans="1:4" x14ac:dyDescent="0.25">
      <c r="B27" s="81"/>
      <c r="C27" s="82"/>
      <c r="D27" s="82"/>
    </row>
    <row r="28" spans="1:4" x14ac:dyDescent="0.25">
      <c r="A28" s="76"/>
      <c r="B28" s="77" t="s">
        <v>318</v>
      </c>
      <c r="C28" s="90">
        <v>903412886.53999984</v>
      </c>
      <c r="D28" s="78"/>
    </row>
    <row r="29" spans="1:4" x14ac:dyDescent="0.25">
      <c r="B29" s="81"/>
      <c r="C29" s="91"/>
      <c r="D29" s="82"/>
    </row>
    <row r="30" spans="1:4" ht="15.75" thickBot="1" x14ac:dyDescent="0.3">
      <c r="B30" s="81" t="s">
        <v>319</v>
      </c>
      <c r="C30" s="86">
        <v>94667887.439999938</v>
      </c>
      <c r="D30" s="82"/>
    </row>
    <row r="31" spans="1:4" ht="15.75" thickTop="1" x14ac:dyDescent="0.25">
      <c r="B31" s="81"/>
      <c r="C31" s="89">
        <v>94667887.439999983</v>
      </c>
      <c r="D31" s="82"/>
    </row>
    <row r="32" spans="1:4" x14ac:dyDescent="0.25">
      <c r="C32" s="91">
        <v>0</v>
      </c>
      <c r="D32" s="82"/>
    </row>
    <row r="33" spans="1:4" ht="15.75" thickBot="1" x14ac:dyDescent="0.3">
      <c r="C33" s="82"/>
      <c r="D33" s="82"/>
    </row>
    <row r="34" spans="1:4" ht="15.75" thickBot="1" x14ac:dyDescent="0.3">
      <c r="B34" s="92"/>
      <c r="C34" s="341" t="s">
        <v>320</v>
      </c>
      <c r="D34" s="342"/>
    </row>
    <row r="35" spans="1:4" ht="15.75" thickBot="1" x14ac:dyDescent="0.3">
      <c r="A35" s="84"/>
      <c r="B35" s="93"/>
      <c r="C35" s="272" t="s">
        <v>321</v>
      </c>
      <c r="D35" s="273" t="s">
        <v>3</v>
      </c>
    </row>
    <row r="36" spans="1:4" x14ac:dyDescent="0.25">
      <c r="A36" s="94"/>
      <c r="B36" s="95"/>
      <c r="C36" s="312"/>
      <c r="D36" s="274"/>
    </row>
    <row r="37" spans="1:4" x14ac:dyDescent="0.25">
      <c r="A37" s="80" t="s">
        <v>322</v>
      </c>
      <c r="B37" s="168" t="s">
        <v>570</v>
      </c>
      <c r="C37" s="313"/>
      <c r="D37" s="275"/>
    </row>
    <row r="38" spans="1:4" x14ac:dyDescent="0.25">
      <c r="A38" s="94" t="s">
        <v>323</v>
      </c>
      <c r="B38" s="96" t="s">
        <v>324</v>
      </c>
      <c r="C38" s="318"/>
      <c r="D38" s="275"/>
    </row>
    <row r="39" spans="1:4" x14ac:dyDescent="0.25">
      <c r="A39" s="80" t="s">
        <v>325</v>
      </c>
      <c r="B39" s="97" t="s">
        <v>326</v>
      </c>
      <c r="C39" s="318"/>
      <c r="D39" s="275"/>
    </row>
    <row r="40" spans="1:4" x14ac:dyDescent="0.25">
      <c r="A40" s="94" t="s">
        <v>327</v>
      </c>
      <c r="B40" s="97" t="s">
        <v>328</v>
      </c>
      <c r="C40" s="318">
        <v>121832.44</v>
      </c>
      <c r="D40" s="275">
        <v>121832.44</v>
      </c>
    </row>
    <row r="41" spans="1:4" x14ac:dyDescent="0.25">
      <c r="A41" s="94" t="s">
        <v>329</v>
      </c>
      <c r="B41" s="97" t="s">
        <v>330</v>
      </c>
      <c r="C41" s="318"/>
      <c r="D41" s="275"/>
    </row>
    <row r="42" spans="1:4" x14ac:dyDescent="0.25">
      <c r="A42" s="80" t="s">
        <v>331</v>
      </c>
      <c r="B42" s="97" t="s">
        <v>492</v>
      </c>
      <c r="C42" s="318"/>
      <c r="D42" s="275"/>
    </row>
    <row r="43" spans="1:4" x14ac:dyDescent="0.25">
      <c r="A43" s="80" t="s">
        <v>332</v>
      </c>
      <c r="B43" s="97" t="s">
        <v>333</v>
      </c>
      <c r="C43" s="318"/>
      <c r="D43" s="275"/>
    </row>
    <row r="44" spans="1:4" x14ac:dyDescent="0.25">
      <c r="A44" s="80" t="s">
        <v>334</v>
      </c>
      <c r="B44" s="97" t="s">
        <v>335</v>
      </c>
      <c r="C44" s="318"/>
      <c r="D44" s="275"/>
    </row>
    <row r="45" spans="1:4" x14ac:dyDescent="0.25">
      <c r="A45" s="94" t="s">
        <v>336</v>
      </c>
      <c r="B45" s="97" t="s">
        <v>337</v>
      </c>
      <c r="C45" s="318"/>
      <c r="D45" s="275"/>
    </row>
    <row r="46" spans="1:4" x14ac:dyDescent="0.25">
      <c r="A46" s="80" t="s">
        <v>338</v>
      </c>
      <c r="B46" s="97" t="s">
        <v>339</v>
      </c>
      <c r="C46" s="318"/>
      <c r="D46" s="275"/>
    </row>
    <row r="47" spans="1:4" x14ac:dyDescent="0.25">
      <c r="A47" s="98" t="s">
        <v>340</v>
      </c>
      <c r="B47" s="97" t="s">
        <v>341</v>
      </c>
      <c r="C47" s="313"/>
      <c r="D47" s="275"/>
    </row>
    <row r="48" spans="1:4" x14ac:dyDescent="0.25">
      <c r="A48" s="80" t="s">
        <v>342</v>
      </c>
      <c r="B48" s="97" t="s">
        <v>571</v>
      </c>
      <c r="C48" s="313"/>
      <c r="D48" s="275"/>
    </row>
    <row r="49" spans="1:4" x14ac:dyDescent="0.25">
      <c r="A49" s="99"/>
      <c r="B49" s="100"/>
      <c r="C49" s="313"/>
      <c r="D49" s="275"/>
    </row>
    <row r="50" spans="1:4" x14ac:dyDescent="0.25">
      <c r="B50" s="100"/>
      <c r="C50" s="313"/>
      <c r="D50" s="275"/>
    </row>
    <row r="51" spans="1:4" x14ac:dyDescent="0.25">
      <c r="A51" s="94" t="s">
        <v>343</v>
      </c>
      <c r="B51" s="96" t="s">
        <v>493</v>
      </c>
      <c r="C51" s="318">
        <v>3125038.09</v>
      </c>
      <c r="D51" s="275"/>
    </row>
    <row r="52" spans="1:4" x14ac:dyDescent="0.25">
      <c r="A52" s="94" t="s">
        <v>344</v>
      </c>
      <c r="B52" s="96" t="s">
        <v>494</v>
      </c>
      <c r="C52" s="318"/>
      <c r="D52" s="275"/>
    </row>
    <row r="53" spans="1:4" x14ac:dyDescent="0.25">
      <c r="A53" s="94" t="s">
        <v>345</v>
      </c>
      <c r="B53" s="96" t="s">
        <v>495</v>
      </c>
      <c r="C53" s="318"/>
      <c r="D53" s="275"/>
    </row>
    <row r="54" spans="1:4" x14ac:dyDescent="0.25">
      <c r="A54" s="94" t="s">
        <v>346</v>
      </c>
      <c r="B54" s="96" t="s">
        <v>496</v>
      </c>
      <c r="C54" s="318"/>
      <c r="D54" s="275"/>
    </row>
    <row r="55" spans="1:4" x14ac:dyDescent="0.25">
      <c r="A55" s="94" t="s">
        <v>347</v>
      </c>
      <c r="B55" s="96" t="s">
        <v>348</v>
      </c>
      <c r="C55" s="318"/>
      <c r="D55" s="275"/>
    </row>
    <row r="56" spans="1:4" x14ac:dyDescent="0.25">
      <c r="A56" s="80" t="s">
        <v>349</v>
      </c>
      <c r="B56" s="96" t="s">
        <v>350</v>
      </c>
      <c r="C56" s="318">
        <v>237959.25</v>
      </c>
      <c r="D56" s="275"/>
    </row>
    <row r="57" spans="1:4" x14ac:dyDescent="0.25">
      <c r="A57" s="80" t="s">
        <v>351</v>
      </c>
      <c r="B57" s="101" t="s">
        <v>352</v>
      </c>
      <c r="C57" s="319"/>
      <c r="D57" s="320"/>
    </row>
    <row r="58" spans="1:4" ht="15.75" thickBot="1" x14ac:dyDescent="0.3">
      <c r="B58" s="101"/>
      <c r="C58" s="258"/>
      <c r="D58" s="259"/>
    </row>
    <row r="59" spans="1:4" ht="15.75" thickBot="1" x14ac:dyDescent="0.3">
      <c r="A59" s="94"/>
      <c r="B59" s="172" t="s">
        <v>353</v>
      </c>
      <c r="C59" s="321">
        <v>3484829.78</v>
      </c>
      <c r="D59" s="276">
        <v>121832.44</v>
      </c>
    </row>
    <row r="60" spans="1:4" x14ac:dyDescent="0.25">
      <c r="A60" s="94"/>
      <c r="B60" s="96"/>
      <c r="C60" s="260"/>
      <c r="D60" s="314"/>
    </row>
    <row r="61" spans="1:4" x14ac:dyDescent="0.25">
      <c r="A61" s="94" t="s">
        <v>343</v>
      </c>
      <c r="B61" s="96" t="s">
        <v>497</v>
      </c>
      <c r="C61" s="315"/>
      <c r="D61" s="261"/>
    </row>
    <row r="62" spans="1:4" x14ac:dyDescent="0.25">
      <c r="A62" s="94" t="s">
        <v>344</v>
      </c>
      <c r="B62" s="96" t="s">
        <v>498</v>
      </c>
      <c r="C62" s="322">
        <v>3077878.52</v>
      </c>
      <c r="D62" s="261"/>
    </row>
    <row r="63" spans="1:4" x14ac:dyDescent="0.25">
      <c r="A63" s="94" t="s">
        <v>345</v>
      </c>
      <c r="B63" s="96" t="s">
        <v>499</v>
      </c>
      <c r="C63" s="322">
        <v>4993462.33</v>
      </c>
      <c r="D63" s="261">
        <v>4993462.33</v>
      </c>
    </row>
    <row r="64" spans="1:4" x14ac:dyDescent="0.25">
      <c r="A64" s="94" t="s">
        <v>346</v>
      </c>
      <c r="B64" s="96" t="s">
        <v>500</v>
      </c>
      <c r="C64" s="322">
        <v>1210347.23</v>
      </c>
      <c r="D64" s="261">
        <v>1210347.23</v>
      </c>
    </row>
    <row r="65" spans="1:4" x14ac:dyDescent="0.25">
      <c r="A65" s="94" t="s">
        <v>347</v>
      </c>
      <c r="B65" s="96" t="s">
        <v>354</v>
      </c>
      <c r="C65" s="322">
        <v>2895706.42</v>
      </c>
      <c r="D65" s="261"/>
    </row>
    <row r="66" spans="1:4" x14ac:dyDescent="0.25">
      <c r="A66" s="80" t="s">
        <v>349</v>
      </c>
      <c r="B66" s="96" t="s">
        <v>355</v>
      </c>
      <c r="C66" s="322"/>
      <c r="D66" s="261"/>
    </row>
    <row r="67" spans="1:4" x14ac:dyDescent="0.25">
      <c r="A67" s="80" t="s">
        <v>351</v>
      </c>
      <c r="B67" s="96" t="s">
        <v>356</v>
      </c>
      <c r="C67" s="322"/>
      <c r="D67" s="261"/>
    </row>
    <row r="68" spans="1:4" x14ac:dyDescent="0.25">
      <c r="B68" s="101" t="s">
        <v>572</v>
      </c>
      <c r="C68" s="322"/>
      <c r="D68" s="261"/>
    </row>
    <row r="69" spans="1:4" x14ac:dyDescent="0.25">
      <c r="B69" s="151" t="s">
        <v>572</v>
      </c>
      <c r="C69" s="322"/>
      <c r="D69" s="261"/>
    </row>
    <row r="70" spans="1:4" x14ac:dyDescent="0.25">
      <c r="A70" s="94" t="s">
        <v>322</v>
      </c>
      <c r="B70" s="101" t="s">
        <v>357</v>
      </c>
      <c r="C70" s="322">
        <v>77207304.810000002</v>
      </c>
      <c r="D70" s="261"/>
    </row>
    <row r="71" spans="1:4" x14ac:dyDescent="0.25">
      <c r="A71" s="94" t="s">
        <v>323</v>
      </c>
      <c r="B71" s="101" t="s">
        <v>358</v>
      </c>
      <c r="C71" s="322"/>
      <c r="D71" s="261"/>
    </row>
    <row r="72" spans="1:4" x14ac:dyDescent="0.25">
      <c r="A72" s="94" t="s">
        <v>325</v>
      </c>
      <c r="B72" s="101" t="s">
        <v>359</v>
      </c>
      <c r="C72" s="322">
        <v>729523.49</v>
      </c>
      <c r="D72" s="261"/>
    </row>
    <row r="73" spans="1:4" x14ac:dyDescent="0.25">
      <c r="A73" s="94" t="s">
        <v>327</v>
      </c>
      <c r="B73" s="101" t="s">
        <v>501</v>
      </c>
      <c r="C73" s="322"/>
      <c r="D73" s="261"/>
    </row>
    <row r="74" spans="1:4" x14ac:dyDescent="0.25">
      <c r="A74" s="94" t="s">
        <v>329</v>
      </c>
      <c r="B74" s="96" t="s">
        <v>502</v>
      </c>
      <c r="C74" s="322">
        <v>308720.57</v>
      </c>
      <c r="D74" s="261">
        <v>308720.57</v>
      </c>
    </row>
    <row r="75" spans="1:4" x14ac:dyDescent="0.25">
      <c r="A75" s="80" t="s">
        <v>331</v>
      </c>
      <c r="B75" s="96" t="s">
        <v>503</v>
      </c>
      <c r="C75" s="322">
        <v>5697101.2800000003</v>
      </c>
      <c r="D75" s="261">
        <v>5697101.2800000003</v>
      </c>
    </row>
    <row r="76" spans="1:4" x14ac:dyDescent="0.25">
      <c r="A76" s="80" t="s">
        <v>332</v>
      </c>
      <c r="B76" s="96" t="s">
        <v>360</v>
      </c>
      <c r="C76" s="322">
        <v>1835552.3</v>
      </c>
      <c r="D76" s="261">
        <v>1835552.3</v>
      </c>
    </row>
    <row r="77" spans="1:4" x14ac:dyDescent="0.25">
      <c r="A77" s="80" t="s">
        <v>334</v>
      </c>
      <c r="B77" s="168" t="s">
        <v>504</v>
      </c>
      <c r="C77" s="322">
        <v>12526.81</v>
      </c>
      <c r="D77" s="261">
        <v>12526.81</v>
      </c>
    </row>
    <row r="78" spans="1:4" x14ac:dyDescent="0.25">
      <c r="A78" s="94" t="s">
        <v>336</v>
      </c>
      <c r="B78" s="96" t="s">
        <v>361</v>
      </c>
      <c r="C78" s="322">
        <v>184593.46</v>
      </c>
      <c r="D78" s="261"/>
    </row>
    <row r="79" spans="1:4" x14ac:dyDescent="0.25">
      <c r="A79" s="94" t="s">
        <v>338</v>
      </c>
      <c r="B79" s="96" t="s">
        <v>362</v>
      </c>
      <c r="C79" s="315"/>
      <c r="D79" s="261"/>
    </row>
    <row r="80" spans="1:4" x14ac:dyDescent="0.25">
      <c r="A80" s="94" t="s">
        <v>340</v>
      </c>
      <c r="B80" s="96" t="s">
        <v>363</v>
      </c>
      <c r="C80" s="322"/>
      <c r="D80" s="261"/>
    </row>
    <row r="81" spans="1:4" x14ac:dyDescent="0.25">
      <c r="A81" s="80" t="s">
        <v>342</v>
      </c>
      <c r="B81" s="96" t="s">
        <v>364</v>
      </c>
      <c r="C81" s="322"/>
      <c r="D81" s="261"/>
    </row>
    <row r="82" spans="1:4" ht="15.75" thickBot="1" x14ac:dyDescent="0.3">
      <c r="B82" s="96"/>
      <c r="C82" s="262"/>
      <c r="D82" s="263"/>
    </row>
    <row r="83" spans="1:4" ht="15.75" thickBot="1" x14ac:dyDescent="0.3">
      <c r="A83" s="102"/>
      <c r="B83" s="103" t="s">
        <v>353</v>
      </c>
      <c r="C83" s="277">
        <v>98152717.219999984</v>
      </c>
      <c r="D83" s="276">
        <v>14057710.520000001</v>
      </c>
    </row>
    <row r="84" spans="1:4" ht="15.75" thickBot="1" x14ac:dyDescent="0.3">
      <c r="A84" s="102"/>
      <c r="B84" s="104" t="s">
        <v>365</v>
      </c>
      <c r="C84" s="210">
        <v>94667887.439999983</v>
      </c>
      <c r="D84" s="211">
        <v>13935878.080000002</v>
      </c>
    </row>
    <row r="85" spans="1:4" ht="16.5" thickTop="1" thickBot="1" x14ac:dyDescent="0.3">
      <c r="A85" s="102"/>
      <c r="B85" s="104" t="s">
        <v>366</v>
      </c>
      <c r="C85" s="105"/>
      <c r="D85" s="106">
        <v>108603765.51999998</v>
      </c>
    </row>
    <row r="86" spans="1:4" x14ac:dyDescent="0.25">
      <c r="C86" s="83"/>
      <c r="D86" s="82"/>
    </row>
    <row r="87" spans="1:4" x14ac:dyDescent="0.25">
      <c r="C87" s="229"/>
      <c r="D87" s="228"/>
    </row>
    <row r="88" spans="1:4" x14ac:dyDescent="0.25">
      <c r="B88" s="135">
        <v>45180</v>
      </c>
      <c r="C88" s="247"/>
      <c r="D88" s="248"/>
    </row>
    <row r="89" spans="1:4" x14ac:dyDescent="0.25">
      <c r="C89" s="229"/>
      <c r="D89" s="228"/>
    </row>
  </sheetData>
  <mergeCells count="2">
    <mergeCell ref="C34:D34"/>
    <mergeCell ref="C2:D2"/>
  </mergeCells>
  <pageMargins left="0.70866141732283472" right="0.70866141732283472" top="0.39370078740157483" bottom="0.39370078740157483" header="0.31496062992125984" footer="0.31496062992125984"/>
  <pageSetup scale="5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4"/>
  <sheetViews>
    <sheetView zoomScaleNormal="100" workbookViewId="0">
      <selection activeCell="A21" sqref="A21"/>
    </sheetView>
  </sheetViews>
  <sheetFormatPr baseColWidth="10" defaultRowHeight="15" x14ac:dyDescent="0.25"/>
  <cols>
    <col min="1" max="1" width="66.28515625" style="155" customWidth="1"/>
    <col min="2" max="2" width="3.7109375" style="155" customWidth="1"/>
    <col min="3" max="3" width="22.7109375" customWidth="1"/>
  </cols>
  <sheetData>
    <row r="1" spans="1:3" x14ac:dyDescent="0.25">
      <c r="A1" s="194"/>
      <c r="B1" s="194"/>
    </row>
    <row r="2" spans="1:3" x14ac:dyDescent="0.25">
      <c r="A2" s="194"/>
      <c r="B2" s="194"/>
      <c r="C2" s="212"/>
    </row>
    <row r="3" spans="1:3" ht="18.75" x14ac:dyDescent="0.3">
      <c r="A3" s="326" t="s">
        <v>453</v>
      </c>
      <c r="B3" s="326"/>
      <c r="C3" s="326"/>
    </row>
    <row r="4" spans="1:3" ht="18.75" x14ac:dyDescent="0.3">
      <c r="A4" s="326" t="s">
        <v>454</v>
      </c>
      <c r="B4" s="326"/>
      <c r="C4" s="326"/>
    </row>
    <row r="5" spans="1:3" ht="18.75" x14ac:dyDescent="0.3">
      <c r="A5" s="326" t="s">
        <v>666</v>
      </c>
      <c r="B5" s="326"/>
      <c r="C5" s="326"/>
    </row>
    <row r="6" spans="1:3" ht="15.75" x14ac:dyDescent="0.25">
      <c r="A6" s="344" t="s">
        <v>447</v>
      </c>
      <c r="B6" s="344"/>
      <c r="C6" s="344"/>
    </row>
    <row r="7" spans="1:3" ht="15.75" x14ac:dyDescent="0.25">
      <c r="A7" s="195"/>
      <c r="B7" s="195"/>
      <c r="C7" s="195"/>
    </row>
    <row r="8" spans="1:3" x14ac:dyDescent="0.25">
      <c r="A8" s="193"/>
      <c r="B8" s="193"/>
      <c r="C8" s="213"/>
    </row>
    <row r="9" spans="1:3" x14ac:dyDescent="0.25">
      <c r="A9" s="156" t="s">
        <v>455</v>
      </c>
      <c r="B9" s="156"/>
      <c r="C9" s="155"/>
    </row>
    <row r="10" spans="1:3" x14ac:dyDescent="0.25">
      <c r="A10" s="157" t="s">
        <v>456</v>
      </c>
      <c r="B10" s="157"/>
      <c r="C10" s="155"/>
    </row>
    <row r="11" spans="1:3" x14ac:dyDescent="0.25">
      <c r="A11" s="158" t="s">
        <v>457</v>
      </c>
      <c r="B11" s="158"/>
      <c r="C11" s="225">
        <v>155030092.75</v>
      </c>
    </row>
    <row r="12" spans="1:3" hidden="1" x14ac:dyDescent="0.25">
      <c r="A12" s="158" t="s">
        <v>13</v>
      </c>
      <c r="B12" s="159"/>
      <c r="C12" s="225">
        <v>7184402.3499999996</v>
      </c>
    </row>
    <row r="13" spans="1:3" x14ac:dyDescent="0.25">
      <c r="A13" s="158" t="s">
        <v>15</v>
      </c>
      <c r="B13" s="158"/>
      <c r="C13" s="225">
        <v>1660675.23</v>
      </c>
    </row>
    <row r="14" spans="1:3" x14ac:dyDescent="0.25">
      <c r="A14" s="159" t="s">
        <v>28</v>
      </c>
      <c r="B14" s="159"/>
      <c r="C14" s="249">
        <v>1838356.82</v>
      </c>
    </row>
    <row r="15" spans="1:3" x14ac:dyDescent="0.25">
      <c r="A15" s="157" t="s">
        <v>458</v>
      </c>
      <c r="B15" s="157"/>
      <c r="C15" s="160">
        <v>165713527.14999998</v>
      </c>
    </row>
    <row r="16" spans="1:3" x14ac:dyDescent="0.25">
      <c r="A16" s="157"/>
      <c r="B16" s="157"/>
      <c r="C16" s="155"/>
    </row>
    <row r="17" spans="1:3" x14ac:dyDescent="0.25">
      <c r="A17" s="157" t="s">
        <v>662</v>
      </c>
      <c r="B17" s="157"/>
      <c r="C17" s="251"/>
    </row>
    <row r="18" spans="1:3" x14ac:dyDescent="0.25">
      <c r="A18" s="159" t="s">
        <v>663</v>
      </c>
      <c r="B18" s="159"/>
      <c r="C18" s="225">
        <v>94667887.439999983</v>
      </c>
    </row>
    <row r="19" spans="1:3" x14ac:dyDescent="0.25">
      <c r="A19" s="157" t="s">
        <v>664</v>
      </c>
      <c r="B19" s="157"/>
      <c r="C19" s="161">
        <v>94667887.439999983</v>
      </c>
    </row>
    <row r="20" spans="1:3" x14ac:dyDescent="0.25">
      <c r="A20" s="157"/>
      <c r="B20" s="157"/>
      <c r="C20" s="155"/>
    </row>
    <row r="21" spans="1:3" x14ac:dyDescent="0.25">
      <c r="A21" s="157" t="s">
        <v>459</v>
      </c>
      <c r="B21" s="157"/>
      <c r="C21" s="161">
        <v>260381414.58999997</v>
      </c>
    </row>
    <row r="22" spans="1:3" x14ac:dyDescent="0.25">
      <c r="A22" s="157"/>
      <c r="B22" s="157"/>
      <c r="C22" s="155"/>
    </row>
    <row r="23" spans="1:3" x14ac:dyDescent="0.25">
      <c r="A23" s="156" t="s">
        <v>460</v>
      </c>
      <c r="B23" s="156"/>
      <c r="C23" s="155"/>
    </row>
    <row r="24" spans="1:3" x14ac:dyDescent="0.25">
      <c r="A24" s="157" t="s">
        <v>461</v>
      </c>
      <c r="B24" s="157"/>
      <c r="C24" s="155"/>
    </row>
    <row r="25" spans="1:3" x14ac:dyDescent="0.25">
      <c r="A25" s="159" t="s">
        <v>462</v>
      </c>
      <c r="B25" s="159"/>
      <c r="C25" s="225">
        <v>75400101.25999999</v>
      </c>
    </row>
    <row r="26" spans="1:3" x14ac:dyDescent="0.25">
      <c r="A26" s="159" t="s">
        <v>463</v>
      </c>
      <c r="B26" s="159"/>
      <c r="C26" s="225">
        <v>36038872.579999998</v>
      </c>
    </row>
    <row r="27" spans="1:3" x14ac:dyDescent="0.25">
      <c r="A27" s="159" t="s">
        <v>464</v>
      </c>
      <c r="B27" s="159"/>
      <c r="C27" s="225">
        <v>3714847.71</v>
      </c>
    </row>
    <row r="28" spans="1:3" x14ac:dyDescent="0.25">
      <c r="A28" s="159" t="s">
        <v>465</v>
      </c>
      <c r="B28" s="159"/>
      <c r="C28" s="225">
        <v>357568.33</v>
      </c>
    </row>
    <row r="29" spans="1:3" x14ac:dyDescent="0.25">
      <c r="A29" s="157" t="s">
        <v>466</v>
      </c>
      <c r="B29" s="157"/>
      <c r="C29" s="250">
        <v>115511389.87999998</v>
      </c>
    </row>
    <row r="30" spans="1:3" x14ac:dyDescent="0.25">
      <c r="A30" s="157"/>
      <c r="B30" s="157"/>
      <c r="C30" s="155"/>
    </row>
    <row r="31" spans="1:3" x14ac:dyDescent="0.25">
      <c r="A31" s="157" t="s">
        <v>467</v>
      </c>
      <c r="B31" s="157"/>
      <c r="C31" s="155"/>
    </row>
    <row r="32" spans="1:3" x14ac:dyDescent="0.25">
      <c r="A32" s="159" t="s">
        <v>665</v>
      </c>
      <c r="B32" s="159"/>
      <c r="C32" s="225">
        <v>19853.38</v>
      </c>
    </row>
    <row r="33" spans="1:3" x14ac:dyDescent="0.25">
      <c r="A33" s="159" t="s">
        <v>468</v>
      </c>
      <c r="B33" s="159"/>
      <c r="C33" s="225">
        <v>1918625.9</v>
      </c>
    </row>
    <row r="34" spans="1:3" x14ac:dyDescent="0.25">
      <c r="A34" s="157" t="s">
        <v>469</v>
      </c>
      <c r="B34" s="157"/>
      <c r="C34" s="161">
        <v>1938479.2799999998</v>
      </c>
    </row>
    <row r="35" spans="1:3" x14ac:dyDescent="0.25">
      <c r="A35" s="157"/>
      <c r="B35" s="157"/>
      <c r="C35" s="155"/>
    </row>
    <row r="36" spans="1:3" x14ac:dyDescent="0.25">
      <c r="A36" s="157" t="s">
        <v>637</v>
      </c>
      <c r="B36" s="157"/>
      <c r="C36" s="161">
        <v>117449869.15999998</v>
      </c>
    </row>
    <row r="37" spans="1:3" x14ac:dyDescent="0.25">
      <c r="A37" s="157"/>
      <c r="B37" s="157"/>
      <c r="C37" s="155"/>
    </row>
    <row r="38" spans="1:3" x14ac:dyDescent="0.25">
      <c r="A38" s="157" t="s">
        <v>470</v>
      </c>
      <c r="B38" s="157"/>
      <c r="C38" s="279">
        <v>142931545.43000007</v>
      </c>
    </row>
    <row r="39" spans="1:3" x14ac:dyDescent="0.25">
      <c r="A39" s="157" t="s">
        <v>471</v>
      </c>
      <c r="B39" s="157"/>
      <c r="C39" s="226">
        <v>602387483.99000013</v>
      </c>
    </row>
    <row r="40" spans="1:3" ht="15.75" thickBot="1" x14ac:dyDescent="0.3">
      <c r="A40" s="157" t="s">
        <v>472</v>
      </c>
      <c r="B40" s="157"/>
      <c r="C40" s="252">
        <v>745319029.4200002</v>
      </c>
    </row>
    <row r="41" spans="1:3" ht="15.75" thickTop="1" x14ac:dyDescent="0.25">
      <c r="C41" s="155"/>
    </row>
    <row r="42" spans="1:3" x14ac:dyDescent="0.25">
      <c r="C42" s="155"/>
    </row>
    <row r="43" spans="1:3" x14ac:dyDescent="0.25">
      <c r="A43" s="278">
        <v>45181</v>
      </c>
      <c r="C43" s="155"/>
    </row>
    <row r="44" spans="1:3" x14ac:dyDescent="0.25">
      <c r="C44" s="155"/>
    </row>
  </sheetData>
  <mergeCells count="4">
    <mergeCell ref="A6:C6"/>
    <mergeCell ref="A3:C3"/>
    <mergeCell ref="A4:C4"/>
    <mergeCell ref="A5:C5"/>
  </mergeCells>
  <printOptions horizontalCentered="1"/>
  <pageMargins left="0.39370078740157483" right="0.39370078740157483" top="0.39370078740157483" bottom="0.3937007874015748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Transparencia</vt:lpstr>
      <vt:lpstr>Ejecucion</vt:lpstr>
      <vt:lpstr>Variacion</vt:lpstr>
      <vt:lpstr>Flujo Mes</vt:lpstr>
      <vt:lpstr>'Flujo Mes'!Área_de_impresión</vt:lpstr>
      <vt:lpstr>Transparencia!Área_de_impresión</vt:lpstr>
      <vt:lpstr>Transparencia!Títulos_a_imprimir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Moreta</dc:creator>
  <cp:lastModifiedBy>Alexis Cruz Concepcion</cp:lastModifiedBy>
  <cp:lastPrinted>2023-09-13T14:38:42Z</cp:lastPrinted>
  <dcterms:created xsi:type="dcterms:W3CDTF">2022-02-11T21:02:08Z</dcterms:created>
  <dcterms:modified xsi:type="dcterms:W3CDTF">2023-09-13T14:39:59Z</dcterms:modified>
</cp:coreProperties>
</file>