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s 2023\Ejecuciones presupuestarias\Ejecucion Octubre\"/>
    </mc:Choice>
  </mc:AlternateContent>
  <bookViews>
    <workbookView xWindow="0" yWindow="0" windowWidth="20490" windowHeight="7455"/>
  </bookViews>
  <sheets>
    <sheet name="Transparencia" sheetId="3" r:id="rId1"/>
    <sheet name="Ejecucion" sheetId="19" r:id="rId2"/>
    <sheet name="Variacion" sheetId="2" r:id="rId3"/>
    <sheet name="Flujo Mes" sheetId="13" r:id="rId4"/>
  </sheets>
  <definedNames>
    <definedName name="_xlnm.Print_Area" localSheetId="3">'Flujo Mes'!$A$1:$C$45</definedName>
    <definedName name="_xlnm.Print_Area" localSheetId="0">Transparencia!$A$1:$P$95</definedName>
    <definedName name="_xlnm.Print_Titles" localSheetId="1">Ejecucion!#REF!</definedName>
    <definedName name="_xlnm.Print_Titles" localSheetId="0">Transparencia!$1:$7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8" i="3" l="1"/>
  <c r="L78" i="3"/>
  <c r="M78" i="3"/>
  <c r="M75" i="3"/>
  <c r="L75" i="3" l="1"/>
  <c r="L83" i="3" s="1"/>
  <c r="J75" i="3" l="1"/>
  <c r="K75" i="3"/>
  <c r="K83" i="3" s="1"/>
  <c r="K85" i="3" s="1"/>
  <c r="K73" i="3"/>
  <c r="L73" i="3"/>
  <c r="L85" i="3" s="1"/>
  <c r="M73" i="3"/>
  <c r="N73" i="3"/>
  <c r="O73" i="3"/>
  <c r="O83" i="3"/>
  <c r="P12" i="3"/>
  <c r="O85" i="3" l="1"/>
  <c r="I78" i="3"/>
  <c r="J78" i="3"/>
  <c r="I75" i="3" l="1"/>
  <c r="I83" i="3" s="1"/>
  <c r="P28" i="3"/>
  <c r="P76" i="3" l="1"/>
  <c r="H78" i="3"/>
  <c r="H75" i="3"/>
  <c r="G78" i="3" l="1"/>
  <c r="F75" i="3"/>
  <c r="G75" i="3"/>
  <c r="F78" i="3" l="1"/>
  <c r="G83" i="3"/>
  <c r="H83" i="3"/>
  <c r="J83" i="3"/>
  <c r="M83" i="3"/>
  <c r="N83" i="3"/>
  <c r="F83" i="3"/>
  <c r="F73" i="3"/>
  <c r="F85" i="3" l="1"/>
  <c r="E78" i="3"/>
  <c r="G73" i="3" l="1"/>
  <c r="H73" i="3"/>
  <c r="I73" i="3"/>
  <c r="I85" i="3" s="1"/>
  <c r="J73" i="3"/>
  <c r="D78" i="3" l="1"/>
  <c r="E75" i="3"/>
  <c r="E83" i="3" s="1"/>
  <c r="G85" i="3" l="1"/>
  <c r="H85" i="3"/>
  <c r="J85" i="3"/>
  <c r="M85" i="3"/>
  <c r="N85" i="3"/>
  <c r="D75" i="3"/>
  <c r="C73" i="3"/>
  <c r="D73" i="3"/>
  <c r="E73" i="3"/>
  <c r="B73" i="3"/>
  <c r="P75" i="3" l="1"/>
  <c r="D83" i="3"/>
  <c r="P10" i="3"/>
  <c r="P82" i="3" l="1"/>
  <c r="C81" i="3"/>
  <c r="B81" i="3"/>
  <c r="P80" i="3"/>
  <c r="P79" i="3"/>
  <c r="C78" i="3"/>
  <c r="B78" i="3"/>
  <c r="P77" i="3"/>
  <c r="C75" i="3"/>
  <c r="B75" i="3"/>
  <c r="P72" i="3"/>
  <c r="P71" i="3"/>
  <c r="P70" i="3"/>
  <c r="P69" i="3"/>
  <c r="P68" i="3"/>
  <c r="P67" i="3"/>
  <c r="P66" i="3"/>
  <c r="P65" i="3"/>
  <c r="P64" i="3"/>
  <c r="P63" i="3"/>
  <c r="P60" i="3"/>
  <c r="P59" i="3"/>
  <c r="P58" i="3"/>
  <c r="P52" i="3"/>
  <c r="P49" i="3"/>
  <c r="P48" i="3"/>
  <c r="P47" i="3"/>
  <c r="P46" i="3"/>
  <c r="P45" i="3"/>
  <c r="P44" i="3"/>
  <c r="P40" i="3"/>
  <c r="P39" i="3"/>
  <c r="P38" i="3"/>
  <c r="P33" i="3"/>
  <c r="P30" i="3"/>
  <c r="P26" i="3"/>
  <c r="B83" i="3" l="1"/>
  <c r="C83" i="3"/>
  <c r="C85" i="3" s="1"/>
  <c r="P16" i="3"/>
  <c r="P18" i="3"/>
  <c r="P20" i="3"/>
  <c r="P22" i="3"/>
  <c r="P24" i="3"/>
  <c r="B85" i="3"/>
  <c r="P32" i="3"/>
  <c r="P51" i="3"/>
  <c r="P53" i="3"/>
  <c r="P55" i="3"/>
  <c r="P57" i="3"/>
  <c r="P62" i="3"/>
  <c r="E85" i="3"/>
  <c r="P11" i="3"/>
  <c r="P14" i="3"/>
  <c r="P17" i="3"/>
  <c r="P19" i="3"/>
  <c r="P21" i="3"/>
  <c r="P23" i="3"/>
  <c r="P29" i="3"/>
  <c r="P31" i="3"/>
  <c r="P42" i="3"/>
  <c r="P50" i="3"/>
  <c r="P54" i="3"/>
  <c r="P56" i="3"/>
  <c r="P13" i="3"/>
  <c r="P34" i="3"/>
  <c r="P36" i="3"/>
  <c r="P37" i="3"/>
  <c r="P35" i="3"/>
  <c r="P78" i="3"/>
  <c r="P81" i="3"/>
  <c r="P61" i="3"/>
  <c r="P25" i="3"/>
  <c r="P27" i="3"/>
  <c r="P41" i="3"/>
  <c r="P43" i="3"/>
  <c r="P15" i="3" l="1"/>
  <c r="P9" i="3"/>
  <c r="P83" i="3"/>
  <c r="P73" i="3" l="1"/>
  <c r="D85" i="3"/>
  <c r="P85" i="3" l="1"/>
</calcChain>
</file>

<file path=xl/comments1.xml><?xml version="1.0" encoding="utf-8"?>
<comments xmlns="http://schemas.openxmlformats.org/spreadsheetml/2006/main">
  <authors>
    <author>Sara Moreta</author>
  </authors>
  <commentList>
    <comment ref="A19" authorId="0" shapeId="0">
      <text>
        <r>
          <rPr>
            <sz val="9"/>
            <color indexed="81"/>
            <rFont val="Tahoma"/>
            <family val="2"/>
          </rPr>
          <t>Se coloca la variacion del efectivo tal cual esta</t>
        </r>
      </text>
    </comment>
  </commentList>
</comments>
</file>

<file path=xl/sharedStrings.xml><?xml version="1.0" encoding="utf-8"?>
<sst xmlns="http://schemas.openxmlformats.org/spreadsheetml/2006/main" count="756" uniqueCount="672">
  <si>
    <t>Cuenta</t>
  </si>
  <si>
    <t>CLASIFICACION</t>
  </si>
  <si>
    <t>Ejecutado</t>
  </si>
  <si>
    <t>Pagado</t>
  </si>
  <si>
    <t>Presupuestado</t>
  </si>
  <si>
    <t>Variación Acumulada</t>
  </si>
  <si>
    <t>INGRESOS CORRIENTES</t>
  </si>
  <si>
    <t>4-114232</t>
  </si>
  <si>
    <t>Contribución CDT</t>
  </si>
  <si>
    <t>4-9108</t>
  </si>
  <si>
    <t>Derecho Uso del Espectro</t>
  </si>
  <si>
    <t xml:space="preserve">INTERESES </t>
  </si>
  <si>
    <t>4-161206</t>
  </si>
  <si>
    <t>Intereses Certificados Financieros</t>
  </si>
  <si>
    <t>4-16121</t>
  </si>
  <si>
    <t>Intereses Cuenta Corriente</t>
  </si>
  <si>
    <t>---</t>
  </si>
  <si>
    <t>OTROS INGRESOS</t>
  </si>
  <si>
    <t>4-9105</t>
  </si>
  <si>
    <t>Depositos no identificados</t>
  </si>
  <si>
    <t>4-9112</t>
  </si>
  <si>
    <t>Servicios Adm. y Serv. de Telecomunicaciones</t>
  </si>
  <si>
    <t>4-9113</t>
  </si>
  <si>
    <t>Intereses Indemnizatorios CDT</t>
  </si>
  <si>
    <t>4-9114</t>
  </si>
  <si>
    <t xml:space="preserve">Licitacion Publica </t>
  </si>
  <si>
    <t>4-9117</t>
  </si>
  <si>
    <t>4-9199</t>
  </si>
  <si>
    <t>Otros Ingresos</t>
  </si>
  <si>
    <t>TOTAL DE INGRESOS</t>
  </si>
  <si>
    <t>GASTOS CORRIENTES</t>
  </si>
  <si>
    <t>REMUNERACIONES Y CONTRIBUCIONES</t>
  </si>
  <si>
    <t>6-211</t>
  </si>
  <si>
    <t>6-2111</t>
  </si>
  <si>
    <t>REMUNERACIONES</t>
  </si>
  <si>
    <t>6-211101</t>
  </si>
  <si>
    <t>Sueldos Empleados Fijos</t>
  </si>
  <si>
    <t>6-2114</t>
  </si>
  <si>
    <t>6-211503</t>
  </si>
  <si>
    <t>Prestaciones Laborales</t>
  </si>
  <si>
    <t>6-211601</t>
  </si>
  <si>
    <t>Vacaciones</t>
  </si>
  <si>
    <t>6-212</t>
  </si>
  <si>
    <t>SOBRESUELDOS</t>
  </si>
  <si>
    <t>6-2122</t>
  </si>
  <si>
    <t>6-212201</t>
  </si>
  <si>
    <t>Compensacion Horas Extras</t>
  </si>
  <si>
    <t>6-212205</t>
  </si>
  <si>
    <t>Compensación por Servicios de Seguridad</t>
  </si>
  <si>
    <t>6-212206</t>
  </si>
  <si>
    <t>Incentivo por Rendimiento Individual (6-2141 Bono CD; 6-212209- Bono por Desempeño)</t>
  </si>
  <si>
    <t>6-214</t>
  </si>
  <si>
    <t>GRATIFICACIONES Y BONIFICACIONES</t>
  </si>
  <si>
    <t>6-214201</t>
  </si>
  <si>
    <t xml:space="preserve">Bono Escolar </t>
  </si>
  <si>
    <t>6-214202</t>
  </si>
  <si>
    <t>Gratificaciones por Pasantias</t>
  </si>
  <si>
    <t>6-214204</t>
  </si>
  <si>
    <t>Oras Gratificaciones (6-2143-Bono Vacacional; 6-2144-Bono Estudiantil 14)</t>
  </si>
  <si>
    <t>6-215</t>
  </si>
  <si>
    <t>CONTRIBUCIONES A LA SEGURIDAD SOCIAL</t>
  </si>
  <si>
    <t>6-2151</t>
  </si>
  <si>
    <t>6-2152</t>
  </si>
  <si>
    <t>6-2153</t>
  </si>
  <si>
    <t>CONTRATACION DE SERVICIOS</t>
  </si>
  <si>
    <t>6-221</t>
  </si>
  <si>
    <t>SERVICIOS BÁSICOS</t>
  </si>
  <si>
    <t>6-2213</t>
  </si>
  <si>
    <t>Teléfonos</t>
  </si>
  <si>
    <t>6-2214</t>
  </si>
  <si>
    <t>Telefax y Correo</t>
  </si>
  <si>
    <t>6-2215</t>
  </si>
  <si>
    <t>Servicio de Internet y TV por Cable</t>
  </si>
  <si>
    <t>Energía Eléctrica</t>
  </si>
  <si>
    <t>6-2217</t>
  </si>
  <si>
    <t xml:space="preserve">Agua </t>
  </si>
  <si>
    <t>6-2218</t>
  </si>
  <si>
    <t>Recoleccion Residuos Sólidos</t>
  </si>
  <si>
    <t>6-222</t>
  </si>
  <si>
    <t>PUBLICIDAD, IMPRESIÓN Y ENCUADERNACIÓN</t>
  </si>
  <si>
    <t>6-2221</t>
  </si>
  <si>
    <t>6-2222</t>
  </si>
  <si>
    <t>6-223</t>
  </si>
  <si>
    <t>VIÁTICOS</t>
  </si>
  <si>
    <t>6-2231</t>
  </si>
  <si>
    <t>6-224</t>
  </si>
  <si>
    <t>TRANSPORTE Y ALMACENAJE</t>
  </si>
  <si>
    <t>6-2241</t>
  </si>
  <si>
    <t>6-2242</t>
  </si>
  <si>
    <t xml:space="preserve">    Flete</t>
  </si>
  <si>
    <t>6-2244</t>
  </si>
  <si>
    <t xml:space="preserve">    Peaje</t>
  </si>
  <si>
    <t>6-225</t>
  </si>
  <si>
    <t>ALQUILERES Y RENTAS</t>
  </si>
  <si>
    <t>6-2251</t>
  </si>
  <si>
    <t>Alquiler y Renta de Edificios y Locales</t>
  </si>
  <si>
    <t>6-225302</t>
  </si>
  <si>
    <t>Alquiler Equipos de Cómputos</t>
  </si>
  <si>
    <t>6-2254</t>
  </si>
  <si>
    <t>Alquiler Equipo de Transporte</t>
  </si>
  <si>
    <t>6-2258</t>
  </si>
  <si>
    <t>Otros Alquileres</t>
  </si>
  <si>
    <t>Alquileres diversos</t>
  </si>
  <si>
    <t>Alquiler Planta Electrica</t>
  </si>
  <si>
    <t>Alquiler de Parqueos</t>
  </si>
  <si>
    <t>Alquiler de Estaciones Moviles</t>
  </si>
  <si>
    <t>6-2259</t>
  </si>
  <si>
    <t>Derechos de Uso</t>
  </si>
  <si>
    <t>6-225901</t>
  </si>
  <si>
    <t>Licencias Informaticas</t>
  </si>
  <si>
    <t>6-226</t>
  </si>
  <si>
    <t>SEGUROS</t>
  </si>
  <si>
    <t>6-2261</t>
  </si>
  <si>
    <t>6-2262</t>
  </si>
  <si>
    <t xml:space="preserve">     Bienes Muebles (vehículos)</t>
  </si>
  <si>
    <t>6-2263</t>
  </si>
  <si>
    <t>Seguro de Personas</t>
  </si>
  <si>
    <t>6-22631</t>
  </si>
  <si>
    <t>Seguro de Vida</t>
  </si>
  <si>
    <t>6-22632</t>
  </si>
  <si>
    <t>Seguro Salud Local</t>
  </si>
  <si>
    <t>Seguro Salud Internacional</t>
  </si>
  <si>
    <t>6-22633</t>
  </si>
  <si>
    <t>Seguro Ultimos Gastos</t>
  </si>
  <si>
    <t>6-227</t>
  </si>
  <si>
    <t>SERVICIOS DE CONSERVACIÓN, REPARACIONES MENORES E INSTALACIONES TEMPORALES</t>
  </si>
  <si>
    <t>6-2271</t>
  </si>
  <si>
    <t>Contratación de Obras Menores</t>
  </si>
  <si>
    <t>6-227101</t>
  </si>
  <si>
    <t>6-227102</t>
  </si>
  <si>
    <t>Servicios especiales de mantenimiento y reparación</t>
  </si>
  <si>
    <t>6-227104</t>
  </si>
  <si>
    <t>Mant. y Reparación de Obras Civiles en Inst.</t>
  </si>
  <si>
    <t>6-227106</t>
  </si>
  <si>
    <t>Instalaciones Electricas</t>
  </si>
  <si>
    <t>6-2272</t>
  </si>
  <si>
    <t>Mantenimiento y Rep. de Maquinarias y Equipos</t>
  </si>
  <si>
    <t>6-227201</t>
  </si>
  <si>
    <t xml:space="preserve">Mantenimiento y Reparación de Muebles y equipo de oficina </t>
  </si>
  <si>
    <t>6-227202</t>
  </si>
  <si>
    <t xml:space="preserve">Mant. y reparación de equipo de computación </t>
  </si>
  <si>
    <t>6-227204</t>
  </si>
  <si>
    <t>Mant y Reparación equipos Sanitarios y de Laboratorios</t>
  </si>
  <si>
    <t>6-227205</t>
  </si>
  <si>
    <t>Mant. y reparación de equipos Comunicación</t>
  </si>
  <si>
    <t>6-227206</t>
  </si>
  <si>
    <t>Mantenimiento y Reparación Equipo de Transporte</t>
  </si>
  <si>
    <t>6-228</t>
  </si>
  <si>
    <t>OTROS SERVICIOS NO INCLUIDOS EN CONCEPTOS ANTERIORES</t>
  </si>
  <si>
    <t>6-2281</t>
  </si>
  <si>
    <t>Gastos Judiciales</t>
  </si>
  <si>
    <t>6-2282</t>
  </si>
  <si>
    <t>Comisiones y Gastos Bancarios</t>
  </si>
  <si>
    <t>6-2283</t>
  </si>
  <si>
    <t>6-2285</t>
  </si>
  <si>
    <t>Fumigación, Lavandería, limpieza de oficina</t>
  </si>
  <si>
    <t>6-228501</t>
  </si>
  <si>
    <t>Fumigación</t>
  </si>
  <si>
    <t>6-228502</t>
  </si>
  <si>
    <t>Lavandería</t>
  </si>
  <si>
    <t>6-228503</t>
  </si>
  <si>
    <t xml:space="preserve">Limpieza  Higiene </t>
  </si>
  <si>
    <t>6-2286</t>
  </si>
  <si>
    <t>Organización de Eventos y Festividades</t>
  </si>
  <si>
    <t>6-2287</t>
  </si>
  <si>
    <t>Servicios Técnicos y Prof. prestados</t>
  </si>
  <si>
    <t>6-228704</t>
  </si>
  <si>
    <t>Servicios de Capacitacion</t>
  </si>
  <si>
    <t>6-228705</t>
  </si>
  <si>
    <t xml:space="preserve">Servicios de Informática y sistema </t>
  </si>
  <si>
    <t>6-228706</t>
  </si>
  <si>
    <t>Otros Servicios Profesionales y Técnicos</t>
  </si>
  <si>
    <t>6-2288</t>
  </si>
  <si>
    <t xml:space="preserve"> Impuestos, Derechos y Tasas</t>
  </si>
  <si>
    <t>6-228801</t>
  </si>
  <si>
    <t>6-228803</t>
  </si>
  <si>
    <t>6-229</t>
  </si>
  <si>
    <t>Otras Contrataciones de Servicios</t>
  </si>
  <si>
    <t>6-229203</t>
  </si>
  <si>
    <t>Servicios de Catering</t>
  </si>
  <si>
    <t>MATERIALES Y SUMINISTROS</t>
  </si>
  <si>
    <t>6-231</t>
  </si>
  <si>
    <t>ALIMENTOS Y PRODUCTOS AGROFORESTALES</t>
  </si>
  <si>
    <t>6-2313</t>
  </si>
  <si>
    <t>Productos Agroforestales y Pecuarios</t>
  </si>
  <si>
    <t>6-2314</t>
  </si>
  <si>
    <t>Madera, corcho y sus manufacturas</t>
  </si>
  <si>
    <t>6-232</t>
  </si>
  <si>
    <t>TEXTILES Y VESTUARIOS</t>
  </si>
  <si>
    <t>6-2321</t>
  </si>
  <si>
    <t>Hilados y Telas</t>
  </si>
  <si>
    <t>6-2322</t>
  </si>
  <si>
    <t>Acabados Textiles</t>
  </si>
  <si>
    <t>6-2323</t>
  </si>
  <si>
    <t xml:space="preserve">Prendas de Vestir </t>
  </si>
  <si>
    <t>6-233</t>
  </si>
  <si>
    <t>PRODUCTOS DE PAPEL, CARTÓN E IMPRESOS</t>
  </si>
  <si>
    <t>6-2332</t>
  </si>
  <si>
    <t>6-2333</t>
  </si>
  <si>
    <t>Productos de Artes Gráficas</t>
  </si>
  <si>
    <t>6-2334</t>
  </si>
  <si>
    <t>Libros, Revistas y Periódicos</t>
  </si>
  <si>
    <t>6-234</t>
  </si>
  <si>
    <t>PRODUCTOS FARMACÉUTICOS</t>
  </si>
  <si>
    <t>6-2341</t>
  </si>
  <si>
    <t>Productos Medicinales para uso Humano</t>
  </si>
  <si>
    <t>6-235</t>
  </si>
  <si>
    <t>PRODUCTOS DE CUERO, CAUCHO Y PLÁSTICO</t>
  </si>
  <si>
    <t>6-2353</t>
  </si>
  <si>
    <t>6-2355</t>
  </si>
  <si>
    <t>Artículos Plásticos</t>
  </si>
  <si>
    <t>6-236</t>
  </si>
  <si>
    <t>PRODUCTOS DE MINERALES, METÁLICOS Y NO METÁLICOS</t>
  </si>
  <si>
    <t>6-2361</t>
  </si>
  <si>
    <t>6-236101</t>
  </si>
  <si>
    <t xml:space="preserve">    Productos de Cemento</t>
  </si>
  <si>
    <t>6-236104</t>
  </si>
  <si>
    <t xml:space="preserve">    Productos de Yeso</t>
  </si>
  <si>
    <t>6-2362</t>
  </si>
  <si>
    <t>Productos de Vidrio, Loza y Porcelana</t>
  </si>
  <si>
    <t>6-236201</t>
  </si>
  <si>
    <t>Productos de Vidrio</t>
  </si>
  <si>
    <t>6-236202</t>
  </si>
  <si>
    <t>Productos de Loza</t>
  </si>
  <si>
    <t>6-2363</t>
  </si>
  <si>
    <t>Productos Metálicos y sus Derivados</t>
  </si>
  <si>
    <t>6-236304</t>
  </si>
  <si>
    <t>6-236306</t>
  </si>
  <si>
    <t>6-237</t>
  </si>
  <si>
    <t>COMBUSTIBLES, LUBRICANTES, PRODUCTOS QUÍMICOS Y CONEXOS</t>
  </si>
  <si>
    <t>6-2371</t>
  </si>
  <si>
    <t>Combustibles y Lubricantes</t>
  </si>
  <si>
    <t>6-237101</t>
  </si>
  <si>
    <t>Gasolina</t>
  </si>
  <si>
    <t>6-237102</t>
  </si>
  <si>
    <t>Gasoil</t>
  </si>
  <si>
    <t>6-2372</t>
  </si>
  <si>
    <t>Productos Químicos y Conexos</t>
  </si>
  <si>
    <t>6-237203</t>
  </si>
  <si>
    <t>Productos Químicos de Uso Personal</t>
  </si>
  <si>
    <t>6-239</t>
  </si>
  <si>
    <t>PRODUCTOS Y ÚTILES VARIOS</t>
  </si>
  <si>
    <t>6-2392</t>
  </si>
  <si>
    <t>Utiles de Escritorio, Oficina e Informática</t>
  </si>
  <si>
    <t>6-2396</t>
  </si>
  <si>
    <t>Productos Electricos y Afines</t>
  </si>
  <si>
    <t>6-2399</t>
  </si>
  <si>
    <t xml:space="preserve">Productos y Utiles Varios NIP </t>
  </si>
  <si>
    <t>6-24</t>
  </si>
  <si>
    <t>TRANSFERENCIAS DE CORRIENTES</t>
  </si>
  <si>
    <t>6-241</t>
  </si>
  <si>
    <t>TRANSFERENCIAS CORRIENTES AL SECTOR PRIVADO</t>
  </si>
  <si>
    <t>6-2412</t>
  </si>
  <si>
    <t>Ayudas y Donaciones</t>
  </si>
  <si>
    <t>6-241202</t>
  </si>
  <si>
    <t>Ayudas y Donaciones Ocasionales a Hogares</t>
  </si>
  <si>
    <t>6-247</t>
  </si>
  <si>
    <t>TRANSFERENCIAS CORRIENTES AL SECTOR EXTERNO</t>
  </si>
  <si>
    <t>6-2472</t>
  </si>
  <si>
    <t>Transferencias Corrientes a Organismos Intern.</t>
  </si>
  <si>
    <t>6-249</t>
  </si>
  <si>
    <t>TRANSFERENCIAS CORRIENTES DESTINADAS A OTRAS INSTITUCIONES PUBLICAS</t>
  </si>
  <si>
    <t>6-249101</t>
  </si>
  <si>
    <t>TOTAL GASTOS CORRIENTES</t>
  </si>
  <si>
    <t>6-91</t>
  </si>
  <si>
    <t>6-92</t>
  </si>
  <si>
    <t>TOTAL DE GASTOS</t>
  </si>
  <si>
    <t>1-26</t>
  </si>
  <si>
    <t>BIENES MUEBLES, INMUEBLES E INTANGIBLES</t>
  </si>
  <si>
    <t>1-261</t>
  </si>
  <si>
    <t>MOBILIARIO Y EQUIPO</t>
  </si>
  <si>
    <t>1-2611</t>
  </si>
  <si>
    <t>1-2613</t>
  </si>
  <si>
    <t>1-2619-002</t>
  </si>
  <si>
    <t>1-262</t>
  </si>
  <si>
    <t>1-2621</t>
  </si>
  <si>
    <t>Equipos y Aparatos Audiovisuales</t>
  </si>
  <si>
    <t>1-2623</t>
  </si>
  <si>
    <t>Cámaras Fotográficas y de Video</t>
  </si>
  <si>
    <t>1-265</t>
  </si>
  <si>
    <t>MAQUINARIA, OTROS EQUIPOS Y HERRAMIENTAS</t>
  </si>
  <si>
    <t>1-2656</t>
  </si>
  <si>
    <t>5</t>
  </si>
  <si>
    <t>PROYECTOS   FDT</t>
  </si>
  <si>
    <t>5-4003</t>
  </si>
  <si>
    <t>5-4003-003</t>
  </si>
  <si>
    <t>Servicio de Internet - Puntos WIFI</t>
  </si>
  <si>
    <t>5-5001</t>
  </si>
  <si>
    <t>Plan Nacional de Banda Ancha (PLAN BIANUAL 2021-2022)</t>
  </si>
  <si>
    <t>5-5001-003</t>
  </si>
  <si>
    <t xml:space="preserve">Proyecto de Conectividad Satelital PNBA - Instituciones en la Frontera  </t>
  </si>
  <si>
    <t>5-5003</t>
  </si>
  <si>
    <t>Proyecto Conectar a los No Conectados (PB 2021-2022)</t>
  </si>
  <si>
    <t>5-5003-001</t>
  </si>
  <si>
    <t>5-5003-003</t>
  </si>
  <si>
    <t>Componente: Subsidio a la Demanda</t>
  </si>
  <si>
    <t>5-5003-004</t>
  </si>
  <si>
    <t>Componente: Apropiación Social y Desarrollo de Habilidades</t>
  </si>
  <si>
    <t>5-9100</t>
  </si>
  <si>
    <t>Servicios de Conectividad a Internet</t>
  </si>
  <si>
    <t>TOTAL DE GASTOS E INVERSION</t>
  </si>
  <si>
    <t>Incremento Caja y Banco</t>
  </si>
  <si>
    <t>TOTAL GENERAL  DE GASTOS</t>
  </si>
  <si>
    <t>INSTITUTO DOMINICANO DE LAS TELECOMUNICACIONES</t>
  </si>
  <si>
    <t>DIRECCION FINANCIERA</t>
  </si>
  <si>
    <t>DEPARTAMENTO DE PRESUPUESTO</t>
  </si>
  <si>
    <t>ESTADO DE EJECUCION PRESUPUESTARIA</t>
  </si>
  <si>
    <t>Balance inicial en caja y banco</t>
  </si>
  <si>
    <t>(=) disponible</t>
  </si>
  <si>
    <t>Menos: gastos</t>
  </si>
  <si>
    <t>(=) Balance Final en caja y banco</t>
  </si>
  <si>
    <t>Incremento y/o Disminucion en caja y banco</t>
  </si>
  <si>
    <t>1-11</t>
  </si>
  <si>
    <t xml:space="preserve">Balance inicial </t>
  </si>
  <si>
    <t>(=) Balance final</t>
  </si>
  <si>
    <t xml:space="preserve">Aumento y/o (disminucion) </t>
  </si>
  <si>
    <t>Acumulado</t>
  </si>
  <si>
    <t>Variación</t>
  </si>
  <si>
    <t>1-13</t>
  </si>
  <si>
    <t>1-14</t>
  </si>
  <si>
    <t>Aumento otras ctas por cobrar</t>
  </si>
  <si>
    <t>1-15</t>
  </si>
  <si>
    <t>Aumento de los inventarios</t>
  </si>
  <si>
    <t>1-1611</t>
  </si>
  <si>
    <t>Aumento Seguro de Vehiculos</t>
  </si>
  <si>
    <t>1-1612</t>
  </si>
  <si>
    <t>Aumento Seguros de Propiedad</t>
  </si>
  <si>
    <t>1-1616</t>
  </si>
  <si>
    <t>1-1617</t>
  </si>
  <si>
    <t>Aumento Seguro Medico Internacional</t>
  </si>
  <si>
    <t>1-1618</t>
  </si>
  <si>
    <t>Aumento Seguro Dental</t>
  </si>
  <si>
    <t>1-162</t>
  </si>
  <si>
    <t>Aumento otros pagado anticipado</t>
  </si>
  <si>
    <t>1-1622</t>
  </si>
  <si>
    <t>Aumento de imprevisto</t>
  </si>
  <si>
    <t>1-17</t>
  </si>
  <si>
    <t>Aumento Inversión</t>
  </si>
  <si>
    <t>1-41</t>
  </si>
  <si>
    <t>2-00</t>
  </si>
  <si>
    <t>2-12</t>
  </si>
  <si>
    <t>2-1301</t>
  </si>
  <si>
    <t>2-1302</t>
  </si>
  <si>
    <t>2-19</t>
  </si>
  <si>
    <t>Disminucion Otras Cuentas por Pagar</t>
  </si>
  <si>
    <t>2-228</t>
  </si>
  <si>
    <t>Disminución Impuestos Retenidos</t>
  </si>
  <si>
    <t>3-1</t>
  </si>
  <si>
    <t>Disminucion Patrimonio</t>
  </si>
  <si>
    <t>Sub-total</t>
  </si>
  <si>
    <t>Aumento de Otras Cuentas por Pagar</t>
  </si>
  <si>
    <t>Aumento impuestos retenidos</t>
  </si>
  <si>
    <t>Aumento patrimonio</t>
  </si>
  <si>
    <t>Disminucion de Cuentas por Cobrar</t>
  </si>
  <si>
    <t>Disminucion  Otras cuentas por cobrar</t>
  </si>
  <si>
    <t>Disminucion de los inventarios</t>
  </si>
  <si>
    <t>Disminucion Seguro Medico Internacional</t>
  </si>
  <si>
    <t>Disminucion otros pagos anticipados</t>
  </si>
  <si>
    <t>Disminucion de imprevistos</t>
  </si>
  <si>
    <t>Disminuciòn de inversiones</t>
  </si>
  <si>
    <t>Disminución de Fianzas y Depósitos</t>
  </si>
  <si>
    <t xml:space="preserve">Totales Netos </t>
  </si>
  <si>
    <t>Cuentas por pagar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</si>
  <si>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</si>
  <si>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</si>
  <si>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</si>
  <si>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</si>
  <si>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</si>
  <si>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</si>
  <si>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</si>
  <si>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</si>
  <si>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</si>
  <si>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</si>
  <si>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</si>
  <si>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</si>
  <si>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</si>
  <si>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</si>
  <si>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</si>
  <si>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</si>
  <si>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</si>
  <si>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</si>
  <si>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</si>
  <si>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</si>
  <si>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</si>
  <si>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</si>
  <si>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</si>
  <si>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</si>
  <si>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</si>
  <si>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</si>
  <si>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</si>
  <si>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</si>
  <si>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</si>
  <si>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</si>
  <si>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</si>
  <si>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</si>
  <si>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</si>
  <si>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</si>
  <si>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</si>
  <si>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</si>
  <si>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</si>
  <si>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</si>
  <si>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</si>
  <si>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</si>
  <si>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</si>
  <si>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</si>
  <si>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</si>
  <si>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</si>
  <si>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</si>
  <si>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</si>
  <si>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</si>
  <si>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</si>
  <si>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</si>
  <si>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</si>
  <si>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</si>
  <si>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</si>
  <si>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</si>
  <si>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</si>
  <si>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</si>
  <si>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</si>
  <si>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</si>
  <si>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</si>
  <si>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</si>
  <si>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</si>
  <si>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</si>
  <si>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</si>
  <si>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</si>
  <si>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</si>
  <si>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</si>
  <si>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</si>
  <si>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</si>
  <si>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</si>
  <si>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</si>
  <si>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</si>
  <si>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</si>
  <si>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</si>
  <si>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</si>
  <si>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</si>
  <si>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</si>
  <si>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</si>
  <si>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</si>
  <si>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>_________________________________</t>
  </si>
  <si>
    <t>NELSON ARROYO</t>
  </si>
  <si>
    <t>DIRECTORA EJECUTIVA</t>
  </si>
  <si>
    <t xml:space="preserve">Ejecución de Gastos y Aplicaciones Financieras </t>
  </si>
  <si>
    <t>Valores en RD$</t>
  </si>
  <si>
    <t>Presupuesto Aprobado</t>
  </si>
  <si>
    <t xml:space="preserve"> </t>
  </si>
  <si>
    <t>JULISSA CRUZ ABREU</t>
  </si>
  <si>
    <t>Muebles de Oficina y Estanteria</t>
  </si>
  <si>
    <t>Instituto Dominicano de las Telecomunicaciones</t>
  </si>
  <si>
    <t>Origen y aplicación de los recursos</t>
  </si>
  <si>
    <t>Recursos Originados en Actividades del Periodo</t>
  </si>
  <si>
    <t>Ingresos provenientes de actividades de operativas</t>
  </si>
  <si>
    <t xml:space="preserve">Contribución al Desarrollo de las Telecomunicaciones </t>
  </si>
  <si>
    <t>Ingresos Percibidos en operaciones</t>
  </si>
  <si>
    <t>Total de Recursos Originados en el Periodo</t>
  </si>
  <si>
    <t>Recursos Aplicados en Actividades del Periodo</t>
  </si>
  <si>
    <t>Recursos Aplicados en Gastos Corrientes</t>
  </si>
  <si>
    <t>Remuneraciones al Personal</t>
  </si>
  <si>
    <t>Contratacion de Servicios</t>
  </si>
  <si>
    <t>Materiales y Suministros</t>
  </si>
  <si>
    <t>Transferencias Corrientes al Sector Público, Privado y Externo</t>
  </si>
  <si>
    <t>Total de Recursos Aplicados en Gastos Corrientes</t>
  </si>
  <si>
    <t>Recursos Aplicados en Gastos de Capital</t>
  </si>
  <si>
    <t>Proyectos FDT</t>
  </si>
  <si>
    <t>Total Recursos Aplicados a Gastos de Capital</t>
  </si>
  <si>
    <t>Excedente (Disminución) de Recursos en las Operaciones del Periodo</t>
  </si>
  <si>
    <t>Efectivo Disponible al Inicio del Ejercicio</t>
  </si>
  <si>
    <t>Efectivo Disponible al Final del Ejercicio</t>
  </si>
  <si>
    <t>6-21</t>
  </si>
  <si>
    <t>6-211209</t>
  </si>
  <si>
    <t>6-212203</t>
  </si>
  <si>
    <t>6-2141 Bono por Desempeño CD</t>
  </si>
  <si>
    <t>6-22</t>
  </si>
  <si>
    <t>Publicidad y Propaganda</t>
  </si>
  <si>
    <t>Impresión y Encuadernación</t>
  </si>
  <si>
    <t>6-2232</t>
  </si>
  <si>
    <t>6-22634</t>
  </si>
  <si>
    <t>Seguro Dental</t>
  </si>
  <si>
    <t>Festividades</t>
  </si>
  <si>
    <t>6-23</t>
  </si>
  <si>
    <t>6-237106</t>
  </si>
  <si>
    <t>Lubricantes</t>
  </si>
  <si>
    <t>6-2395</t>
  </si>
  <si>
    <t>Utiles de Cocina y Comedor</t>
  </si>
  <si>
    <t>Depreciacion y  Amortizaciones</t>
  </si>
  <si>
    <t>Depreciación</t>
  </si>
  <si>
    <t>Amortizaciones</t>
  </si>
  <si>
    <t>Aumento Seguro Medico Nacional</t>
  </si>
  <si>
    <t>Disminucion de Ctas. por Pagar Proveedores</t>
  </si>
  <si>
    <t>Disminucion de Acumulaciones y Retenciones</t>
  </si>
  <si>
    <t>Disminucion Provision Regalia Pascual</t>
  </si>
  <si>
    <t>Disminucion Provision Prestaciones Laborales</t>
  </si>
  <si>
    <t>Aumento de Ctas. por Pagar Proveedores</t>
  </si>
  <si>
    <t>Aumento de Acumulaciones y Retenciones</t>
  </si>
  <si>
    <t>Aumento Provision Regalia Pascual</t>
  </si>
  <si>
    <t>Aumento Provisión Prestaciones Laborales</t>
  </si>
  <si>
    <t>Disminucion Seguros de Vehiculos</t>
  </si>
  <si>
    <t>Disminucion Seguros de Propiedad</t>
  </si>
  <si>
    <t>Disminucion Seguro Medico Nacional</t>
  </si>
  <si>
    <t>Disminucion Seguro Dental</t>
  </si>
  <si>
    <t>Abril</t>
  </si>
  <si>
    <t>Transferencias Corrientes destinadas a Otras Instituciones Publicas</t>
  </si>
  <si>
    <t>Disminución Cuenta por Pagar</t>
  </si>
  <si>
    <t>Presupuesto Modificado</t>
  </si>
  <si>
    <t>Gasto Devengado</t>
  </si>
  <si>
    <t>Enero</t>
  </si>
  <si>
    <t>Febrero</t>
  </si>
  <si>
    <t>Marzo</t>
  </si>
  <si>
    <t xml:space="preserve">     PRESIDENTE CONSEJO DIRECTIVO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</si>
  <si>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</si>
  <si>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</si>
  <si>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</si>
  <si>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</si>
  <si>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</si>
  <si>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</si>
  <si>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</si>
  <si>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</si>
  <si>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</si>
  <si>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</si>
  <si>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VARIACION EJECUCION MENSUAL</t>
  </si>
  <si>
    <t>INGRESOS CENTRO INDOTEL</t>
  </si>
  <si>
    <t>Servicios Adm. y Serv. de Telecomunicaciones (No Objecion)</t>
  </si>
  <si>
    <t>Promocion y Patrocinio</t>
  </si>
  <si>
    <t>Publicaciones de Avisos Oficiales</t>
  </si>
  <si>
    <t>5-5001-005</t>
  </si>
  <si>
    <t>Proyecto de conectividad satelital PNBA - Sabana Real</t>
  </si>
  <si>
    <t>Gastos a administrativos del proyecto (P-DFDT-01)</t>
  </si>
  <si>
    <t>5-5003-002</t>
  </si>
  <si>
    <t xml:space="preserve">Componente: Acceso e Infraestructura </t>
  </si>
  <si>
    <t>Contribución al Seguro Salud (SFS)</t>
  </si>
  <si>
    <t>Contribución al Fondo de Pensiones (AFP)</t>
  </si>
  <si>
    <t>Contribución al Seguro de Riesgos Laborales (ARL)</t>
  </si>
  <si>
    <t xml:space="preserve">     Bienes Inmuebles (Propiedad)</t>
  </si>
  <si>
    <t>Alimentos y bebidas para Personas</t>
  </si>
  <si>
    <t>6-228701</t>
  </si>
  <si>
    <t>Servicios Profesionales y Técnicos</t>
  </si>
  <si>
    <t>6-228702</t>
  </si>
  <si>
    <t>Servicios Jurídicos</t>
  </si>
  <si>
    <t>VARIACION DE CAJA Y BANCO</t>
  </si>
  <si>
    <t>VARIACION CUENTAS POR PAGAR</t>
  </si>
  <si>
    <t>6-2233</t>
  </si>
  <si>
    <t>5-60</t>
  </si>
  <si>
    <t>Plan Bianual  de Proyectos 2023-2024</t>
  </si>
  <si>
    <t>5-6001</t>
  </si>
  <si>
    <t>6-2311</t>
  </si>
  <si>
    <t>% Acum.</t>
  </si>
  <si>
    <t>4-9101</t>
  </si>
  <si>
    <t>Boleteria</t>
  </si>
  <si>
    <t>Sueldo Anual No. 13</t>
  </si>
  <si>
    <t>Compensaciones</t>
  </si>
  <si>
    <t>Compensación Alimentación</t>
  </si>
  <si>
    <t>6-221601</t>
  </si>
  <si>
    <t>6-222102</t>
  </si>
  <si>
    <t>6-222103</t>
  </si>
  <si>
    <t>Viaticos dentro del Pais</t>
  </si>
  <si>
    <t>Viaticos fuera del Pais</t>
  </si>
  <si>
    <t>Otros Viaticos</t>
  </si>
  <si>
    <t>Servicios Sanitarios Médicos</t>
  </si>
  <si>
    <t>Papel y Cartón</t>
  </si>
  <si>
    <t>Neumáticos y Cámaras de Aire</t>
  </si>
  <si>
    <t>Herramientas y Repuestos Menores</t>
  </si>
  <si>
    <t>6-241201</t>
  </si>
  <si>
    <t>Ayudas y Donaciones programadas a Hogares</t>
  </si>
  <si>
    <t>Reserva fondo Plan Bianual de Proyectos</t>
  </si>
  <si>
    <t>Aumento  Cuentas por Cobrar</t>
  </si>
  <si>
    <t>Aumento fianzas y Depositos</t>
  </si>
  <si>
    <t> </t>
  </si>
  <si>
    <t>Variacion del mes</t>
  </si>
  <si>
    <t>% mes</t>
  </si>
  <si>
    <t>6-227103</t>
  </si>
  <si>
    <t>Limpieza, Desmantelamiento de Tierras y Terrenos</t>
  </si>
  <si>
    <t>6-237205</t>
  </si>
  <si>
    <t>Insecticida, Fumigantes y Otros</t>
  </si>
  <si>
    <t>6-237206</t>
  </si>
  <si>
    <t>Pinturas, Lacas, Barnices, Diluyentes y Absorbentes</t>
  </si>
  <si>
    <t>6-2391</t>
  </si>
  <si>
    <t xml:space="preserve">Material para Limpieza </t>
  </si>
  <si>
    <t>6-2393</t>
  </si>
  <si>
    <t>Utiles Menores Médicos-Quirúgicos</t>
  </si>
  <si>
    <t>6-2394</t>
  </si>
  <si>
    <t>Utiles Destinados a Actividades Deportivas y Recreativas</t>
  </si>
  <si>
    <t>6-2398</t>
  </si>
  <si>
    <t>Otros Repuestos y Accesorios Menores</t>
  </si>
  <si>
    <t>1-2655</t>
  </si>
  <si>
    <t>1-2657</t>
  </si>
  <si>
    <t>1-2658</t>
  </si>
  <si>
    <t>1-266</t>
  </si>
  <si>
    <t>EQUIPOS DE DEFENSA Y SEGURIDAD</t>
  </si>
  <si>
    <t>1-2662</t>
  </si>
  <si>
    <t>Equipos de Seguridad</t>
  </si>
  <si>
    <t>1-27</t>
  </si>
  <si>
    <t>OBRAS</t>
  </si>
  <si>
    <t>1-2712</t>
  </si>
  <si>
    <t>Obra para Edificacion No Residencial</t>
  </si>
  <si>
    <t>1-2731</t>
  </si>
  <si>
    <t>Construcciones En Bienes De Uso Publico Concesionados</t>
  </si>
  <si>
    <t>5-3008</t>
  </si>
  <si>
    <t>Proyecto Especial Mujeres en las TIC's - LOYOLA (PB 2017-2018)</t>
  </si>
  <si>
    <t>5-3008-001</t>
  </si>
  <si>
    <t>Matricula Academica</t>
  </si>
  <si>
    <t>5-3008-002</t>
  </si>
  <si>
    <t xml:space="preserve">Manutención de becarias </t>
  </si>
  <si>
    <t>Cuentas pagadas de meses y/o años anteriores</t>
  </si>
  <si>
    <r>
      <rPr>
        <b/>
        <sz val="9"/>
        <rFont val="Calibri"/>
        <family val="2"/>
        <scheme val="minor"/>
      </rPr>
      <t>6-2142-001</t>
    </r>
    <r>
      <rPr>
        <sz val="9"/>
        <rFont val="Calibri"/>
        <family val="2"/>
        <scheme val="minor"/>
      </rPr>
      <t xml:space="preserve"> Otras Gratificaciones</t>
    </r>
  </si>
  <si>
    <r>
      <rPr>
        <b/>
        <sz val="9"/>
        <rFont val="Calibri"/>
        <family val="2"/>
        <scheme val="minor"/>
      </rPr>
      <t>6-2143</t>
    </r>
    <r>
      <rPr>
        <sz val="9"/>
        <rFont val="Calibri"/>
        <family val="2"/>
        <scheme val="minor"/>
      </rPr>
      <t>-Bono Vacacional</t>
    </r>
  </si>
  <si>
    <r>
      <rPr>
        <b/>
        <sz val="9"/>
        <rFont val="Calibri"/>
        <family val="2"/>
        <scheme val="minor"/>
      </rPr>
      <t>6-2144</t>
    </r>
    <r>
      <rPr>
        <sz val="9"/>
        <rFont val="Calibri"/>
        <family val="2"/>
        <scheme val="minor"/>
      </rPr>
      <t>-Bono Estudiantil 14</t>
    </r>
  </si>
  <si>
    <t>1-2614</t>
  </si>
  <si>
    <t>Electrodomesticos</t>
  </si>
  <si>
    <t>1-264</t>
  </si>
  <si>
    <t>VEHÍCULOS Y EQUIPO DE TRANSPORTE, TRACCIÓN Y ELEVACIÓN</t>
  </si>
  <si>
    <t>1-2641</t>
  </si>
  <si>
    <t>Automoviles y Camiones</t>
  </si>
  <si>
    <t>1-2654</t>
  </si>
  <si>
    <t>5-5002</t>
  </si>
  <si>
    <t xml:space="preserve">Proyectos Especiales (PB 2021-2022) </t>
  </si>
  <si>
    <t>5-5002-002</t>
  </si>
  <si>
    <t>PE- Radio Santa Maria "Acceso a Television Digital Terrestre"  (P-DFDT-09)</t>
  </si>
  <si>
    <t xml:space="preserve">  </t>
  </si>
  <si>
    <t>Personal de carácter eventual</t>
  </si>
  <si>
    <t>Mantenimiento y reparaciones menores en edificaciones</t>
  </si>
  <si>
    <t>Equipos de Tecnologiade la Informacion y Comunicación</t>
  </si>
  <si>
    <t>Otros mobiliarios y equipos no identificados precedentemente</t>
  </si>
  <si>
    <t>MOBILIARIO Y EQUIPO DE AUDIO, AUDIOVISUAL, RECREATIVO Y EDUCACIONAL</t>
  </si>
  <si>
    <t>Sistema y Equipos de Climatizacion</t>
  </si>
  <si>
    <t>Equipo de comunicación, telecomunicaciones y señalización</t>
  </si>
  <si>
    <t>Equipos de Generación Electrica y afines</t>
  </si>
  <si>
    <t>Maquinas- Herramientas</t>
  </si>
  <si>
    <t>Otros Equipos</t>
  </si>
  <si>
    <t>Proyecto Redes Wi-Fi de Acceso en Lugares Públicos</t>
  </si>
  <si>
    <t>6-237299</t>
  </si>
  <si>
    <t>Otros Productos Químicos</t>
  </si>
  <si>
    <t>Total Recursos Aplicados en las Actividades del Periodo</t>
  </si>
  <si>
    <t>Productos de Cemento, Cal, Asbesto, Yeso y Arcilla</t>
  </si>
  <si>
    <r>
      <rPr>
        <b/>
        <sz val="10"/>
        <rFont val="Calibri"/>
        <family val="2"/>
        <scheme val="minor"/>
      </rPr>
      <t xml:space="preserve">Presupuesto Aprobado: </t>
    </r>
    <r>
      <rPr>
        <sz val="10"/>
        <rFont val="Calibri"/>
        <family val="2"/>
        <scheme val="minor"/>
      </rPr>
      <t>Se refiere al presupuesto aprobado en la Ley de Presupuesto General del Estado.</t>
    </r>
  </si>
  <si>
    <r>
      <rPr>
        <b/>
        <sz val="10"/>
        <rFont val="Calibri"/>
        <family val="2"/>
        <scheme val="minor"/>
      </rPr>
      <t>Presupuesto Modificado:</t>
    </r>
    <r>
      <rPr>
        <sz val="10"/>
        <rFont val="Calibri"/>
        <family val="2"/>
        <scheme val="minor"/>
      </rPr>
      <t xml:space="preserve"> Se refiere al presupuesto aprobado en caso de gue el Congreso Nacional apruebe un presupuesto complementario.</t>
    </r>
  </si>
  <si>
    <t>6-212209- Bono por Desempeño</t>
  </si>
  <si>
    <t xml:space="preserve">    Pasaje y Gastos de Transporte</t>
  </si>
  <si>
    <t>6-228601</t>
  </si>
  <si>
    <t>6-228602</t>
  </si>
  <si>
    <t>Impuestos</t>
  </si>
  <si>
    <t>6-228802</t>
  </si>
  <si>
    <t>Derechos</t>
  </si>
  <si>
    <t>Tasas</t>
  </si>
  <si>
    <r>
      <rPr>
        <b/>
        <sz val="10"/>
        <rFont val="Calibri"/>
        <family val="2"/>
        <scheme val="minor"/>
      </rPr>
      <t xml:space="preserve">Total Devengado: </t>
    </r>
    <r>
      <rPr>
        <sz val="10"/>
        <rFont val="Calibri"/>
        <family val="2"/>
        <scheme val="minor"/>
      </rPr>
      <t>Son los recursos financieros gue surgen con la obligacién de pago por la recepcion de conformidad de obras, bienes y servicios oportunamente contratados o, en los casos de gastos sin contratacién, por haberse cumplido los redguisitos administrativos dispuestos por el reglamento de la presente ley.</t>
    </r>
  </si>
  <si>
    <t>6-237105</t>
  </si>
  <si>
    <t>Aceites y Grasas</t>
  </si>
  <si>
    <t>1-268</t>
  </si>
  <si>
    <t>BIENES INTANGIBLES</t>
  </si>
  <si>
    <t>1-268801</t>
  </si>
  <si>
    <t>Bienes Muebles, Inmuebles e Intangibles</t>
  </si>
  <si>
    <t>4-9154</t>
  </si>
  <si>
    <t>Firma Digital</t>
  </si>
  <si>
    <t>4-9155</t>
  </si>
  <si>
    <t xml:space="preserve">Ingresos por Extension de Contratos de Concesion </t>
  </si>
  <si>
    <t>Accesorios de Metal</t>
  </si>
  <si>
    <t>1-2610</t>
  </si>
  <si>
    <t>Tierras y Terrenos</t>
  </si>
  <si>
    <t>5-5001-006</t>
  </si>
  <si>
    <t>Subsidio a la Conectividad PNBA - Sabana Real</t>
  </si>
  <si>
    <t>mas: Ingresos</t>
  </si>
  <si>
    <t xml:space="preserve">Mas: Cuentas por pagar </t>
  </si>
  <si>
    <t>Menos: Cuentas Pagadas</t>
  </si>
  <si>
    <t>Contribuciones a la Seguridad Social</t>
  </si>
  <si>
    <t>AL 31 DE OCTUBRE DE 2023</t>
  </si>
  <si>
    <t>Eventos Generales</t>
  </si>
  <si>
    <t>Al 31 de Octubre de 2023</t>
  </si>
  <si>
    <t>Recursos Aplicados a Actividades de Financiamientos</t>
  </si>
  <si>
    <t xml:space="preserve">Disminucion de las Cuentas por Pagar Corto Plazo </t>
  </si>
  <si>
    <t>Total Recursos Aplicados a Actividades de Financiamientos</t>
  </si>
  <si>
    <t>Enero - Octubre</t>
  </si>
  <si>
    <t>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</si>
</sst>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$-1C0A]d&quot; de &quot;mmmm&quot; de &quot;yyyy;@"/>
    <numFmt numFmtId="165" formatCode="#,##0.000000000"/>
    <numFmt numFmtId="166" formatCode="[$$-C09]#,##0.00"/>
    <numFmt numFmtId="167" formatCode="#,##0.0"/>
    <numFmt numFmtId="168" formatCode="[$$-1C0A]#,##0.00_);\([$$-1C0A]#,##0.00\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medium">
        <color indexed="6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/>
      <bottom style="double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2">
    <xf numFmtId="0" fontId="0" fillId="0" borderId="0" xfId="0"/>
    <xf numFmtId="0" fontId="4" fillId="0" borderId="3" xfId="0" applyFont="1" applyBorder="1"/>
    <xf numFmtId="0" fontId="3" fillId="0" borderId="3" xfId="0" applyFont="1" applyBorder="1" applyAlignment="1">
      <alignment wrapText="1"/>
    </xf>
    <xf numFmtId="39" fontId="3" fillId="0" borderId="3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wrapText="1"/>
    </xf>
    <xf numFmtId="3" fontId="3" fillId="0" borderId="3" xfId="0" applyNumberFormat="1" applyFont="1" applyBorder="1"/>
    <xf numFmtId="0" fontId="4" fillId="0" borderId="3" xfId="0" applyFont="1" applyBorder="1" applyAlignment="1">
      <alignment horizontal="left" wrapText="1" indent="1"/>
    </xf>
    <xf numFmtId="39" fontId="4" fillId="0" borderId="3" xfId="0" applyNumberFormat="1" applyFont="1" applyBorder="1"/>
    <xf numFmtId="39" fontId="4" fillId="0" borderId="3" xfId="1" applyNumberFormat="1" applyFont="1" applyBorder="1" applyAlignment="1">
      <alignment horizontal="right" wrapText="1"/>
    </xf>
    <xf numFmtId="3" fontId="4" fillId="0" borderId="3" xfId="0" applyNumberFormat="1" applyFont="1" applyBorder="1" applyAlignment="1">
      <alignment wrapText="1"/>
    </xf>
    <xf numFmtId="3" fontId="4" fillId="0" borderId="3" xfId="0" applyNumberFormat="1" applyFont="1" applyBorder="1"/>
    <xf numFmtId="17" fontId="4" fillId="0" borderId="3" xfId="0" quotePrefix="1" applyNumberFormat="1" applyFont="1" applyBorder="1"/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/>
    </xf>
    <xf numFmtId="49" fontId="5" fillId="0" borderId="3" xfId="0" applyNumberFormat="1" applyFont="1" applyBorder="1"/>
    <xf numFmtId="0" fontId="4" fillId="3" borderId="3" xfId="0" applyFont="1" applyFill="1" applyBorder="1" applyAlignment="1">
      <alignment horizontal="left" wrapText="1" indent="1"/>
    </xf>
    <xf numFmtId="0" fontId="3" fillId="0" borderId="3" xfId="0" applyFont="1" applyBorder="1"/>
    <xf numFmtId="0" fontId="4" fillId="0" borderId="3" xfId="0" quotePrefix="1" applyFont="1" applyBorder="1"/>
    <xf numFmtId="0" fontId="4" fillId="0" borderId="3" xfId="0" applyFont="1" applyBorder="1" applyAlignment="1">
      <alignment horizontal="left" wrapText="1"/>
    </xf>
    <xf numFmtId="3" fontId="4" fillId="0" borderId="3" xfId="0" applyNumberFormat="1" applyFont="1" applyBorder="1" applyAlignment="1">
      <alignment horizontal="right" wrapText="1"/>
    </xf>
    <xf numFmtId="39" fontId="4" fillId="0" borderId="3" xfId="0" applyNumberFormat="1" applyFont="1" applyBorder="1" applyAlignment="1">
      <alignment wrapText="1"/>
    </xf>
    <xf numFmtId="3" fontId="4" fillId="0" borderId="3" xfId="1" applyNumberFormat="1" applyFont="1" applyBorder="1" applyAlignment="1">
      <alignment wrapText="1"/>
    </xf>
    <xf numFmtId="0" fontId="3" fillId="2" borderId="3" xfId="0" applyFont="1" applyFill="1" applyBorder="1" applyAlignment="1">
      <alignment wrapText="1"/>
    </xf>
    <xf numFmtId="39" fontId="3" fillId="2" borderId="3" xfId="1" applyNumberFormat="1" applyFont="1" applyFill="1" applyBorder="1" applyAlignment="1">
      <alignment wrapText="1"/>
    </xf>
    <xf numFmtId="3" fontId="3" fillId="2" borderId="3" xfId="1" applyNumberFormat="1" applyFont="1" applyFill="1" applyBorder="1" applyAlignment="1">
      <alignment wrapText="1"/>
    </xf>
    <xf numFmtId="37" fontId="3" fillId="2" borderId="3" xfId="1" applyNumberFormat="1" applyFont="1" applyFill="1" applyBorder="1" applyAlignment="1">
      <alignment wrapText="1"/>
    </xf>
    <xf numFmtId="39" fontId="3" fillId="2" borderId="3" xfId="0" applyNumberFormat="1" applyFont="1" applyFill="1" applyBorder="1" applyAlignment="1">
      <alignment horizontal="right" wrapText="1"/>
    </xf>
    <xf numFmtId="3" fontId="3" fillId="2" borderId="3" xfId="0" applyNumberFormat="1" applyFont="1" applyFill="1" applyBorder="1" applyAlignment="1">
      <alignment horizontal="right" wrapText="1"/>
    </xf>
    <xf numFmtId="0" fontId="3" fillId="0" borderId="3" xfId="0" quotePrefix="1" applyFont="1" applyBorder="1"/>
    <xf numFmtId="0" fontId="7" fillId="0" borderId="3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wrapText="1"/>
    </xf>
    <xf numFmtId="17" fontId="3" fillId="0" borderId="3" xfId="0" quotePrefix="1" applyNumberFormat="1" applyFont="1" applyBorder="1"/>
    <xf numFmtId="0" fontId="4" fillId="5" borderId="3" xfId="0" quotePrefix="1" applyFont="1" applyFill="1" applyBorder="1"/>
    <xf numFmtId="37" fontId="3" fillId="0" borderId="3" xfId="0" applyNumberFormat="1" applyFont="1" applyBorder="1" applyAlignment="1">
      <alignment horizontal="right" wrapText="1"/>
    </xf>
    <xf numFmtId="0" fontId="7" fillId="0" borderId="3" xfId="0" applyFont="1" applyBorder="1" applyAlignment="1">
      <alignment horizontal="left" wrapText="1"/>
    </xf>
    <xf numFmtId="37" fontId="3" fillId="2" borderId="3" xfId="0" applyNumberFormat="1" applyFont="1" applyFill="1" applyBorder="1" applyAlignment="1">
      <alignment horizontal="right" wrapText="1"/>
    </xf>
    <xf numFmtId="39" fontId="3" fillId="0" borderId="3" xfId="1" applyNumberFormat="1" applyFont="1" applyBorder="1" applyAlignment="1">
      <alignment horizontal="right" wrapText="1"/>
    </xf>
    <xf numFmtId="3" fontId="3" fillId="0" borderId="3" xfId="1" applyNumberFormat="1" applyFont="1" applyBorder="1" applyAlignment="1">
      <alignment horizontal="right" wrapText="1"/>
    </xf>
    <xf numFmtId="37" fontId="3" fillId="0" borderId="3" xfId="1" applyNumberFormat="1" applyFont="1" applyBorder="1" applyAlignment="1">
      <alignment horizontal="right" wrapText="1"/>
    </xf>
    <xf numFmtId="39" fontId="4" fillId="0" borderId="3" xfId="1" applyNumberFormat="1" applyFont="1" applyBorder="1" applyAlignment="1">
      <alignment wrapText="1"/>
    </xf>
    <xf numFmtId="39" fontId="3" fillId="0" borderId="3" xfId="1" applyNumberFormat="1" applyFont="1" applyBorder="1" applyAlignment="1">
      <alignment wrapText="1"/>
    </xf>
    <xf numFmtId="3" fontId="3" fillId="0" borderId="3" xfId="1" applyNumberFormat="1" applyFont="1" applyBorder="1" applyAlignment="1">
      <alignment wrapText="1"/>
    </xf>
    <xf numFmtId="37" fontId="3" fillId="0" borderId="3" xfId="1" applyNumberFormat="1" applyFont="1" applyBorder="1" applyAlignment="1">
      <alignment wrapText="1"/>
    </xf>
    <xf numFmtId="3" fontId="4" fillId="0" borderId="3" xfId="1" applyNumberFormat="1" applyFont="1" applyBorder="1" applyAlignment="1">
      <alignment horizontal="right" wrapText="1"/>
    </xf>
    <xf numFmtId="3" fontId="4" fillId="0" borderId="3" xfId="1" applyNumberFormat="1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39" fontId="3" fillId="0" borderId="3" xfId="1" applyNumberFormat="1" applyFont="1" applyFill="1" applyBorder="1" applyAlignment="1">
      <alignment wrapText="1"/>
    </xf>
    <xf numFmtId="3" fontId="3" fillId="0" borderId="3" xfId="1" applyNumberFormat="1" applyFont="1" applyFill="1" applyBorder="1" applyAlignment="1">
      <alignment wrapText="1"/>
    </xf>
    <xf numFmtId="37" fontId="3" fillId="0" borderId="3" xfId="1" applyNumberFormat="1" applyFont="1" applyFill="1" applyBorder="1" applyAlignment="1">
      <alignment wrapText="1"/>
    </xf>
    <xf numFmtId="0" fontId="7" fillId="0" borderId="3" xfId="0" applyFont="1" applyBorder="1"/>
    <xf numFmtId="17" fontId="3" fillId="2" borderId="3" xfId="0" quotePrefix="1" applyNumberFormat="1" applyFont="1" applyFill="1" applyBorder="1"/>
    <xf numFmtId="4" fontId="3" fillId="2" borderId="3" xfId="1" applyNumberFormat="1" applyFont="1" applyFill="1" applyBorder="1" applyAlignment="1">
      <alignment wrapText="1"/>
    </xf>
    <xf numFmtId="10" fontId="3" fillId="2" borderId="4" xfId="0" applyNumberFormat="1" applyFont="1" applyFill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3" fontId="4" fillId="0" borderId="3" xfId="1" applyNumberFormat="1" applyFont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3" fillId="0" borderId="3" xfId="1" applyNumberFormat="1" applyFont="1" applyBorder="1" applyAlignment="1">
      <alignment horizontal="right"/>
    </xf>
    <xf numFmtId="49" fontId="4" fillId="0" borderId="3" xfId="0" quotePrefix="1" applyNumberFormat="1" applyFont="1" applyBorder="1"/>
    <xf numFmtId="4" fontId="3" fillId="3" borderId="3" xfId="0" applyNumberFormat="1" applyFont="1" applyFill="1" applyBorder="1" applyAlignment="1">
      <alignment wrapText="1"/>
    </xf>
    <xf numFmtId="3" fontId="3" fillId="3" borderId="3" xfId="1" applyNumberFormat="1" applyFont="1" applyFill="1" applyBorder="1" applyAlignment="1"/>
    <xf numFmtId="3" fontId="4" fillId="0" borderId="3" xfId="0" applyNumberFormat="1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vertical="center" wrapText="1" indent="1"/>
    </xf>
    <xf numFmtId="3" fontId="3" fillId="0" borderId="3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left" vertical="center" wrapText="1"/>
    </xf>
    <xf numFmtId="3" fontId="3" fillId="2" borderId="3" xfId="1" applyNumberFormat="1" applyFont="1" applyFill="1" applyBorder="1" applyAlignment="1">
      <alignment horizontal="right" wrapText="1"/>
    </xf>
    <xf numFmtId="4" fontId="3" fillId="0" borderId="3" xfId="0" quotePrefix="1" applyNumberFormat="1" applyFont="1" applyBorder="1"/>
    <xf numFmtId="3" fontId="3" fillId="7" borderId="3" xfId="0" applyNumberFormat="1" applyFont="1" applyFill="1" applyBorder="1" applyAlignment="1">
      <alignment vertical="center" wrapText="1"/>
    </xf>
    <xf numFmtId="39" fontId="3" fillId="2" borderId="3" xfId="1" applyNumberFormat="1" applyFon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right"/>
    </xf>
    <xf numFmtId="0" fontId="4" fillId="8" borderId="3" xfId="0" applyFont="1" applyFill="1" applyBorder="1" applyAlignment="1">
      <alignment wrapText="1"/>
    </xf>
    <xf numFmtId="39" fontId="4" fillId="3" borderId="3" xfId="1" applyNumberFormat="1" applyFont="1" applyFill="1" applyBorder="1" applyAlignment="1">
      <alignment horizontal="right" wrapText="1"/>
    </xf>
    <xf numFmtId="0" fontId="10" fillId="0" borderId="0" xfId="0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49" fontId="12" fillId="0" borderId="0" xfId="0" applyNumberFormat="1" applyFont="1"/>
    <xf numFmtId="0" fontId="12" fillId="0" borderId="0" xfId="0" applyFont="1"/>
    <xf numFmtId="0" fontId="13" fillId="0" borderId="0" xfId="0" applyFont="1"/>
    <xf numFmtId="4" fontId="13" fillId="0" borderId="0" xfId="0" applyNumberFormat="1" applyFont="1"/>
    <xf numFmtId="49" fontId="0" fillId="0" borderId="0" xfId="0" applyNumberFormat="1"/>
    <xf numFmtId="0" fontId="2" fillId="0" borderId="0" xfId="0" applyFont="1"/>
    <xf numFmtId="0" fontId="14" fillId="0" borderId="0" xfId="0" applyFont="1"/>
    <xf numFmtId="4" fontId="14" fillId="0" borderId="0" xfId="0" applyNumberFormat="1" applyFont="1"/>
    <xf numFmtId="49" fontId="11" fillId="0" borderId="0" xfId="0" applyNumberFormat="1" applyFont="1"/>
    <xf numFmtId="4" fontId="15" fillId="0" borderId="0" xfId="0" applyNumberFormat="1" applyFont="1"/>
    <xf numFmtId="4" fontId="16" fillId="0" borderId="5" xfId="0" applyNumberFormat="1" applyFont="1" applyBorder="1"/>
    <xf numFmtId="4" fontId="16" fillId="4" borderId="0" xfId="0" applyNumberFormat="1" applyFont="1" applyFill="1"/>
    <xf numFmtId="0" fontId="17" fillId="0" borderId="0" xfId="0" applyFont="1"/>
    <xf numFmtId="4" fontId="18" fillId="0" borderId="0" xfId="0" applyNumberFormat="1" applyFont="1"/>
    <xf numFmtId="4" fontId="19" fillId="0" borderId="0" xfId="0" applyNumberFormat="1" applyFont="1"/>
    <xf numFmtId="4" fontId="16" fillId="0" borderId="0" xfId="0" applyNumberFormat="1" applyFont="1"/>
    <xf numFmtId="0" fontId="20" fillId="0" borderId="0" xfId="0" applyFont="1"/>
    <xf numFmtId="0" fontId="22" fillId="0" borderId="0" xfId="0" applyFont="1"/>
    <xf numFmtId="49" fontId="17" fillId="0" borderId="0" xfId="0" applyNumberFormat="1" applyFont="1"/>
    <xf numFmtId="0" fontId="23" fillId="0" borderId="9" xfId="0" applyFont="1" applyBorder="1"/>
    <xf numFmtId="49" fontId="2" fillId="0" borderId="0" xfId="0" applyNumberFormat="1" applyFont="1"/>
    <xf numFmtId="49" fontId="24" fillId="0" borderId="0" xfId="0" applyNumberFormat="1" applyFont="1"/>
    <xf numFmtId="0" fontId="23" fillId="0" borderId="11" xfId="0" applyFont="1" applyBorder="1"/>
    <xf numFmtId="49" fontId="14" fillId="0" borderId="0" xfId="0" applyNumberFormat="1" applyFont="1"/>
    <xf numFmtId="0" fontId="25" fillId="9" borderId="6" xfId="0" applyFont="1" applyFill="1" applyBorder="1" applyAlignment="1">
      <alignment horizontal="right"/>
    </xf>
    <xf numFmtId="0" fontId="18" fillId="0" borderId="12" xfId="0" applyFont="1" applyBorder="1" applyAlignment="1">
      <alignment horizontal="right"/>
    </xf>
    <xf numFmtId="4" fontId="18" fillId="0" borderId="13" xfId="0" applyNumberFormat="1" applyFont="1" applyBorder="1"/>
    <xf numFmtId="4" fontId="18" fillId="0" borderId="14" xfId="0" applyNumberFormat="1" applyFont="1" applyBorder="1"/>
    <xf numFmtId="4" fontId="0" fillId="0" borderId="0" xfId="0" applyNumberFormat="1" applyAlignment="1">
      <alignment horizontal="center"/>
    </xf>
    <xf numFmtId="0" fontId="9" fillId="0" borderId="0" xfId="0" applyFont="1" applyAlignment="1">
      <alignment horizontal="left" vertical="center" wrapText="1" indent="2"/>
    </xf>
    <xf numFmtId="4" fontId="9" fillId="0" borderId="0" xfId="1" applyNumberFormat="1" applyFont="1" applyAlignment="1"/>
    <xf numFmtId="0" fontId="8" fillId="0" borderId="15" xfId="0" applyFont="1" applyBorder="1" applyAlignment="1">
      <alignment horizontal="left" vertical="center" wrapText="1"/>
    </xf>
    <xf numFmtId="4" fontId="8" fillId="0" borderId="15" xfId="1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right" vertical="center"/>
    </xf>
    <xf numFmtId="4" fontId="8" fillId="0" borderId="15" xfId="0" applyNumberFormat="1" applyFont="1" applyBorder="1" applyAlignment="1">
      <alignment vertical="center" wrapText="1"/>
    </xf>
    <xf numFmtId="0" fontId="8" fillId="11" borderId="0" xfId="0" applyFont="1" applyFill="1" applyAlignment="1">
      <alignment horizontal="left" vertical="center" wrapText="1"/>
    </xf>
    <xf numFmtId="4" fontId="8" fillId="9" borderId="0" xfId="0" applyNumberFormat="1" applyFont="1" applyFill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8" fillId="10" borderId="16" xfId="0" applyFont="1" applyFill="1" applyBorder="1" applyAlignment="1">
      <alignment horizontal="left" vertical="center" wrapText="1"/>
    </xf>
    <xf numFmtId="4" fontId="8" fillId="12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right" vertical="center"/>
    </xf>
    <xf numFmtId="4" fontId="9" fillId="0" borderId="0" xfId="1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8" fillId="0" borderId="0" xfId="0" applyNumberFormat="1" applyFont="1" applyAlignment="1">
      <alignment vertical="center"/>
    </xf>
    <xf numFmtId="4" fontId="9" fillId="0" borderId="15" xfId="0" applyNumberFormat="1" applyFont="1" applyBorder="1"/>
    <xf numFmtId="4" fontId="9" fillId="0" borderId="0" xfId="0" applyNumberFormat="1" applyFont="1" applyAlignment="1">
      <alignment vertical="center"/>
    </xf>
    <xf numFmtId="4" fontId="9" fillId="0" borderId="0" xfId="1" applyNumberFormat="1" applyFont="1"/>
    <xf numFmtId="0" fontId="9" fillId="0" borderId="0" xfId="0" applyFont="1" applyAlignment="1">
      <alignment horizontal="center" vertical="center"/>
    </xf>
    <xf numFmtId="165" fontId="9" fillId="0" borderId="0" xfId="0" applyNumberFormat="1" applyFont="1"/>
    <xf numFmtId="0" fontId="9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5"/>
    </xf>
    <xf numFmtId="0" fontId="9" fillId="0" borderId="0" xfId="0" applyFont="1" applyAlignment="1">
      <alignment horizontal="left" vertical="center" indent="5"/>
    </xf>
    <xf numFmtId="15" fontId="16" fillId="0" borderId="0" xfId="0" applyNumberFormat="1" applyFont="1" applyAlignment="1">
      <alignment horizontal="left"/>
    </xf>
    <xf numFmtId="4" fontId="0" fillId="0" borderId="0" xfId="0" applyNumberFormat="1"/>
    <xf numFmtId="164" fontId="6" fillId="0" borderId="0" xfId="0" applyNumberFormat="1" applyFont="1" applyAlignment="1">
      <alignment horizontal="left" wrapText="1"/>
    </xf>
    <xf numFmtId="0" fontId="2" fillId="0" borderId="0" xfId="0" applyFont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0" fillId="0" borderId="15" xfId="0" applyNumberFormat="1" applyBorder="1"/>
    <xf numFmtId="0" fontId="9" fillId="0" borderId="15" xfId="0" applyFont="1" applyBorder="1"/>
    <xf numFmtId="4" fontId="8" fillId="0" borderId="0" xfId="0" applyNumberFormat="1" applyFont="1"/>
    <xf numFmtId="43" fontId="8" fillId="0" borderId="15" xfId="1" applyFont="1" applyBorder="1" applyAlignment="1">
      <alignment vertical="center" wrapText="1"/>
    </xf>
    <xf numFmtId="4" fontId="0" fillId="5" borderId="0" xfId="0" applyNumberFormat="1" applyFill="1"/>
    <xf numFmtId="0" fontId="26" fillId="0" borderId="0" xfId="0" applyFont="1"/>
    <xf numFmtId="43" fontId="0" fillId="0" borderId="0" xfId="1" applyFont="1"/>
    <xf numFmtId="0" fontId="28" fillId="0" borderId="0" xfId="0" applyFont="1"/>
    <xf numFmtId="4" fontId="28" fillId="0" borderId="0" xfId="0" applyNumberFormat="1" applyFont="1"/>
    <xf numFmtId="4" fontId="9" fillId="0" borderId="0" xfId="0" applyNumberFormat="1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/>
    <xf numFmtId="4" fontId="0" fillId="0" borderId="0" xfId="0" applyNumberFormat="1" applyAlignment="1">
      <alignment vertical="center"/>
    </xf>
    <xf numFmtId="0" fontId="24" fillId="0" borderId="11" xfId="0" applyFont="1" applyBorder="1"/>
    <xf numFmtId="10" fontId="3" fillId="0" borderId="4" xfId="0" applyNumberFormat="1" applyFont="1" applyBorder="1" applyAlignment="1">
      <alignment horizontal="center"/>
    </xf>
    <xf numFmtId="10" fontId="4" fillId="0" borderId="4" xfId="0" applyNumberFormat="1" applyFont="1" applyBorder="1" applyAlignment="1">
      <alignment horizontal="center"/>
    </xf>
    <xf numFmtId="10" fontId="4" fillId="0" borderId="4" xfId="0" quotePrefix="1" applyNumberFormat="1" applyFont="1" applyBorder="1" applyAlignment="1">
      <alignment horizontal="center"/>
    </xf>
    <xf numFmtId="0" fontId="6" fillId="0" borderId="0" xfId="0" applyFont="1"/>
    <xf numFmtId="0" fontId="30" fillId="0" borderId="0" xfId="0" applyFont="1" applyAlignment="1">
      <alignment horizontal="center" vertical="top"/>
    </xf>
    <xf numFmtId="0" fontId="30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vertical="top"/>
    </xf>
    <xf numFmtId="4" fontId="30" fillId="0" borderId="17" xfId="0" applyNumberFormat="1" applyFont="1" applyBorder="1" applyAlignment="1">
      <alignment horizontal="right" vertical="top"/>
    </xf>
    <xf numFmtId="166" fontId="30" fillId="0" borderId="19" xfId="0" applyNumberFormat="1" applyFont="1" applyBorder="1" applyAlignment="1">
      <alignment horizontal="right" vertical="top"/>
    </xf>
    <xf numFmtId="0" fontId="4" fillId="3" borderId="3" xfId="0" applyFont="1" applyFill="1" applyBorder="1" applyAlignment="1">
      <alignment wrapText="1"/>
    </xf>
    <xf numFmtId="49" fontId="3" fillId="2" borderId="3" xfId="0" applyNumberFormat="1" applyFont="1" applyFill="1" applyBorder="1" applyAlignment="1">
      <alignment horizontal="left" wrapText="1"/>
    </xf>
    <xf numFmtId="0" fontId="31" fillId="0" borderId="3" xfId="0" applyFont="1" applyBorder="1" applyAlignment="1">
      <alignment horizontal="left"/>
    </xf>
    <xf numFmtId="0" fontId="32" fillId="6" borderId="3" xfId="0" applyFont="1" applyFill="1" applyBorder="1" applyAlignment="1">
      <alignment horizontal="left" indent="1"/>
    </xf>
    <xf numFmtId="49" fontId="3" fillId="2" borderId="3" xfId="0" quotePrefix="1" applyNumberFormat="1" applyFont="1" applyFill="1" applyBorder="1"/>
    <xf numFmtId="49" fontId="3" fillId="0" borderId="3" xfId="0" applyNumberFormat="1" applyFont="1" applyBorder="1" applyAlignment="1">
      <alignment horizontal="left" wrapText="1"/>
    </xf>
    <xf numFmtId="0" fontId="0" fillId="0" borderId="9" xfId="0" applyBorder="1"/>
    <xf numFmtId="0" fontId="0" fillId="0" borderId="0" xfId="0" applyAlignment="1">
      <alignment horizontal="center"/>
    </xf>
    <xf numFmtId="49" fontId="4" fillId="0" borderId="3" xfId="0" applyNumberFormat="1" applyFont="1" applyBorder="1"/>
    <xf numFmtId="49" fontId="3" fillId="0" borderId="3" xfId="0" applyNumberFormat="1" applyFont="1" applyBorder="1" applyAlignment="1">
      <alignment horizontal="left" vertical="center"/>
    </xf>
    <xf numFmtId="0" fontId="25" fillId="9" borderId="8" xfId="0" applyFont="1" applyFill="1" applyBorder="1" applyAlignment="1">
      <alignment horizontal="right"/>
    </xf>
    <xf numFmtId="4" fontId="33" fillId="10" borderId="3" xfId="0" applyNumberFormat="1" applyFont="1" applyFill="1" applyBorder="1" applyAlignment="1">
      <alignment horizontal="center" vertical="center" wrapText="1"/>
    </xf>
    <xf numFmtId="0" fontId="33" fillId="12" borderId="3" xfId="0" applyFont="1" applyFill="1" applyBorder="1" applyAlignment="1">
      <alignment horizontal="center" vertical="center"/>
    </xf>
    <xf numFmtId="4" fontId="34" fillId="0" borderId="0" xfId="0" applyNumberFormat="1" applyFont="1"/>
    <xf numFmtId="0" fontId="12" fillId="13" borderId="3" xfId="0" applyFont="1" applyFill="1" applyBorder="1" applyAlignment="1">
      <alignment horizontal="center"/>
    </xf>
    <xf numFmtId="0" fontId="4" fillId="0" borderId="21" xfId="0" applyFont="1" applyBorder="1" applyAlignment="1">
      <alignment vertical="center"/>
    </xf>
    <xf numFmtId="0" fontId="3" fillId="0" borderId="19" xfId="0" applyFont="1" applyBorder="1" applyAlignment="1">
      <alignment vertical="center" wrapText="1"/>
    </xf>
    <xf numFmtId="49" fontId="3" fillId="2" borderId="18" xfId="0" applyNumberFormat="1" applyFont="1" applyFill="1" applyBorder="1" applyAlignment="1">
      <alignment horizontal="left" wrapText="1"/>
    </xf>
    <xf numFmtId="0" fontId="3" fillId="2" borderId="18" xfId="0" applyFont="1" applyFill="1" applyBorder="1" applyAlignment="1">
      <alignment wrapText="1"/>
    </xf>
    <xf numFmtId="0" fontId="7" fillId="3" borderId="3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49" fontId="3" fillId="0" borderId="3" xfId="0" applyNumberFormat="1" applyFont="1" applyBorder="1" applyAlignment="1">
      <alignment horizontal="left"/>
    </xf>
    <xf numFmtId="0" fontId="3" fillId="6" borderId="3" xfId="0" applyFont="1" applyFill="1" applyBorder="1" applyAlignment="1">
      <alignment horizontal="left" wrapText="1"/>
    </xf>
    <xf numFmtId="0" fontId="12" fillId="0" borderId="0" xfId="0" applyFont="1" applyAlignment="1">
      <alignment horizontal="left"/>
    </xf>
    <xf numFmtId="39" fontId="4" fillId="0" borderId="3" xfId="0" applyNumberFormat="1" applyFont="1" applyBorder="1" applyAlignment="1">
      <alignment horizontal="right" wrapText="1"/>
    </xf>
    <xf numFmtId="39" fontId="4" fillId="5" borderId="3" xfId="1" applyNumberFormat="1" applyFont="1" applyFill="1" applyBorder="1" applyAlignment="1">
      <alignment wrapText="1"/>
    </xf>
    <xf numFmtId="39" fontId="4" fillId="0" borderId="3" xfId="1" applyNumberFormat="1" applyFont="1" applyFill="1" applyBorder="1" applyAlignment="1">
      <alignment wrapText="1"/>
    </xf>
    <xf numFmtId="39" fontId="4" fillId="3" borderId="3" xfId="1" applyNumberFormat="1" applyFont="1" applyFill="1" applyBorder="1" applyAlignment="1">
      <alignment wrapText="1"/>
    </xf>
    <xf numFmtId="39" fontId="3" fillId="0" borderId="3" xfId="0" applyNumberFormat="1" applyFont="1" applyBorder="1" applyAlignment="1">
      <alignment wrapText="1"/>
    </xf>
    <xf numFmtId="4" fontId="3" fillId="2" borderId="3" xfId="1" applyNumberFormat="1" applyFont="1" applyFill="1" applyBorder="1" applyAlignment="1">
      <alignment horizontal="right" wrapText="1"/>
    </xf>
    <xf numFmtId="4" fontId="9" fillId="0" borderId="17" xfId="0" applyNumberFormat="1" applyFont="1" applyBorder="1"/>
    <xf numFmtId="0" fontId="28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39" fontId="4" fillId="0" borderId="19" xfId="0" applyNumberFormat="1" applyFont="1" applyBorder="1" applyAlignment="1">
      <alignment vertical="center"/>
    </xf>
    <xf numFmtId="39" fontId="3" fillId="2" borderId="18" xfId="0" applyNumberFormat="1" applyFont="1" applyFill="1" applyBorder="1" applyAlignment="1">
      <alignment horizontal="right" wrapText="1"/>
    </xf>
    <xf numFmtId="3" fontId="3" fillId="2" borderId="18" xfId="0" applyNumberFormat="1" applyFont="1" applyFill="1" applyBorder="1" applyAlignment="1">
      <alignment horizontal="right" wrapText="1"/>
    </xf>
    <xf numFmtId="17" fontId="3" fillId="5" borderId="3" xfId="0" quotePrefix="1" applyNumberFormat="1" applyFont="1" applyFill="1" applyBorder="1"/>
    <xf numFmtId="39" fontId="3" fillId="5" borderId="3" xfId="1" applyNumberFormat="1" applyFont="1" applyFill="1" applyBorder="1" applyAlignment="1">
      <alignment horizontal="right" wrapText="1"/>
    </xf>
    <xf numFmtId="3" fontId="3" fillId="5" borderId="3" xfId="1" applyNumberFormat="1" applyFont="1" applyFill="1" applyBorder="1" applyAlignment="1">
      <alignment horizontal="right" wrapText="1"/>
    </xf>
    <xf numFmtId="4" fontId="7" fillId="0" borderId="3" xfId="0" applyNumberFormat="1" applyFont="1" applyBorder="1"/>
    <xf numFmtId="0" fontId="7" fillId="0" borderId="3" xfId="0" applyFont="1" applyBorder="1" applyAlignment="1">
      <alignment wrapText="1"/>
    </xf>
    <xf numFmtId="3" fontId="8" fillId="0" borderId="3" xfId="0" applyNumberFormat="1" applyFont="1" applyBorder="1"/>
    <xf numFmtId="37" fontId="3" fillId="3" borderId="3" xfId="1" applyNumberFormat="1" applyFont="1" applyFill="1" applyBorder="1" applyAlignment="1">
      <alignment horizontal="right"/>
    </xf>
    <xf numFmtId="37" fontId="4" fillId="3" borderId="3" xfId="1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left" wrapText="1"/>
    </xf>
    <xf numFmtId="0" fontId="3" fillId="5" borderId="3" xfId="0" applyFont="1" applyFill="1" applyBorder="1" applyAlignment="1">
      <alignment wrapText="1"/>
    </xf>
    <xf numFmtId="4" fontId="18" fillId="0" borderId="23" xfId="0" applyNumberFormat="1" applyFont="1" applyBorder="1"/>
    <xf numFmtId="4" fontId="18" fillId="0" borderId="24" xfId="0" applyNumberFormat="1" applyFont="1" applyBorder="1"/>
    <xf numFmtId="166" fontId="29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 vertical="top" indent="7"/>
    </xf>
    <xf numFmtId="0" fontId="0" fillId="0" borderId="17" xfId="0" applyBorder="1"/>
    <xf numFmtId="0" fontId="4" fillId="0" borderId="3" xfId="0" applyFont="1" applyBorder="1" applyAlignment="1">
      <alignment wrapText="1" indent="1"/>
    </xf>
    <xf numFmtId="0" fontId="4" fillId="5" borderId="3" xfId="0" applyFont="1" applyFill="1" applyBorder="1" applyAlignment="1">
      <alignment horizontal="left" wrapText="1" indent="1"/>
    </xf>
    <xf numFmtId="49" fontId="7" fillId="0" borderId="3" xfId="0" applyNumberFormat="1" applyFont="1" applyBorder="1" applyAlignment="1">
      <alignment horizontal="left"/>
    </xf>
    <xf numFmtId="0" fontId="7" fillId="6" borderId="3" xfId="0" applyFont="1" applyFill="1" applyBorder="1" applyAlignment="1">
      <alignment horizontal="left" wrapText="1"/>
    </xf>
    <xf numFmtId="3" fontId="4" fillId="0" borderId="3" xfId="1" applyNumberFormat="1" applyFont="1" applyBorder="1"/>
    <xf numFmtId="3" fontId="3" fillId="5" borderId="3" xfId="0" applyNumberFormat="1" applyFont="1" applyFill="1" applyBorder="1" applyAlignment="1">
      <alignment horizontal="right"/>
    </xf>
    <xf numFmtId="43" fontId="4" fillId="0" borderId="3" xfId="0" applyNumberFormat="1" applyFont="1" applyBorder="1" applyAlignment="1">
      <alignment wrapText="1"/>
    </xf>
    <xf numFmtId="9" fontId="4" fillId="0" borderId="4" xfId="0" applyNumberFormat="1" applyFont="1" applyBorder="1" applyAlignment="1">
      <alignment horizontal="center"/>
    </xf>
    <xf numFmtId="4" fontId="29" fillId="0" borderId="0" xfId="0" applyNumberFormat="1" applyFont="1" applyAlignment="1">
      <alignment horizontal="right"/>
    </xf>
    <xf numFmtId="166" fontId="30" fillId="0" borderId="0" xfId="0" applyNumberFormat="1" applyFont="1" applyAlignment="1">
      <alignment horizontal="right"/>
    </xf>
    <xf numFmtId="43" fontId="14" fillId="0" borderId="0" xfId="1" applyFont="1"/>
    <xf numFmtId="0" fontId="36" fillId="0" borderId="0" xfId="0" applyFont="1"/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left" wrapText="1"/>
    </xf>
    <xf numFmtId="37" fontId="3" fillId="5" borderId="3" xfId="1" applyNumberFormat="1" applyFont="1" applyFill="1" applyBorder="1" applyAlignment="1">
      <alignment wrapText="1"/>
    </xf>
    <xf numFmtId="39" fontId="3" fillId="0" borderId="3" xfId="1" applyNumberFormat="1" applyFont="1" applyFill="1" applyBorder="1" applyAlignment="1">
      <alignment horizontal="right" wrapText="1"/>
    </xf>
    <xf numFmtId="3" fontId="3" fillId="0" borderId="3" xfId="1" applyNumberFormat="1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center" wrapText="1" indent="1"/>
    </xf>
    <xf numFmtId="3" fontId="4" fillId="3" borderId="3" xfId="0" applyNumberFormat="1" applyFont="1" applyFill="1" applyBorder="1" applyAlignment="1">
      <alignment horizontal="left" wrapText="1" indent="1"/>
    </xf>
    <xf numFmtId="0" fontId="4" fillId="0" borderId="0" xfId="0" applyFont="1"/>
    <xf numFmtId="0" fontId="4" fillId="0" borderId="0" xfId="0" applyFont="1" applyAlignment="1">
      <alignment wrapText="1"/>
    </xf>
    <xf numFmtId="4" fontId="8" fillId="9" borderId="27" xfId="0" applyNumberFormat="1" applyFont="1" applyFill="1" applyBorder="1"/>
    <xf numFmtId="0" fontId="8" fillId="11" borderId="27" xfId="0" applyFont="1" applyFill="1" applyBorder="1" applyAlignment="1">
      <alignment horizontal="left" wrapText="1"/>
    </xf>
    <xf numFmtId="0" fontId="14" fillId="0" borderId="0" xfId="0" applyFont="1" applyAlignment="1">
      <alignment horizontal="right"/>
    </xf>
    <xf numFmtId="43" fontId="37" fillId="0" borderId="0" xfId="1" applyFont="1" applyBorder="1" applyAlignment="1" applyProtection="1">
      <protection locked="0"/>
    </xf>
    <xf numFmtId="4" fontId="29" fillId="0" borderId="17" xfId="0" applyNumberFormat="1" applyFont="1" applyBorder="1" applyAlignment="1">
      <alignment horizontal="right"/>
    </xf>
    <xf numFmtId="166" fontId="30" fillId="0" borderId="19" xfId="0" applyNumberFormat="1" applyFont="1" applyBorder="1"/>
    <xf numFmtId="166" fontId="30" fillId="0" borderId="20" xfId="0" applyNumberFormat="1" applyFont="1" applyBorder="1" applyAlignment="1">
      <alignment vertical="top"/>
    </xf>
    <xf numFmtId="0" fontId="9" fillId="0" borderId="0" xfId="0" applyFont="1" applyAlignment="1"/>
    <xf numFmtId="39" fontId="4" fillId="0" borderId="3" xfId="0" applyNumberFormat="1" applyFont="1" applyBorder="1" applyAlignment="1">
      <alignment horizontal="left" wrapText="1"/>
    </xf>
    <xf numFmtId="0" fontId="4" fillId="0" borderId="3" xfId="0" applyFont="1" applyFill="1" applyBorder="1" applyAlignment="1">
      <alignment horizontal="left" wrapText="1" indent="1"/>
    </xf>
    <xf numFmtId="4" fontId="16" fillId="5" borderId="28" xfId="0" applyNumberFormat="1" applyFont="1" applyFill="1" applyBorder="1"/>
    <xf numFmtId="4" fontId="16" fillId="0" borderId="4" xfId="0" applyNumberFormat="1" applyFont="1" applyBorder="1"/>
    <xf numFmtId="4" fontId="16" fillId="0" borderId="30" xfId="0" applyNumberFormat="1" applyFont="1" applyBorder="1"/>
    <xf numFmtId="4" fontId="16" fillId="0" borderId="31" xfId="0" applyNumberFormat="1" applyFont="1" applyBorder="1"/>
    <xf numFmtId="4" fontId="6" fillId="0" borderId="0" xfId="0" applyNumberFormat="1" applyFont="1"/>
    <xf numFmtId="167" fontId="8" fillId="12" borderId="0" xfId="0" applyNumberFormat="1" applyFont="1" applyFill="1" applyAlignment="1">
      <alignment vertical="center"/>
    </xf>
    <xf numFmtId="0" fontId="4" fillId="0" borderId="3" xfId="0" quotePrefix="1" applyFont="1" applyFill="1" applyBorder="1"/>
    <xf numFmtId="3" fontId="3" fillId="2" borderId="3" xfId="0" applyNumberFormat="1" applyFont="1" applyFill="1" applyBorder="1" applyAlignment="1">
      <alignment wrapText="1"/>
    </xf>
    <xf numFmtId="39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9" fontId="3" fillId="0" borderId="4" xfId="0" applyNumberFormat="1" applyFont="1" applyBorder="1" applyAlignment="1">
      <alignment horizontal="center" wrapText="1"/>
    </xf>
    <xf numFmtId="3" fontId="4" fillId="0" borderId="3" xfId="1" applyNumberFormat="1" applyFont="1" applyFill="1" applyBorder="1" applyAlignment="1">
      <alignment horizontal="right" wrapText="1"/>
    </xf>
    <xf numFmtId="4" fontId="21" fillId="8" borderId="8" xfId="0" applyNumberFormat="1" applyFont="1" applyFill="1" applyBorder="1" applyAlignment="1">
      <alignment horizontal="center"/>
    </xf>
    <xf numFmtId="4" fontId="21" fillId="0" borderId="8" xfId="0" applyNumberFormat="1" applyFont="1" applyBorder="1" applyAlignment="1">
      <alignment horizontal="center"/>
    </xf>
    <xf numFmtId="4" fontId="16" fillId="5" borderId="4" xfId="0" applyNumberFormat="1" applyFont="1" applyFill="1" applyBorder="1"/>
    <xf numFmtId="4" fontId="15" fillId="9" borderId="8" xfId="0" applyNumberFormat="1" applyFont="1" applyFill="1" applyBorder="1"/>
    <xf numFmtId="4" fontId="15" fillId="9" borderId="34" xfId="0" applyNumberFormat="1" applyFont="1" applyFill="1" applyBorder="1"/>
    <xf numFmtId="164" fontId="6" fillId="0" borderId="0" xfId="0" applyNumberFormat="1" applyFont="1" applyFill="1" applyAlignment="1">
      <alignment horizontal="left" wrapText="1"/>
    </xf>
    <xf numFmtId="168" fontId="30" fillId="0" borderId="0" xfId="0" applyNumberFormat="1" applyFont="1" applyAlignment="1">
      <alignment horizontal="right" vertical="top"/>
    </xf>
    <xf numFmtId="3" fontId="3" fillId="2" borderId="2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wrapText="1"/>
    </xf>
    <xf numFmtId="3" fontId="3" fillId="0" borderId="25" xfId="0" applyNumberFormat="1" applyFont="1" applyBorder="1"/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3" fontId="4" fillId="0" borderId="35" xfId="0" applyNumberFormat="1" applyFont="1" applyBorder="1" applyAlignment="1">
      <alignment vertical="center" wrapText="1"/>
    </xf>
    <xf numFmtId="3" fontId="4" fillId="0" borderId="36" xfId="1" applyNumberFormat="1" applyFont="1" applyBorder="1" applyAlignment="1">
      <alignment vertical="center"/>
    </xf>
    <xf numFmtId="3" fontId="4" fillId="0" borderId="36" xfId="0" applyNumberFormat="1" applyFont="1" applyBorder="1" applyAlignment="1">
      <alignment vertical="center"/>
    </xf>
    <xf numFmtId="9" fontId="4" fillId="0" borderId="35" xfId="0" applyNumberFormat="1" applyFont="1" applyBorder="1" applyAlignment="1">
      <alignment horizontal="center" vertical="center" wrapText="1"/>
    </xf>
    <xf numFmtId="10" fontId="3" fillId="5" borderId="4" xfId="0" applyNumberFormat="1" applyFont="1" applyFill="1" applyBorder="1" applyAlignment="1">
      <alignment horizontal="center"/>
    </xf>
    <xf numFmtId="3" fontId="7" fillId="0" borderId="37" xfId="0" applyNumberFormat="1" applyFont="1" applyBorder="1"/>
    <xf numFmtId="10" fontId="4" fillId="0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left"/>
    </xf>
    <xf numFmtId="4" fontId="8" fillId="0" borderId="3" xfId="0" applyNumberFormat="1" applyFont="1" applyBorder="1"/>
    <xf numFmtId="3" fontId="8" fillId="0" borderId="37" xfId="0" applyNumberFormat="1" applyFont="1" applyBorder="1"/>
    <xf numFmtId="3" fontId="4" fillId="5" borderId="3" xfId="1" applyNumberFormat="1" applyFont="1" applyFill="1" applyBorder="1" applyAlignment="1">
      <alignment wrapText="1"/>
    </xf>
    <xf numFmtId="10" fontId="3" fillId="0" borderId="4" xfId="0" quotePrefix="1" applyNumberFormat="1" applyFont="1" applyBorder="1" applyAlignment="1">
      <alignment horizontal="center"/>
    </xf>
    <xf numFmtId="3" fontId="4" fillId="0" borderId="10" xfId="1" applyNumberFormat="1" applyFont="1" applyBorder="1" applyAlignment="1">
      <alignment wrapText="1"/>
    </xf>
    <xf numFmtId="10" fontId="4" fillId="0" borderId="32" xfId="0" quotePrefix="1" applyNumberFormat="1" applyFont="1" applyBorder="1" applyAlignment="1">
      <alignment horizontal="center"/>
    </xf>
    <xf numFmtId="3" fontId="4" fillId="0" borderId="18" xfId="1" applyNumberFormat="1" applyFont="1" applyBorder="1" applyAlignment="1">
      <alignment wrapText="1"/>
    </xf>
    <xf numFmtId="10" fontId="4" fillId="0" borderId="26" xfId="0" quotePrefix="1" applyNumberFormat="1" applyFont="1" applyBorder="1" applyAlignment="1">
      <alignment horizontal="center"/>
    </xf>
    <xf numFmtId="3" fontId="3" fillId="14" borderId="3" xfId="1" applyNumberFormat="1" applyFont="1" applyFill="1" applyBorder="1" applyAlignment="1">
      <alignment wrapText="1"/>
    </xf>
    <xf numFmtId="10" fontId="4" fillId="0" borderId="4" xfId="0" applyNumberFormat="1" applyFont="1" applyBorder="1" applyAlignment="1">
      <alignment horizontal="center" wrapText="1"/>
    </xf>
    <xf numFmtId="3" fontId="3" fillId="0" borderId="37" xfId="0" applyNumberFormat="1" applyFont="1" applyBorder="1"/>
    <xf numFmtId="37" fontId="3" fillId="2" borderId="3" xfId="1" applyNumberFormat="1" applyFont="1" applyFill="1" applyBorder="1" applyAlignment="1">
      <alignment horizontal="right"/>
    </xf>
    <xf numFmtId="9" fontId="4" fillId="0" borderId="4" xfId="0" applyNumberFormat="1" applyFont="1" applyBorder="1" applyAlignment="1">
      <alignment horizontal="center" wrapText="1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4" fontId="16" fillId="5" borderId="38" xfId="0" applyNumberFormat="1" applyFont="1" applyFill="1" applyBorder="1"/>
    <xf numFmtId="4" fontId="16" fillId="0" borderId="29" xfId="0" applyNumberFormat="1" applyFont="1" applyBorder="1"/>
    <xf numFmtId="4" fontId="3" fillId="2" borderId="2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Alignment="1">
      <alignment horizontal="left" wrapText="1"/>
    </xf>
    <xf numFmtId="4" fontId="16" fillId="0" borderId="33" xfId="0" applyNumberFormat="1" applyFont="1" applyFill="1" applyBorder="1"/>
    <xf numFmtId="4" fontId="35" fillId="0" borderId="39" xfId="0" applyNumberFormat="1" applyFont="1" applyBorder="1"/>
    <xf numFmtId="4" fontId="15" fillId="9" borderId="40" xfId="0" applyNumberFormat="1" applyFont="1" applyFill="1" applyBorder="1"/>
    <xf numFmtId="4" fontId="16" fillId="0" borderId="29" xfId="0" applyNumberFormat="1" applyFont="1" applyFill="1" applyBorder="1"/>
    <xf numFmtId="4" fontId="3" fillId="2" borderId="2" xfId="0" applyNumberFormat="1" applyFont="1" applyFill="1" applyBorder="1" applyAlignment="1">
      <alignment horizontal="center" vertical="center"/>
    </xf>
    <xf numFmtId="39" fontId="4" fillId="0" borderId="3" xfId="1" applyNumberFormat="1" applyFont="1" applyFill="1" applyBorder="1" applyAlignment="1">
      <alignment horizontal="right" wrapText="1"/>
    </xf>
    <xf numFmtId="4" fontId="16" fillId="5" borderId="32" xfId="0" applyNumberFormat="1" applyFont="1" applyFill="1" applyBorder="1"/>
    <xf numFmtId="4" fontId="16" fillId="0" borderId="39" xfId="0" applyNumberFormat="1" applyFont="1" applyBorder="1"/>
    <xf numFmtId="0" fontId="26" fillId="0" borderId="0" xfId="0" applyFont="1" applyAlignment="1"/>
    <xf numFmtId="3" fontId="4" fillId="0" borderId="19" xfId="0" applyNumberFormat="1" applyFont="1" applyBorder="1" applyAlignment="1">
      <alignment vertical="center" wrapText="1"/>
    </xf>
    <xf numFmtId="0" fontId="40" fillId="0" borderId="3" xfId="0" quotePrefix="1" applyFont="1" applyBorder="1"/>
    <xf numFmtId="0" fontId="40" fillId="0" borderId="3" xfId="0" applyFont="1" applyBorder="1" applyAlignment="1">
      <alignment horizontal="left" wrapText="1" indent="1"/>
    </xf>
    <xf numFmtId="39" fontId="4" fillId="0" borderId="3" xfId="0" applyNumberFormat="1" applyFont="1" applyFill="1" applyBorder="1" applyAlignment="1">
      <alignment horizontal="right" wrapText="1"/>
    </xf>
    <xf numFmtId="39" fontId="40" fillId="0" borderId="3" xfId="0" applyNumberFormat="1" applyFont="1" applyBorder="1" applyAlignment="1">
      <alignment wrapText="1"/>
    </xf>
    <xf numFmtId="3" fontId="40" fillId="0" borderId="3" xfId="0" applyNumberFormat="1" applyFont="1" applyBorder="1" applyAlignment="1">
      <alignment wrapText="1"/>
    </xf>
    <xf numFmtId="10" fontId="40" fillId="0" borderId="4" xfId="0" applyNumberFormat="1" applyFont="1" applyBorder="1" applyAlignment="1">
      <alignment horizontal="center"/>
    </xf>
    <xf numFmtId="0" fontId="40" fillId="0" borderId="3" xfId="0" applyFont="1" applyBorder="1" applyAlignment="1">
      <alignment wrapText="1"/>
    </xf>
    <xf numFmtId="39" fontId="40" fillId="0" borderId="3" xfId="1" applyNumberFormat="1" applyFont="1" applyBorder="1" applyAlignment="1">
      <alignment wrapText="1"/>
    </xf>
    <xf numFmtId="3" fontId="40" fillId="0" borderId="3" xfId="1" applyNumberFormat="1" applyFont="1" applyBorder="1" applyAlignment="1">
      <alignment wrapText="1"/>
    </xf>
    <xf numFmtId="39" fontId="4" fillId="0" borderId="3" xfId="1" applyNumberFormat="1" applyFont="1" applyBorder="1" applyAlignment="1">
      <alignment vertical="center" wrapText="1"/>
    </xf>
    <xf numFmtId="39" fontId="3" fillId="0" borderId="25" xfId="1" applyNumberFormat="1" applyFont="1" applyBorder="1" applyAlignment="1">
      <alignment horizontal="right" wrapText="1"/>
    </xf>
    <xf numFmtId="39" fontId="4" fillId="0" borderId="25" xfId="1" applyNumberFormat="1" applyFont="1" applyBorder="1" applyAlignment="1">
      <alignment horizontal="right" wrapText="1"/>
    </xf>
    <xf numFmtId="39" fontId="3" fillId="5" borderId="25" xfId="1" applyNumberFormat="1" applyFont="1" applyFill="1" applyBorder="1" applyAlignment="1">
      <alignment horizontal="right" wrapText="1"/>
    </xf>
    <xf numFmtId="39" fontId="3" fillId="0" borderId="25" xfId="1" applyNumberFormat="1" applyFont="1" applyBorder="1" applyAlignment="1">
      <alignment wrapText="1"/>
    </xf>
    <xf numFmtId="0" fontId="23" fillId="0" borderId="41" xfId="0" applyFont="1" applyBorder="1"/>
    <xf numFmtId="0" fontId="2" fillId="0" borderId="9" xfId="0" applyFont="1" applyBorder="1"/>
    <xf numFmtId="0" fontId="24" fillId="0" borderId="9" xfId="0" applyFont="1" applyBorder="1"/>
    <xf numFmtId="4" fontId="16" fillId="5" borderId="19" xfId="0" applyNumberFormat="1" applyFont="1" applyFill="1" applyBorder="1"/>
    <xf numFmtId="4" fontId="16" fillId="5" borderId="22" xfId="0" applyNumberFormat="1" applyFont="1" applyFill="1" applyBorder="1"/>
    <xf numFmtId="4" fontId="16" fillId="0" borderId="42" xfId="0" applyNumberFormat="1" applyFont="1" applyBorder="1"/>
    <xf numFmtId="4" fontId="35" fillId="0" borderId="42" xfId="0" applyNumberFormat="1" applyFont="1" applyBorder="1"/>
    <xf numFmtId="4" fontId="16" fillId="0" borderId="43" xfId="0" applyNumberFormat="1" applyFont="1" applyBorder="1"/>
    <xf numFmtId="4" fontId="16" fillId="0" borderId="44" xfId="0" applyNumberFormat="1" applyFont="1" applyBorder="1"/>
    <xf numFmtId="0" fontId="6" fillId="0" borderId="17" xfId="0" applyFont="1" applyBorder="1"/>
    <xf numFmtId="0" fontId="8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10" borderId="3" xfId="0" applyFont="1" applyFill="1" applyBorder="1" applyAlignment="1">
      <alignment horizontal="center" vertical="center" wrapText="1"/>
    </xf>
    <xf numFmtId="4" fontId="33" fillId="10" borderId="10" xfId="0" applyNumberFormat="1" applyFont="1" applyFill="1" applyBorder="1" applyAlignment="1">
      <alignment horizontal="center" vertical="center" wrapText="1"/>
    </xf>
    <xf numFmtId="3" fontId="38" fillId="2" borderId="1" xfId="0" applyNumberFormat="1" applyFont="1" applyFill="1" applyBorder="1" applyAlignment="1">
      <alignment horizontal="center" vertical="center" wrapText="1"/>
    </xf>
    <xf numFmtId="3" fontId="38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3" fillId="13" borderId="3" xfId="0" applyNumberFormat="1" applyFont="1" applyFill="1" applyBorder="1" applyAlignment="1">
      <alignment horizontal="center"/>
    </xf>
    <xf numFmtId="4" fontId="21" fillId="0" borderId="6" xfId="0" applyNumberFormat="1" applyFont="1" applyBorder="1" applyAlignment="1">
      <alignment horizontal="center"/>
    </xf>
    <xf numFmtId="0" fontId="19" fillId="0" borderId="7" xfId="0" applyFont="1" applyBorder="1" applyAlignment="1"/>
    <xf numFmtId="0" fontId="27" fillId="0" borderId="0" xfId="0" applyFont="1" applyAlignment="1">
      <alignment horizontal="center"/>
    </xf>
    <xf numFmtId="17" fontId="26" fillId="0" borderId="0" xfId="0" applyNumberFormat="1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"/>
  <sheetViews>
    <sheetView tabSelected="1" zoomScaleNormal="100" workbookViewId="0">
      <selection activeCell="A72" sqref="A72"/>
    </sheetView>
  </sheetViews>
  <sheetFormatPr baseColWidth="10" defaultColWidth="9.140625" defaultRowHeight="15" x14ac:dyDescent="0.25"/>
  <cols>
    <col min="1" max="1" width="47.7109375" customWidth="1"/>
    <col min="2" max="3" width="15.7109375" customWidth="1"/>
    <col min="4" max="4" width="14.7109375" style="131" customWidth="1"/>
    <col min="5" max="5" width="15.42578125" style="147" customWidth="1"/>
    <col min="6" max="6" width="14.7109375" style="131" customWidth="1"/>
    <col min="7" max="7" width="14.7109375" style="115" customWidth="1"/>
    <col min="8" max="9" width="14.7109375" style="131" customWidth="1"/>
    <col min="10" max="10" width="13.5703125" customWidth="1"/>
    <col min="11" max="13" width="14.7109375" customWidth="1"/>
    <col min="14" max="14" width="14.7109375" hidden="1" customWidth="1"/>
    <col min="15" max="15" width="15.28515625" hidden="1" customWidth="1"/>
    <col min="16" max="16" width="15.140625" style="114" customWidth="1"/>
    <col min="17" max="17" width="15.28515625" bestFit="1" customWidth="1"/>
    <col min="18" max="18" width="18.42578125" bestFit="1" customWidth="1"/>
    <col min="19" max="19" width="13.85546875" bestFit="1" customWidth="1"/>
  </cols>
  <sheetData>
    <row r="1" spans="1:34" ht="18.75" x14ac:dyDescent="0.3">
      <c r="A1" s="332" t="s">
        <v>303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</row>
    <row r="2" spans="1:34" ht="18.75" x14ac:dyDescent="0.25">
      <c r="A2" s="351">
        <v>45200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</row>
    <row r="3" spans="1:34" ht="15.75" x14ac:dyDescent="0.25">
      <c r="A3" s="334" t="s">
        <v>443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</row>
    <row r="4" spans="1:34" x14ac:dyDescent="0.25">
      <c r="A4" s="335" t="s">
        <v>444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</row>
    <row r="5" spans="1:34" ht="9.75" customHeight="1" x14ac:dyDescent="0.25">
      <c r="A5" s="166"/>
      <c r="B5" s="166"/>
      <c r="C5" s="166"/>
      <c r="D5" s="104"/>
      <c r="E5" s="104"/>
      <c r="F5" s="104"/>
      <c r="G5" s="104"/>
      <c r="H5" s="104"/>
      <c r="I5" s="104"/>
      <c r="J5" s="166"/>
      <c r="K5" s="166"/>
      <c r="L5" s="166"/>
      <c r="M5" s="166"/>
      <c r="N5" s="166"/>
      <c r="O5" s="166"/>
      <c r="P5" s="166"/>
    </row>
    <row r="6" spans="1:34" ht="15" customHeight="1" x14ac:dyDescent="0.25">
      <c r="A6" s="336" t="s">
        <v>519</v>
      </c>
      <c r="B6" s="336" t="s">
        <v>445</v>
      </c>
      <c r="C6" s="336" t="s">
        <v>504</v>
      </c>
      <c r="D6" s="337" t="s">
        <v>505</v>
      </c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</row>
    <row r="7" spans="1:34" s="133" customFormat="1" ht="15" customHeight="1" x14ac:dyDescent="0.25">
      <c r="A7" s="336"/>
      <c r="B7" s="336"/>
      <c r="C7" s="336"/>
      <c r="D7" s="170" t="s">
        <v>506</v>
      </c>
      <c r="E7" s="170" t="s">
        <v>507</v>
      </c>
      <c r="F7" s="170" t="s">
        <v>508</v>
      </c>
      <c r="G7" s="170" t="s">
        <v>501</v>
      </c>
      <c r="H7" s="170" t="s">
        <v>510</v>
      </c>
      <c r="I7" s="170" t="s">
        <v>511</v>
      </c>
      <c r="J7" s="170" t="s">
        <v>512</v>
      </c>
      <c r="K7" s="170" t="s">
        <v>513</v>
      </c>
      <c r="L7" s="170" t="s">
        <v>514</v>
      </c>
      <c r="M7" s="170" t="s">
        <v>515</v>
      </c>
      <c r="N7" s="170" t="s">
        <v>516</v>
      </c>
      <c r="O7" s="170" t="s">
        <v>517</v>
      </c>
      <c r="P7" s="171" t="s">
        <v>518</v>
      </c>
    </row>
    <row r="8" spans="1:34" x14ac:dyDescent="0.25">
      <c r="A8" s="107" t="s">
        <v>365</v>
      </c>
      <c r="B8" s="107"/>
      <c r="C8" s="138"/>
      <c r="D8" s="108"/>
      <c r="E8" s="134"/>
      <c r="F8" s="135"/>
      <c r="G8" s="122"/>
      <c r="H8" s="122"/>
      <c r="I8" s="122"/>
      <c r="J8" s="122"/>
      <c r="K8" s="122"/>
      <c r="L8" s="122"/>
      <c r="M8" s="122"/>
      <c r="N8" s="122"/>
      <c r="O8" s="122"/>
      <c r="P8" s="136"/>
    </row>
    <row r="9" spans="1:34" ht="15.75" customHeight="1" x14ac:dyDescent="0.25">
      <c r="A9" s="109" t="s">
        <v>366</v>
      </c>
      <c r="B9" s="137">
        <v>1129376789.3441343</v>
      </c>
      <c r="C9" s="137">
        <v>1129376789.3441343</v>
      </c>
      <c r="D9" s="137">
        <v>82111512.910000011</v>
      </c>
      <c r="E9" s="137">
        <v>71003449.710000008</v>
      </c>
      <c r="F9" s="137">
        <v>87481971.060000002</v>
      </c>
      <c r="G9" s="137">
        <v>79013900.210000008</v>
      </c>
      <c r="H9" s="137">
        <v>81281211.550000012</v>
      </c>
      <c r="I9" s="137">
        <v>129811940.95999999</v>
      </c>
      <c r="J9" s="137">
        <v>84430995.599999994</v>
      </c>
      <c r="K9" s="137">
        <v>75400101.25999999</v>
      </c>
      <c r="L9" s="137">
        <v>94393668.540000007</v>
      </c>
      <c r="M9" s="137">
        <v>82222187.340000004</v>
      </c>
      <c r="N9" s="137"/>
      <c r="O9" s="137"/>
      <c r="P9" s="137">
        <f t="shared" ref="P9" si="0">P10+P11+P12+P13+P14</f>
        <v>867150939.1400001</v>
      </c>
      <c r="Q9" s="139"/>
    </row>
    <row r="10" spans="1:34" x14ac:dyDescent="0.25">
      <c r="A10" s="105" t="s">
        <v>367</v>
      </c>
      <c r="B10" s="115">
        <v>823281280.47126651</v>
      </c>
      <c r="C10" s="115">
        <v>823281280.47126651</v>
      </c>
      <c r="D10" s="119">
        <v>65272775.520000003</v>
      </c>
      <c r="E10" s="119">
        <v>63316222.660000004</v>
      </c>
      <c r="F10" s="119">
        <v>63380464.770000003</v>
      </c>
      <c r="G10" s="119">
        <v>63807757.32</v>
      </c>
      <c r="H10" s="115">
        <v>64839727.690000005</v>
      </c>
      <c r="I10" s="115">
        <v>63946485.119999997</v>
      </c>
      <c r="J10" s="115">
        <v>64143634.789999999</v>
      </c>
      <c r="K10" s="115">
        <v>63525850.039999992</v>
      </c>
      <c r="L10" s="115">
        <v>63446042.330000006</v>
      </c>
      <c r="M10" s="115">
        <v>63839442.590000004</v>
      </c>
      <c r="N10" s="115"/>
      <c r="O10" s="115"/>
      <c r="P10" s="115">
        <f>SUM(D10:O10)</f>
        <v>639518402.83000016</v>
      </c>
    </row>
    <row r="11" spans="1:34" x14ac:dyDescent="0.25">
      <c r="A11" s="105" t="s">
        <v>368</v>
      </c>
      <c r="B11" s="106">
        <v>61246743.139999993</v>
      </c>
      <c r="C11" s="106">
        <v>61246743.139999993</v>
      </c>
      <c r="D11" s="119">
        <v>2065197.1099999999</v>
      </c>
      <c r="E11" s="119">
        <v>2923779.4699999997</v>
      </c>
      <c r="F11" s="119">
        <v>2234243.91</v>
      </c>
      <c r="G11" s="119">
        <v>2809473.33</v>
      </c>
      <c r="H11" s="115">
        <v>2071973.09</v>
      </c>
      <c r="I11" s="115">
        <v>2161149.84</v>
      </c>
      <c r="J11" s="115">
        <v>2822979.61</v>
      </c>
      <c r="K11" s="115">
        <v>2070467.83</v>
      </c>
      <c r="L11" s="115">
        <v>2867147.8</v>
      </c>
      <c r="M11" s="115">
        <v>2750474.54</v>
      </c>
      <c r="N11" s="115"/>
      <c r="O11" s="115"/>
      <c r="P11" s="115">
        <f>SUM(D11:O11)</f>
        <v>24776886.529999997</v>
      </c>
    </row>
    <row r="12" spans="1:34" x14ac:dyDescent="0.25">
      <c r="A12" s="105" t="s">
        <v>369</v>
      </c>
      <c r="B12" s="106">
        <v>0</v>
      </c>
      <c r="C12" s="106">
        <v>0</v>
      </c>
      <c r="D12" s="119">
        <v>0</v>
      </c>
      <c r="E12" s="119">
        <v>0</v>
      </c>
      <c r="F12" s="119">
        <v>0</v>
      </c>
      <c r="G12" s="119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/>
      <c r="O12" s="115"/>
      <c r="P12" s="115">
        <f>SUM(D12:O12)</f>
        <v>0</v>
      </c>
    </row>
    <row r="13" spans="1:34" x14ac:dyDescent="0.25">
      <c r="A13" s="105" t="s">
        <v>370</v>
      </c>
      <c r="B13" s="106">
        <v>141108926.19999999</v>
      </c>
      <c r="C13" s="106">
        <v>141108926.19999999</v>
      </c>
      <c r="D13" s="119">
        <v>7017963.0899999999</v>
      </c>
      <c r="E13" s="119">
        <v>4763447.58</v>
      </c>
      <c r="F13" s="119">
        <v>6182998.3599999994</v>
      </c>
      <c r="G13" s="119">
        <v>4564393.66</v>
      </c>
      <c r="H13" s="115">
        <v>6454508.4100000001</v>
      </c>
      <c r="I13" s="115">
        <v>55958980.239999995</v>
      </c>
      <c r="J13" s="115">
        <v>9664879.8800000008</v>
      </c>
      <c r="K13" s="115">
        <v>9803783.3900000006</v>
      </c>
      <c r="L13" s="115">
        <v>12327718.51</v>
      </c>
      <c r="M13" s="115">
        <v>7677274.0299999993</v>
      </c>
      <c r="N13" s="115"/>
      <c r="O13" s="115"/>
      <c r="P13" s="115">
        <f>SUM(D13:O13)</f>
        <v>124415947.15000001</v>
      </c>
    </row>
    <row r="14" spans="1:34" ht="15" customHeight="1" x14ac:dyDescent="0.3">
      <c r="A14" s="105" t="s">
        <v>371</v>
      </c>
      <c r="B14" s="106">
        <v>103739839.53286798</v>
      </c>
      <c r="C14" s="106">
        <v>103739839.53286798</v>
      </c>
      <c r="D14" s="120">
        <v>7755577.1899999995</v>
      </c>
      <c r="E14" s="120">
        <v>0</v>
      </c>
      <c r="F14" s="120">
        <v>15684264.02</v>
      </c>
      <c r="G14" s="120">
        <v>7832275.8999999994</v>
      </c>
      <c r="H14" s="115">
        <v>7915002.3600000003</v>
      </c>
      <c r="I14" s="115">
        <v>7745325.7599999998</v>
      </c>
      <c r="J14" s="115">
        <v>7799501.3200000003</v>
      </c>
      <c r="K14" s="115">
        <v>0</v>
      </c>
      <c r="L14" s="115">
        <v>15752759.9</v>
      </c>
      <c r="M14" s="115">
        <v>7954996.1799999997</v>
      </c>
      <c r="N14" s="115"/>
      <c r="O14" s="115"/>
      <c r="P14" s="115">
        <f>SUM(D14:O14)</f>
        <v>78439702.629999995</v>
      </c>
      <c r="Q14" s="131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</row>
    <row r="15" spans="1:34" ht="15" customHeight="1" x14ac:dyDescent="0.3">
      <c r="A15" s="109" t="s">
        <v>372</v>
      </c>
      <c r="B15" s="110">
        <v>657822126.79633331</v>
      </c>
      <c r="C15" s="110">
        <v>657822126.79633331</v>
      </c>
      <c r="D15" s="110">
        <v>34367420.520000003</v>
      </c>
      <c r="E15" s="110">
        <v>33074536.030000001</v>
      </c>
      <c r="F15" s="110">
        <v>27295786.5</v>
      </c>
      <c r="G15" s="110">
        <v>28863254.199999999</v>
      </c>
      <c r="H15" s="110">
        <v>35075095.289999992</v>
      </c>
      <c r="I15" s="110">
        <v>41274701.830000006</v>
      </c>
      <c r="J15" s="110">
        <v>39543388.079999998</v>
      </c>
      <c r="K15" s="110">
        <v>36038872.579999998</v>
      </c>
      <c r="L15" s="110">
        <v>32660499.969999995</v>
      </c>
      <c r="M15" s="110">
        <v>30312596.050000001</v>
      </c>
      <c r="N15" s="110"/>
      <c r="O15" s="110"/>
      <c r="P15" s="110">
        <f>SUM(P16:P24)</f>
        <v>338506151.05000001</v>
      </c>
      <c r="Q15" s="131"/>
      <c r="S15" s="131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</row>
    <row r="16" spans="1:34" x14ac:dyDescent="0.25">
      <c r="A16" s="105" t="s">
        <v>373</v>
      </c>
      <c r="B16" s="106">
        <v>23866578.499999996</v>
      </c>
      <c r="C16" s="106">
        <v>23866578.499999996</v>
      </c>
      <c r="D16" s="119">
        <v>4167585.7</v>
      </c>
      <c r="E16" s="119">
        <v>3093301.34</v>
      </c>
      <c r="F16" s="119">
        <v>347970.3400000002</v>
      </c>
      <c r="G16" s="119">
        <v>3221132.8000000003</v>
      </c>
      <c r="H16" s="119">
        <v>443393.18000000005</v>
      </c>
      <c r="I16" s="119">
        <v>1850031.27</v>
      </c>
      <c r="J16" s="119">
        <v>1881334.46</v>
      </c>
      <c r="K16" s="119">
        <v>2100290.1</v>
      </c>
      <c r="L16" s="119">
        <v>2157345.7599999998</v>
      </c>
      <c r="M16" s="119">
        <v>3223147.1799999997</v>
      </c>
      <c r="N16" s="119"/>
      <c r="O16" s="119"/>
      <c r="P16" s="106">
        <f t="shared" ref="P16:P47" si="1">SUM(D16:O16)</f>
        <v>22485532.130000003</v>
      </c>
    </row>
    <row r="17" spans="1:18" x14ac:dyDescent="0.25">
      <c r="A17" s="105" t="s">
        <v>374</v>
      </c>
      <c r="B17" s="106">
        <v>121655072</v>
      </c>
      <c r="C17" s="106">
        <v>121655072</v>
      </c>
      <c r="D17" s="119">
        <v>264600.40000000002</v>
      </c>
      <c r="E17" s="119">
        <v>808300</v>
      </c>
      <c r="F17" s="119">
        <v>2272527.34</v>
      </c>
      <c r="G17" s="119">
        <v>2191066.29</v>
      </c>
      <c r="H17" s="119">
        <v>2213767.37</v>
      </c>
      <c r="I17" s="119">
        <v>2097535.34</v>
      </c>
      <c r="J17" s="119">
        <v>1788537.5</v>
      </c>
      <c r="K17" s="119">
        <v>1140239.81</v>
      </c>
      <c r="L17" s="119">
        <v>2001289.81</v>
      </c>
      <c r="M17" s="119">
        <v>1917606.5</v>
      </c>
      <c r="N17" s="119"/>
      <c r="O17" s="119"/>
      <c r="P17" s="106">
        <f t="shared" si="1"/>
        <v>16695470.359999999</v>
      </c>
    </row>
    <row r="18" spans="1:18" x14ac:dyDescent="0.25">
      <c r="A18" s="105" t="s">
        <v>375</v>
      </c>
      <c r="B18" s="106">
        <v>23454001.999999996</v>
      </c>
      <c r="C18" s="106">
        <v>23454001.999999996</v>
      </c>
      <c r="D18" s="119">
        <v>363650</v>
      </c>
      <c r="E18" s="119">
        <v>344300</v>
      </c>
      <c r="F18" s="119">
        <v>1215175.72</v>
      </c>
      <c r="G18" s="119">
        <v>346750</v>
      </c>
      <c r="H18" s="119">
        <v>3604887.1799999997</v>
      </c>
      <c r="I18" s="119">
        <v>644150</v>
      </c>
      <c r="J18" s="119">
        <v>743558.41999999993</v>
      </c>
      <c r="K18" s="119">
        <v>7285050</v>
      </c>
      <c r="L18" s="119">
        <v>2879463.22</v>
      </c>
      <c r="M18" s="119">
        <v>1251299.17</v>
      </c>
      <c r="N18" s="119"/>
      <c r="O18" s="119"/>
      <c r="P18" s="106">
        <f t="shared" si="1"/>
        <v>18678283.710000001</v>
      </c>
    </row>
    <row r="19" spans="1:18" x14ac:dyDescent="0.25">
      <c r="A19" s="105" t="s">
        <v>376</v>
      </c>
      <c r="B19" s="106">
        <v>4819000.0000000009</v>
      </c>
      <c r="C19" s="106">
        <v>4819000.0000000009</v>
      </c>
      <c r="D19" s="119">
        <v>17630</v>
      </c>
      <c r="E19" s="119">
        <v>29930</v>
      </c>
      <c r="F19" s="119">
        <v>323594.59000000003</v>
      </c>
      <c r="G19" s="119">
        <v>100737.25</v>
      </c>
      <c r="H19" s="119">
        <v>757654.13</v>
      </c>
      <c r="I19" s="119">
        <v>20960</v>
      </c>
      <c r="J19" s="119">
        <v>309543.37</v>
      </c>
      <c r="K19" s="119">
        <v>20250</v>
      </c>
      <c r="L19" s="119">
        <v>516719.27999999997</v>
      </c>
      <c r="M19" s="119">
        <v>538559.99</v>
      </c>
      <c r="N19" s="119"/>
      <c r="O19" s="119"/>
      <c r="P19" s="106">
        <f t="shared" si="1"/>
        <v>2635578.61</v>
      </c>
    </row>
    <row r="20" spans="1:18" x14ac:dyDescent="0.25">
      <c r="A20" s="105" t="s">
        <v>377</v>
      </c>
      <c r="B20" s="106">
        <v>185314934.42633331</v>
      </c>
      <c r="C20" s="106">
        <v>185314934.42633331</v>
      </c>
      <c r="D20" s="119">
        <v>8028637.5699999994</v>
      </c>
      <c r="E20" s="119">
        <v>14041227.09</v>
      </c>
      <c r="F20" s="119">
        <v>4701413.1399999997</v>
      </c>
      <c r="G20" s="119">
        <v>8968081.4199999999</v>
      </c>
      <c r="H20" s="119">
        <v>9242837.3900000006</v>
      </c>
      <c r="I20" s="119">
        <v>14265106.950000001</v>
      </c>
      <c r="J20" s="119">
        <v>9085434.0999999996</v>
      </c>
      <c r="K20" s="119">
        <v>12538480.16</v>
      </c>
      <c r="L20" s="119">
        <v>10235980</v>
      </c>
      <c r="M20" s="119">
        <v>10163487.51</v>
      </c>
      <c r="N20" s="119"/>
      <c r="O20" s="119"/>
      <c r="P20" s="106">
        <f t="shared" si="1"/>
        <v>101270685.33</v>
      </c>
    </row>
    <row r="21" spans="1:18" x14ac:dyDescent="0.25">
      <c r="A21" s="105" t="s">
        <v>378</v>
      </c>
      <c r="B21" s="106">
        <v>104383852.30000001</v>
      </c>
      <c r="C21" s="106">
        <v>104383852.30000001</v>
      </c>
      <c r="D21" s="119">
        <v>8035315.7700000005</v>
      </c>
      <c r="E21" s="119">
        <v>9007829.4900000002</v>
      </c>
      <c r="F21" s="119">
        <v>9398932.4100000001</v>
      </c>
      <c r="G21" s="119">
        <v>8601319.2999999989</v>
      </c>
      <c r="H21" s="119">
        <v>8572381.0099999998</v>
      </c>
      <c r="I21" s="119">
        <v>8627082</v>
      </c>
      <c r="J21" s="119">
        <v>8651937.5</v>
      </c>
      <c r="K21" s="119">
        <v>8694267.7300000004</v>
      </c>
      <c r="L21" s="119">
        <v>8651845.2999999989</v>
      </c>
      <c r="M21" s="119">
        <v>8670600.3900000006</v>
      </c>
      <c r="N21" s="119"/>
      <c r="O21" s="119"/>
      <c r="P21" s="106">
        <f t="shared" si="1"/>
        <v>86911510.899999991</v>
      </c>
      <c r="Q21" s="131"/>
    </row>
    <row r="22" spans="1:18" ht="25.5" x14ac:dyDescent="0.25">
      <c r="A22" s="105" t="s">
        <v>379</v>
      </c>
      <c r="B22" s="106">
        <v>57167940.570000008</v>
      </c>
      <c r="C22" s="106">
        <v>57167940.570000008</v>
      </c>
      <c r="D22" s="119">
        <v>80768.67</v>
      </c>
      <c r="E22" s="119">
        <v>219414.24000000002</v>
      </c>
      <c r="F22" s="119">
        <v>2695029.0300000003</v>
      </c>
      <c r="G22" s="119">
        <v>612266.89</v>
      </c>
      <c r="H22" s="119">
        <v>428899.99</v>
      </c>
      <c r="I22" s="119">
        <v>791978.22</v>
      </c>
      <c r="J22" s="119">
        <v>389957.07</v>
      </c>
      <c r="K22" s="119">
        <v>572234.30000000005</v>
      </c>
      <c r="L22" s="119">
        <v>959971.47</v>
      </c>
      <c r="M22" s="119">
        <v>274982.83</v>
      </c>
      <c r="N22" s="119"/>
      <c r="O22" s="119"/>
      <c r="P22" s="106">
        <f t="shared" si="1"/>
        <v>7025502.71</v>
      </c>
    </row>
    <row r="23" spans="1:18" ht="25.5" x14ac:dyDescent="0.25">
      <c r="A23" s="105" t="s">
        <v>380</v>
      </c>
      <c r="B23" s="106">
        <v>131389847</v>
      </c>
      <c r="C23" s="106">
        <v>131389847</v>
      </c>
      <c r="D23" s="120">
        <v>13339392.41</v>
      </c>
      <c r="E23" s="120">
        <v>5530233.8699999992</v>
      </c>
      <c r="F23" s="120">
        <v>5987108.5299999993</v>
      </c>
      <c r="G23" s="120">
        <v>4821900.25</v>
      </c>
      <c r="H23" s="120">
        <v>9671091.0399999991</v>
      </c>
      <c r="I23" s="120">
        <v>12947189.850000001</v>
      </c>
      <c r="J23" s="120">
        <v>16693085.66</v>
      </c>
      <c r="K23" s="120">
        <v>3688060.48</v>
      </c>
      <c r="L23" s="120">
        <v>5176044.13</v>
      </c>
      <c r="M23" s="120">
        <v>4079663.48</v>
      </c>
      <c r="N23" s="120"/>
      <c r="O23" s="120"/>
      <c r="P23" s="115">
        <f t="shared" si="1"/>
        <v>81933769.700000003</v>
      </c>
    </row>
    <row r="24" spans="1:18" x14ac:dyDescent="0.25">
      <c r="A24" s="105" t="s">
        <v>381</v>
      </c>
      <c r="B24" s="106">
        <v>5770900</v>
      </c>
      <c r="C24" s="106">
        <v>5770900</v>
      </c>
      <c r="D24" s="119">
        <v>69840</v>
      </c>
      <c r="E24" s="119">
        <v>0</v>
      </c>
      <c r="F24" s="119">
        <v>354035.4</v>
      </c>
      <c r="G24" s="119">
        <v>0</v>
      </c>
      <c r="H24" s="119">
        <v>140184</v>
      </c>
      <c r="I24" s="119">
        <v>30668.2</v>
      </c>
      <c r="J24" s="119">
        <v>0</v>
      </c>
      <c r="K24" s="119">
        <v>0</v>
      </c>
      <c r="L24" s="119">
        <v>81841</v>
      </c>
      <c r="M24" s="119">
        <v>193249</v>
      </c>
      <c r="N24" s="119"/>
      <c r="O24" s="119"/>
      <c r="P24" s="106">
        <f t="shared" si="1"/>
        <v>869817.6</v>
      </c>
    </row>
    <row r="25" spans="1:18" x14ac:dyDescent="0.25">
      <c r="A25" s="109" t="s">
        <v>382</v>
      </c>
      <c r="B25" s="110">
        <v>57828159.950000003</v>
      </c>
      <c r="C25" s="110">
        <v>57828159.950000003</v>
      </c>
      <c r="D25" s="110">
        <v>1254518.3599999999</v>
      </c>
      <c r="E25" s="110">
        <v>2469057.77</v>
      </c>
      <c r="F25" s="110">
        <v>2398149.0700000003</v>
      </c>
      <c r="G25" s="110">
        <v>1641425.6400000001</v>
      </c>
      <c r="H25" s="110">
        <v>2644229.85</v>
      </c>
      <c r="I25" s="110">
        <v>1846455.64</v>
      </c>
      <c r="J25" s="110">
        <v>5371791.8199999994</v>
      </c>
      <c r="K25" s="110">
        <v>3714847.71</v>
      </c>
      <c r="L25" s="110">
        <v>2728685.94</v>
      </c>
      <c r="M25" s="110">
        <v>2845984.2800000003</v>
      </c>
      <c r="N25" s="110"/>
      <c r="O25" s="110"/>
      <c r="P25" s="137">
        <f t="shared" si="1"/>
        <v>26915146.080000002</v>
      </c>
      <c r="Q25" s="110"/>
      <c r="R25" s="131"/>
    </row>
    <row r="26" spans="1:18" x14ac:dyDescent="0.25">
      <c r="A26" s="105" t="s">
        <v>383</v>
      </c>
      <c r="B26" s="106">
        <v>6203719.0000000009</v>
      </c>
      <c r="C26" s="106">
        <v>6203719.0000000009</v>
      </c>
      <c r="D26" s="120">
        <v>147667.54</v>
      </c>
      <c r="E26" s="120">
        <v>394928.36</v>
      </c>
      <c r="F26" s="120">
        <v>330994.73</v>
      </c>
      <c r="G26" s="120">
        <v>193848.14</v>
      </c>
      <c r="H26" s="120">
        <v>530550.18000000005</v>
      </c>
      <c r="I26" s="120">
        <v>93595.62</v>
      </c>
      <c r="J26" s="120">
        <v>-388914.11</v>
      </c>
      <c r="K26" s="120">
        <v>326829.77</v>
      </c>
      <c r="L26" s="120">
        <v>221730.28</v>
      </c>
      <c r="M26" s="120">
        <v>515644.73</v>
      </c>
      <c r="N26" s="120"/>
      <c r="O26" s="120"/>
      <c r="P26" s="115">
        <f t="shared" si="1"/>
        <v>2366875.2400000002</v>
      </c>
    </row>
    <row r="27" spans="1:18" x14ac:dyDescent="0.25">
      <c r="A27" s="105" t="s">
        <v>384</v>
      </c>
      <c r="B27" s="106">
        <v>1677520.0000000002</v>
      </c>
      <c r="C27" s="106">
        <v>1677520.0000000002</v>
      </c>
      <c r="D27" s="120">
        <v>0</v>
      </c>
      <c r="E27" s="120">
        <v>0</v>
      </c>
      <c r="F27" s="120">
        <v>91999.95</v>
      </c>
      <c r="G27" s="120">
        <v>0</v>
      </c>
      <c r="H27" s="120">
        <v>0</v>
      </c>
      <c r="I27" s="120">
        <v>297891</v>
      </c>
      <c r="J27" s="120">
        <v>0</v>
      </c>
      <c r="K27" s="120">
        <v>2950</v>
      </c>
      <c r="L27" s="120">
        <v>219716</v>
      </c>
      <c r="M27" s="120">
        <v>0</v>
      </c>
      <c r="N27" s="120"/>
      <c r="O27" s="120"/>
      <c r="P27" s="115">
        <f t="shared" si="1"/>
        <v>612556.94999999995</v>
      </c>
    </row>
    <row r="28" spans="1:18" x14ac:dyDescent="0.25">
      <c r="A28" s="105" t="s">
        <v>385</v>
      </c>
      <c r="B28" s="106">
        <v>2951769.5000000005</v>
      </c>
      <c r="C28" s="106">
        <v>2951769.5000000005</v>
      </c>
      <c r="D28" s="120">
        <v>0</v>
      </c>
      <c r="E28" s="120">
        <v>500338.41</v>
      </c>
      <c r="F28" s="120">
        <v>163214</v>
      </c>
      <c r="G28" s="120">
        <v>11100</v>
      </c>
      <c r="H28" s="120">
        <v>527745.87</v>
      </c>
      <c r="I28" s="120">
        <v>-1014198.0700000001</v>
      </c>
      <c r="J28" s="120">
        <v>231374.4</v>
      </c>
      <c r="K28" s="120">
        <v>320675</v>
      </c>
      <c r="L28" s="120">
        <v>311.85000000000002</v>
      </c>
      <c r="M28" s="120">
        <v>130000</v>
      </c>
      <c r="N28" s="120"/>
      <c r="O28" s="120"/>
      <c r="P28" s="115">
        <f t="shared" si="1"/>
        <v>870561.45999999973</v>
      </c>
    </row>
    <row r="29" spans="1:18" x14ac:dyDescent="0.25">
      <c r="A29" s="105" t="s">
        <v>386</v>
      </c>
      <c r="B29" s="106">
        <v>364403.03999999992</v>
      </c>
      <c r="C29" s="106">
        <v>364403.03999999992</v>
      </c>
      <c r="D29" s="120">
        <v>0</v>
      </c>
      <c r="E29" s="120">
        <v>991.54</v>
      </c>
      <c r="F29" s="120">
        <v>0</v>
      </c>
      <c r="G29" s="120">
        <v>0</v>
      </c>
      <c r="H29" s="119">
        <v>0</v>
      </c>
      <c r="I29" s="119">
        <v>126903.52</v>
      </c>
      <c r="J29" s="119">
        <v>0</v>
      </c>
      <c r="K29" s="119">
        <v>0</v>
      </c>
      <c r="L29" s="119">
        <v>0</v>
      </c>
      <c r="M29" s="119">
        <v>0</v>
      </c>
      <c r="N29" s="119"/>
      <c r="O29" s="119"/>
      <c r="P29" s="106">
        <f t="shared" si="1"/>
        <v>127895.06</v>
      </c>
    </row>
    <row r="30" spans="1:18" x14ac:dyDescent="0.25">
      <c r="A30" s="105" t="s">
        <v>387</v>
      </c>
      <c r="B30" s="106">
        <v>1636000</v>
      </c>
      <c r="C30" s="106">
        <v>1636000</v>
      </c>
      <c r="D30" s="120">
        <v>900</v>
      </c>
      <c r="E30" s="120">
        <v>9000</v>
      </c>
      <c r="F30" s="120">
        <v>950.01</v>
      </c>
      <c r="G30" s="120">
        <v>0</v>
      </c>
      <c r="H30" s="120">
        <v>0</v>
      </c>
      <c r="I30" s="120">
        <v>1416</v>
      </c>
      <c r="J30" s="120">
        <v>11804.38</v>
      </c>
      <c r="K30" s="120">
        <v>826483.8</v>
      </c>
      <c r="L30" s="120">
        <v>0</v>
      </c>
      <c r="M30" s="120">
        <v>3251.92</v>
      </c>
      <c r="N30" s="120"/>
      <c r="O30" s="120"/>
      <c r="P30" s="115">
        <f t="shared" si="1"/>
        <v>853806.1100000001</v>
      </c>
      <c r="Q30" t="s">
        <v>446</v>
      </c>
    </row>
    <row r="31" spans="1:18" ht="25.5" x14ac:dyDescent="0.25">
      <c r="A31" s="105" t="s">
        <v>388</v>
      </c>
      <c r="B31" s="106">
        <v>2341000</v>
      </c>
      <c r="C31" s="106">
        <v>2341000</v>
      </c>
      <c r="D31" s="120">
        <v>12473.470000000001</v>
      </c>
      <c r="E31" s="120">
        <v>184393.94999999998</v>
      </c>
      <c r="F31" s="120">
        <v>0</v>
      </c>
      <c r="G31" s="120">
        <v>17009.760000000002</v>
      </c>
      <c r="H31" s="120">
        <v>237672.69</v>
      </c>
      <c r="I31" s="120">
        <v>107593.94</v>
      </c>
      <c r="J31" s="120">
        <v>1241.99</v>
      </c>
      <c r="K31" s="120">
        <v>47004.6</v>
      </c>
      <c r="L31" s="120">
        <v>219918.19</v>
      </c>
      <c r="M31" s="120">
        <v>78284.3</v>
      </c>
      <c r="N31" s="120"/>
      <c r="O31" s="120"/>
      <c r="P31" s="115">
        <f t="shared" si="1"/>
        <v>905592.89000000013</v>
      </c>
    </row>
    <row r="32" spans="1:18" ht="25.5" x14ac:dyDescent="0.25">
      <c r="A32" s="105" t="s">
        <v>389</v>
      </c>
      <c r="B32" s="106">
        <v>19251381</v>
      </c>
      <c r="C32" s="106">
        <v>19251381</v>
      </c>
      <c r="D32" s="120">
        <v>948489.47</v>
      </c>
      <c r="E32" s="120">
        <v>917670.98</v>
      </c>
      <c r="F32" s="120">
        <v>1039697.62</v>
      </c>
      <c r="G32" s="120">
        <v>1198325.01</v>
      </c>
      <c r="H32" s="120">
        <v>894538.71</v>
      </c>
      <c r="I32" s="120">
        <v>999092.95</v>
      </c>
      <c r="J32" s="120">
        <v>1016068.93</v>
      </c>
      <c r="K32" s="120">
        <v>1254113.18</v>
      </c>
      <c r="L32" s="120">
        <v>1000839.91</v>
      </c>
      <c r="M32" s="120">
        <v>1114450</v>
      </c>
      <c r="N32" s="120"/>
      <c r="O32" s="120"/>
      <c r="P32" s="115">
        <f t="shared" si="1"/>
        <v>10383286.76</v>
      </c>
    </row>
    <row r="33" spans="1:17" ht="25.5" x14ac:dyDescent="0.25">
      <c r="A33" s="105" t="s">
        <v>390</v>
      </c>
      <c r="B33" s="115">
        <v>0</v>
      </c>
      <c r="C33" s="115">
        <v>0</v>
      </c>
      <c r="D33" s="120">
        <v>0</v>
      </c>
      <c r="E33" s="120">
        <v>0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v>0</v>
      </c>
      <c r="L33" s="120">
        <v>0</v>
      </c>
      <c r="M33" s="120">
        <v>0</v>
      </c>
      <c r="N33" s="120"/>
      <c r="O33" s="120"/>
      <c r="P33" s="115">
        <f t="shared" si="1"/>
        <v>0</v>
      </c>
    </row>
    <row r="34" spans="1:17" x14ac:dyDescent="0.25">
      <c r="A34" s="105" t="s">
        <v>391</v>
      </c>
      <c r="B34" s="106">
        <v>23402367.41</v>
      </c>
      <c r="C34" s="106">
        <v>23402367.41</v>
      </c>
      <c r="D34" s="120">
        <v>144987.88</v>
      </c>
      <c r="E34" s="120">
        <v>461734.52999999997</v>
      </c>
      <c r="F34" s="120">
        <v>771292.76</v>
      </c>
      <c r="G34" s="120">
        <v>221142.73</v>
      </c>
      <c r="H34" s="119">
        <v>453722.4</v>
      </c>
      <c r="I34" s="119">
        <v>1234160.68</v>
      </c>
      <c r="J34" s="119">
        <v>4500216.2299999995</v>
      </c>
      <c r="K34" s="119">
        <v>936791.36</v>
      </c>
      <c r="L34" s="119">
        <v>1066169.71</v>
      </c>
      <c r="M34" s="119">
        <v>1004353.33</v>
      </c>
      <c r="N34" s="119"/>
      <c r="O34" s="119"/>
      <c r="P34" s="115">
        <f t="shared" si="1"/>
        <v>10794571.609999998</v>
      </c>
    </row>
    <row r="35" spans="1:17" x14ac:dyDescent="0.25">
      <c r="A35" s="109" t="s">
        <v>392</v>
      </c>
      <c r="B35" s="110">
        <v>1318535606.306</v>
      </c>
      <c r="C35" s="110">
        <v>1318535606.306</v>
      </c>
      <c r="D35" s="110">
        <v>4167275</v>
      </c>
      <c r="E35" s="110">
        <v>115000</v>
      </c>
      <c r="F35" s="110">
        <v>2625000</v>
      </c>
      <c r="G35" s="110">
        <v>1200915</v>
      </c>
      <c r="H35" s="110">
        <v>1607749.94</v>
      </c>
      <c r="I35" s="110">
        <v>1015000</v>
      </c>
      <c r="J35" s="110">
        <v>605445750</v>
      </c>
      <c r="K35" s="110">
        <v>357568.33</v>
      </c>
      <c r="L35" s="110">
        <v>713702.3</v>
      </c>
      <c r="M35" s="110">
        <v>1367868.58</v>
      </c>
      <c r="N35" s="110"/>
      <c r="O35" s="110"/>
      <c r="P35" s="137">
        <f t="shared" si="1"/>
        <v>618615829.1500001</v>
      </c>
    </row>
    <row r="36" spans="1:17" ht="17.25" customHeight="1" x14ac:dyDescent="0.25">
      <c r="A36" s="105" t="s">
        <v>393</v>
      </c>
      <c r="B36" s="115">
        <v>20000000</v>
      </c>
      <c r="C36" s="115">
        <v>20000000</v>
      </c>
      <c r="D36" s="120">
        <v>132000</v>
      </c>
      <c r="E36" s="120">
        <v>115000</v>
      </c>
      <c r="F36" s="120">
        <v>2625000</v>
      </c>
      <c r="G36" s="120">
        <v>1200915</v>
      </c>
      <c r="H36" s="120">
        <v>1607749.94</v>
      </c>
      <c r="I36" s="120">
        <v>1015000</v>
      </c>
      <c r="J36" s="120">
        <v>0</v>
      </c>
      <c r="K36" s="120">
        <v>302500</v>
      </c>
      <c r="L36" s="120">
        <v>344320</v>
      </c>
      <c r="M36" s="120">
        <v>566400</v>
      </c>
      <c r="N36" s="120"/>
      <c r="O36" s="120"/>
      <c r="P36" s="115">
        <f t="shared" si="1"/>
        <v>7908884.9399999995</v>
      </c>
    </row>
    <row r="37" spans="1:17" ht="25.5" x14ac:dyDescent="0.25">
      <c r="A37" s="105" t="s">
        <v>394</v>
      </c>
      <c r="B37" s="115">
        <v>0</v>
      </c>
      <c r="C37" s="115">
        <v>0</v>
      </c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/>
      <c r="O37" s="120"/>
      <c r="P37" s="115">
        <f t="shared" si="1"/>
        <v>0</v>
      </c>
    </row>
    <row r="38" spans="1:17" ht="25.5" x14ac:dyDescent="0.25">
      <c r="A38" s="105" t="s">
        <v>395</v>
      </c>
      <c r="B38" s="115">
        <v>0</v>
      </c>
      <c r="C38" s="115">
        <v>0</v>
      </c>
      <c r="D38" s="120">
        <v>0</v>
      </c>
      <c r="E38" s="120">
        <v>0</v>
      </c>
      <c r="F38" s="120">
        <v>0</v>
      </c>
      <c r="G38" s="120">
        <v>0</v>
      </c>
      <c r="H38" s="120">
        <v>0</v>
      </c>
      <c r="I38" s="120">
        <v>0</v>
      </c>
      <c r="J38" s="120">
        <v>0</v>
      </c>
      <c r="K38" s="120">
        <v>0</v>
      </c>
      <c r="L38" s="120">
        <v>0</v>
      </c>
      <c r="M38" s="120">
        <v>0</v>
      </c>
      <c r="N38" s="120"/>
      <c r="O38" s="120"/>
      <c r="P38" s="115">
        <f t="shared" si="1"/>
        <v>0</v>
      </c>
    </row>
    <row r="39" spans="1:17" ht="25.5" x14ac:dyDescent="0.25">
      <c r="A39" s="105" t="s">
        <v>396</v>
      </c>
      <c r="B39" s="115">
        <v>0</v>
      </c>
      <c r="C39" s="115">
        <v>0</v>
      </c>
      <c r="D39" s="120">
        <v>0</v>
      </c>
      <c r="E39" s="120">
        <v>0</v>
      </c>
      <c r="F39" s="120">
        <v>0</v>
      </c>
      <c r="G39" s="120">
        <v>0</v>
      </c>
      <c r="H39" s="120">
        <v>0</v>
      </c>
      <c r="I39" s="120">
        <v>0</v>
      </c>
      <c r="J39" s="120">
        <v>0</v>
      </c>
      <c r="K39" s="120">
        <v>0</v>
      </c>
      <c r="L39" s="120">
        <v>0</v>
      </c>
      <c r="M39" s="120">
        <v>0</v>
      </c>
      <c r="N39" s="120"/>
      <c r="O39" s="120"/>
      <c r="P39" s="115">
        <f t="shared" si="1"/>
        <v>0</v>
      </c>
    </row>
    <row r="40" spans="1:17" ht="25.5" x14ac:dyDescent="0.25">
      <c r="A40" s="105" t="s">
        <v>397</v>
      </c>
      <c r="B40" s="115">
        <v>0</v>
      </c>
      <c r="C40" s="115">
        <v>0</v>
      </c>
      <c r="D40" s="120">
        <v>0</v>
      </c>
      <c r="E40" s="120">
        <v>0</v>
      </c>
      <c r="F40" s="120">
        <v>0</v>
      </c>
      <c r="G40" s="120">
        <v>0</v>
      </c>
      <c r="H40" s="120">
        <v>0</v>
      </c>
      <c r="I40" s="120">
        <v>0</v>
      </c>
      <c r="J40" s="120">
        <v>0</v>
      </c>
      <c r="K40" s="120">
        <v>0</v>
      </c>
      <c r="L40" s="120">
        <v>0</v>
      </c>
      <c r="M40" s="120">
        <v>0</v>
      </c>
      <c r="N40" s="120"/>
      <c r="O40" s="120"/>
      <c r="P40" s="115">
        <f t="shared" si="1"/>
        <v>0</v>
      </c>
    </row>
    <row r="41" spans="1:17" ht="17.25" customHeight="1" x14ac:dyDescent="0.25">
      <c r="A41" s="105" t="s">
        <v>398</v>
      </c>
      <c r="B41" s="115">
        <v>8974556.3060000017</v>
      </c>
      <c r="C41" s="115">
        <v>8974556.3060000017</v>
      </c>
      <c r="D41" s="120">
        <v>4035275</v>
      </c>
      <c r="E41" s="120">
        <v>0</v>
      </c>
      <c r="F41" s="120">
        <v>0</v>
      </c>
      <c r="G41" s="120">
        <v>0</v>
      </c>
      <c r="H41" s="120">
        <v>0</v>
      </c>
      <c r="I41" s="120">
        <v>0</v>
      </c>
      <c r="J41" s="120">
        <v>5445750</v>
      </c>
      <c r="K41" s="120">
        <v>55068.33</v>
      </c>
      <c r="L41" s="120">
        <v>38236.54</v>
      </c>
      <c r="M41" s="120">
        <v>801468.58</v>
      </c>
      <c r="N41" s="120"/>
      <c r="O41" s="120"/>
      <c r="P41" s="115">
        <f t="shared" si="1"/>
        <v>10375798.449999999</v>
      </c>
    </row>
    <row r="42" spans="1:17" ht="25.5" x14ac:dyDescent="0.25">
      <c r="A42" s="105" t="s">
        <v>399</v>
      </c>
      <c r="B42" s="115">
        <v>1289561050</v>
      </c>
      <c r="C42" s="115">
        <v>1289561050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600000000</v>
      </c>
      <c r="K42" s="120">
        <v>0</v>
      </c>
      <c r="L42" s="120">
        <v>331145.76</v>
      </c>
      <c r="M42" s="120">
        <v>0</v>
      </c>
      <c r="N42" s="120"/>
      <c r="O42" s="120"/>
      <c r="P42" s="115">
        <f t="shared" si="1"/>
        <v>600331145.75999999</v>
      </c>
    </row>
    <row r="43" spans="1:17" s="142" customFormat="1" x14ac:dyDescent="0.25">
      <c r="A43" s="109" t="s">
        <v>400</v>
      </c>
      <c r="B43" s="110">
        <v>228978342.5</v>
      </c>
      <c r="C43" s="110">
        <v>228978342.5</v>
      </c>
      <c r="D43" s="110">
        <v>1100730.8999999999</v>
      </c>
      <c r="E43" s="110">
        <v>391522</v>
      </c>
      <c r="F43" s="110">
        <v>4507786.32</v>
      </c>
      <c r="G43" s="110">
        <v>1386080.9</v>
      </c>
      <c r="H43" s="110">
        <v>4555457.0999999996</v>
      </c>
      <c r="I43" s="110">
        <v>2257417.9699999997</v>
      </c>
      <c r="J43" s="110">
        <v>2278447.41</v>
      </c>
      <c r="K43" s="110">
        <v>1918625.9</v>
      </c>
      <c r="L43" s="110">
        <v>1961905.9</v>
      </c>
      <c r="M43" s="110">
        <v>1883525.9</v>
      </c>
      <c r="N43" s="110"/>
      <c r="O43" s="110"/>
      <c r="P43" s="137">
        <f t="shared" si="1"/>
        <v>22241500.299999997</v>
      </c>
      <c r="Q43" s="141"/>
    </row>
    <row r="44" spans="1:17" x14ac:dyDescent="0.25">
      <c r="A44" s="105" t="s">
        <v>401</v>
      </c>
      <c r="B44" s="115">
        <v>0</v>
      </c>
      <c r="C44" s="115">
        <v>0</v>
      </c>
      <c r="D44" s="120">
        <v>0</v>
      </c>
      <c r="E44" s="120">
        <v>0</v>
      </c>
      <c r="F44" s="120">
        <v>0</v>
      </c>
      <c r="G44" s="120">
        <v>0</v>
      </c>
      <c r="H44" s="120">
        <v>0</v>
      </c>
      <c r="I44" s="120">
        <v>0</v>
      </c>
      <c r="J44" s="120">
        <v>0</v>
      </c>
      <c r="K44" s="120">
        <v>0</v>
      </c>
      <c r="L44" s="120">
        <v>0</v>
      </c>
      <c r="M44" s="120">
        <v>0</v>
      </c>
      <c r="N44" s="120"/>
      <c r="O44" s="120"/>
      <c r="P44" s="115">
        <f t="shared" si="1"/>
        <v>0</v>
      </c>
      <c r="Q44" s="131"/>
    </row>
    <row r="45" spans="1:17" ht="25.5" x14ac:dyDescent="0.25">
      <c r="A45" s="105" t="s">
        <v>402</v>
      </c>
      <c r="B45" s="115">
        <v>0</v>
      </c>
      <c r="C45" s="115">
        <v>0</v>
      </c>
      <c r="D45" s="120">
        <v>0</v>
      </c>
      <c r="E45" s="120">
        <v>0</v>
      </c>
      <c r="F45" s="120">
        <v>0</v>
      </c>
      <c r="G45" s="120">
        <v>0</v>
      </c>
      <c r="H45" s="120">
        <v>0</v>
      </c>
      <c r="I45" s="120">
        <v>0</v>
      </c>
      <c r="J45" s="120">
        <v>0</v>
      </c>
      <c r="K45" s="120">
        <v>0</v>
      </c>
      <c r="L45" s="120">
        <v>0</v>
      </c>
      <c r="M45" s="120">
        <v>0</v>
      </c>
      <c r="N45" s="120"/>
      <c r="O45" s="120"/>
      <c r="P45" s="115">
        <f t="shared" si="1"/>
        <v>0</v>
      </c>
    </row>
    <row r="46" spans="1:17" ht="25.5" x14ac:dyDescent="0.25">
      <c r="A46" s="105" t="s">
        <v>403</v>
      </c>
      <c r="B46" s="115">
        <v>228978342.5</v>
      </c>
      <c r="C46" s="115">
        <v>228978342.5</v>
      </c>
      <c r="D46" s="120">
        <v>1100730.8999999999</v>
      </c>
      <c r="E46" s="120">
        <v>391522</v>
      </c>
      <c r="F46" s="120">
        <v>4507786.32</v>
      </c>
      <c r="G46" s="120">
        <v>1386080.9</v>
      </c>
      <c r="H46" s="120">
        <v>4555457.0999999996</v>
      </c>
      <c r="I46" s="120">
        <v>2257417.9699999997</v>
      </c>
      <c r="J46" s="120">
        <v>2278447.41</v>
      </c>
      <c r="K46" s="120">
        <v>1918625.9</v>
      </c>
      <c r="L46" s="120">
        <v>1961905.9</v>
      </c>
      <c r="M46" s="120">
        <v>1883525.9</v>
      </c>
      <c r="N46" s="120"/>
      <c r="O46" s="120"/>
      <c r="P46" s="115">
        <f t="shared" si="1"/>
        <v>22241500.299999997</v>
      </c>
    </row>
    <row r="47" spans="1:17" ht="25.5" x14ac:dyDescent="0.25">
      <c r="A47" s="105" t="s">
        <v>404</v>
      </c>
      <c r="B47" s="115">
        <v>0</v>
      </c>
      <c r="C47" s="115">
        <v>0</v>
      </c>
      <c r="D47" s="120">
        <v>0</v>
      </c>
      <c r="E47" s="120">
        <v>0</v>
      </c>
      <c r="F47" s="120">
        <v>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20"/>
      <c r="O47" s="120"/>
      <c r="P47" s="115">
        <f t="shared" si="1"/>
        <v>0</v>
      </c>
    </row>
    <row r="48" spans="1:17" ht="25.5" x14ac:dyDescent="0.25">
      <c r="A48" s="105" t="s">
        <v>405</v>
      </c>
      <c r="B48" s="115">
        <v>0</v>
      </c>
      <c r="C48" s="115">
        <v>0</v>
      </c>
      <c r="D48" s="120">
        <v>0</v>
      </c>
      <c r="E48" s="120">
        <v>0</v>
      </c>
      <c r="F48" s="120">
        <v>0</v>
      </c>
      <c r="G48" s="120">
        <v>0</v>
      </c>
      <c r="H48" s="120">
        <v>0</v>
      </c>
      <c r="I48" s="120">
        <v>0</v>
      </c>
      <c r="J48" s="120">
        <v>0</v>
      </c>
      <c r="K48" s="120">
        <v>0</v>
      </c>
      <c r="L48" s="120">
        <v>0</v>
      </c>
      <c r="M48" s="120">
        <v>0</v>
      </c>
      <c r="N48" s="120"/>
      <c r="O48" s="120"/>
      <c r="P48" s="115">
        <f t="shared" ref="P48:P72" si="2">SUM(D48:O48)</f>
        <v>0</v>
      </c>
    </row>
    <row r="49" spans="1:17" x14ac:dyDescent="0.25">
      <c r="A49" s="105" t="s">
        <v>406</v>
      </c>
      <c r="B49" s="115">
        <v>0</v>
      </c>
      <c r="C49" s="115">
        <v>0</v>
      </c>
      <c r="D49" s="120">
        <v>0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/>
      <c r="O49" s="120"/>
      <c r="P49" s="115">
        <f t="shared" si="2"/>
        <v>0</v>
      </c>
    </row>
    <row r="50" spans="1:17" ht="25.5" x14ac:dyDescent="0.25">
      <c r="A50" s="105" t="s">
        <v>407</v>
      </c>
      <c r="B50" s="115">
        <v>0</v>
      </c>
      <c r="C50" s="115">
        <v>0</v>
      </c>
      <c r="D50" s="120">
        <v>0</v>
      </c>
      <c r="E50" s="120">
        <v>0</v>
      </c>
      <c r="F50" s="120">
        <v>0</v>
      </c>
      <c r="G50" s="120">
        <v>0</v>
      </c>
      <c r="H50" s="120">
        <v>0</v>
      </c>
      <c r="I50" s="120">
        <v>0</v>
      </c>
      <c r="J50" s="120">
        <v>0</v>
      </c>
      <c r="K50" s="120">
        <v>0</v>
      </c>
      <c r="L50" s="120">
        <v>0</v>
      </c>
      <c r="M50" s="120">
        <v>0</v>
      </c>
      <c r="N50" s="120"/>
      <c r="O50" s="120"/>
      <c r="P50" s="115">
        <f t="shared" si="2"/>
        <v>0</v>
      </c>
    </row>
    <row r="51" spans="1:17" s="142" customFormat="1" x14ac:dyDescent="0.25">
      <c r="A51" s="109" t="s">
        <v>408</v>
      </c>
      <c r="B51" s="110">
        <v>157532059.29666668</v>
      </c>
      <c r="C51" s="110">
        <v>157532059.29666668</v>
      </c>
      <c r="D51" s="110">
        <v>11641397.24</v>
      </c>
      <c r="E51" s="110">
        <v>2445397.27</v>
      </c>
      <c r="F51" s="110">
        <v>932049.11</v>
      </c>
      <c r="G51" s="110">
        <v>3506769.7399999998</v>
      </c>
      <c r="H51" s="110">
        <v>2696601.1</v>
      </c>
      <c r="I51" s="110">
        <v>16110016.390000001</v>
      </c>
      <c r="J51" s="110">
        <v>0</v>
      </c>
      <c r="K51" s="110">
        <v>19853.38</v>
      </c>
      <c r="L51" s="110">
        <v>1531610</v>
      </c>
      <c r="M51" s="110">
        <v>1399714.68</v>
      </c>
      <c r="N51" s="110"/>
      <c r="O51" s="110"/>
      <c r="P51" s="137">
        <f t="shared" si="2"/>
        <v>40283408.910000004</v>
      </c>
      <c r="Q51" s="143"/>
    </row>
    <row r="52" spans="1:17" x14ac:dyDescent="0.25">
      <c r="A52" s="105" t="s">
        <v>409</v>
      </c>
      <c r="B52" s="115">
        <v>61965927.706666678</v>
      </c>
      <c r="C52" s="115">
        <v>61965927.706666678</v>
      </c>
      <c r="D52" s="120">
        <v>11641397.24</v>
      </c>
      <c r="E52" s="120">
        <v>68284.899999999994</v>
      </c>
      <c r="F52" s="120">
        <v>225506.06</v>
      </c>
      <c r="G52" s="120">
        <v>182202.34</v>
      </c>
      <c r="H52" s="120">
        <v>2427061.38</v>
      </c>
      <c r="I52" s="120">
        <v>4157116.85</v>
      </c>
      <c r="J52" s="120">
        <v>0</v>
      </c>
      <c r="K52" s="120">
        <v>19853.38</v>
      </c>
      <c r="L52" s="120">
        <v>1484810</v>
      </c>
      <c r="M52" s="120">
        <v>60640</v>
      </c>
      <c r="N52" s="120"/>
      <c r="O52" s="120"/>
      <c r="P52" s="115">
        <f t="shared" si="2"/>
        <v>20266872.150000002</v>
      </c>
    </row>
    <row r="53" spans="1:17" ht="25.5" x14ac:dyDescent="0.25">
      <c r="A53" s="105" t="s">
        <v>410</v>
      </c>
      <c r="B53" s="115">
        <v>3692105.59</v>
      </c>
      <c r="C53" s="115">
        <v>3692105.59</v>
      </c>
      <c r="D53" s="120">
        <v>0</v>
      </c>
      <c r="E53" s="120">
        <v>0</v>
      </c>
      <c r="F53" s="120">
        <v>69933.05</v>
      </c>
      <c r="G53" s="120">
        <v>0</v>
      </c>
      <c r="H53" s="120">
        <v>269539.72000000003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/>
      <c r="O53" s="120"/>
      <c r="P53" s="115">
        <f t="shared" si="2"/>
        <v>339472.77</v>
      </c>
    </row>
    <row r="54" spans="1:17" ht="21" customHeight="1" x14ac:dyDescent="0.25">
      <c r="A54" s="105" t="s">
        <v>411</v>
      </c>
      <c r="B54" s="115">
        <v>0</v>
      </c>
      <c r="C54" s="115">
        <v>0</v>
      </c>
      <c r="D54" s="120">
        <v>0</v>
      </c>
      <c r="E54" s="120">
        <v>0</v>
      </c>
      <c r="F54" s="120">
        <v>0</v>
      </c>
      <c r="G54" s="120">
        <v>0</v>
      </c>
      <c r="H54" s="120">
        <v>0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/>
      <c r="O54" s="120"/>
      <c r="P54" s="115">
        <f t="shared" si="2"/>
        <v>0</v>
      </c>
    </row>
    <row r="55" spans="1:17" ht="25.5" x14ac:dyDescent="0.25">
      <c r="A55" s="105" t="s">
        <v>412</v>
      </c>
      <c r="B55" s="115">
        <v>52586080</v>
      </c>
      <c r="C55" s="115">
        <v>52586080</v>
      </c>
      <c r="D55" s="120">
        <v>0</v>
      </c>
      <c r="E55" s="120">
        <v>0</v>
      </c>
      <c r="F55" s="120">
        <v>0</v>
      </c>
      <c r="G55" s="120">
        <v>0</v>
      </c>
      <c r="H55" s="120">
        <v>0</v>
      </c>
      <c r="I55" s="120">
        <v>10595200</v>
      </c>
      <c r="J55" s="120">
        <v>0</v>
      </c>
      <c r="K55" s="120">
        <v>0</v>
      </c>
      <c r="L55" s="120">
        <v>0</v>
      </c>
      <c r="M55" s="120">
        <v>0</v>
      </c>
      <c r="N55" s="120"/>
      <c r="O55" s="120"/>
      <c r="P55" s="115">
        <f t="shared" si="2"/>
        <v>10595200</v>
      </c>
    </row>
    <row r="56" spans="1:17" x14ac:dyDescent="0.25">
      <c r="A56" s="105" t="s">
        <v>413</v>
      </c>
      <c r="B56" s="115">
        <v>29787946</v>
      </c>
      <c r="C56" s="115">
        <v>29787946</v>
      </c>
      <c r="D56" s="120">
        <v>0</v>
      </c>
      <c r="E56" s="120">
        <v>2377112.37</v>
      </c>
      <c r="F56" s="120">
        <v>636610</v>
      </c>
      <c r="G56" s="120">
        <v>3324567.4</v>
      </c>
      <c r="H56" s="120">
        <v>0</v>
      </c>
      <c r="I56" s="120">
        <v>0</v>
      </c>
      <c r="J56" s="120">
        <v>0</v>
      </c>
      <c r="K56" s="120">
        <v>0</v>
      </c>
      <c r="L56" s="120">
        <v>46800</v>
      </c>
      <c r="M56" s="120">
        <v>1339074.68</v>
      </c>
      <c r="N56" s="120"/>
      <c r="O56" s="120"/>
      <c r="P56" s="115">
        <f t="shared" si="2"/>
        <v>7724164.4499999993</v>
      </c>
    </row>
    <row r="57" spans="1:17" x14ac:dyDescent="0.25">
      <c r="A57" s="105" t="s">
        <v>414</v>
      </c>
      <c r="B57" s="115">
        <v>9500000</v>
      </c>
      <c r="C57" s="115">
        <v>9500000</v>
      </c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1357699.54</v>
      </c>
      <c r="J57" s="120">
        <v>0</v>
      </c>
      <c r="K57" s="120">
        <v>0</v>
      </c>
      <c r="L57" s="120">
        <v>0</v>
      </c>
      <c r="M57" s="120">
        <v>0</v>
      </c>
      <c r="N57" s="120"/>
      <c r="O57" s="120"/>
      <c r="P57" s="115">
        <f t="shared" si="2"/>
        <v>1357699.54</v>
      </c>
    </row>
    <row r="58" spans="1:17" x14ac:dyDescent="0.25">
      <c r="A58" s="105" t="s">
        <v>415</v>
      </c>
      <c r="B58" s="115">
        <v>0</v>
      </c>
      <c r="C58" s="115">
        <v>0</v>
      </c>
      <c r="D58" s="120">
        <v>0</v>
      </c>
      <c r="E58" s="120">
        <v>0</v>
      </c>
      <c r="F58" s="120">
        <v>0</v>
      </c>
      <c r="G58" s="120">
        <v>0</v>
      </c>
      <c r="H58" s="120">
        <v>0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/>
      <c r="O58" s="120"/>
      <c r="P58" s="115">
        <f t="shared" si="2"/>
        <v>0</v>
      </c>
    </row>
    <row r="59" spans="1:17" ht="12.75" customHeight="1" x14ac:dyDescent="0.25">
      <c r="A59" s="105" t="s">
        <v>416</v>
      </c>
      <c r="B59" s="115">
        <v>0</v>
      </c>
      <c r="C59" s="115">
        <v>0</v>
      </c>
      <c r="D59" s="120">
        <v>0</v>
      </c>
      <c r="E59" s="120">
        <v>0</v>
      </c>
      <c r="F59" s="120">
        <v>0</v>
      </c>
      <c r="G59" s="120">
        <v>0</v>
      </c>
      <c r="H59" s="120">
        <v>0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/>
      <c r="O59" s="120"/>
      <c r="P59" s="115">
        <f t="shared" si="2"/>
        <v>0</v>
      </c>
    </row>
    <row r="60" spans="1:17" ht="25.5" x14ac:dyDescent="0.25">
      <c r="A60" s="105" t="s">
        <v>417</v>
      </c>
      <c r="B60" s="115">
        <v>0</v>
      </c>
      <c r="C60" s="115">
        <v>0</v>
      </c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/>
      <c r="O60" s="120"/>
      <c r="P60" s="115">
        <f t="shared" si="2"/>
        <v>0</v>
      </c>
    </row>
    <row r="61" spans="1:17" s="142" customFormat="1" x14ac:dyDescent="0.25">
      <c r="A61" s="109" t="s">
        <v>418</v>
      </c>
      <c r="B61" s="137">
        <v>669379393</v>
      </c>
      <c r="C61" s="137">
        <v>669379393</v>
      </c>
      <c r="D61" s="121">
        <v>0</v>
      </c>
      <c r="E61" s="121">
        <v>1137777.22</v>
      </c>
      <c r="F61" s="121">
        <v>0</v>
      </c>
      <c r="G61" s="121">
        <v>1818364.61</v>
      </c>
      <c r="H61" s="121">
        <v>0</v>
      </c>
      <c r="I61" s="121">
        <v>531711.01</v>
      </c>
      <c r="J61" s="121">
        <v>0</v>
      </c>
      <c r="K61" s="121">
        <v>0</v>
      </c>
      <c r="L61" s="121">
        <v>0</v>
      </c>
      <c r="M61" s="121">
        <v>0</v>
      </c>
      <c r="N61" s="121"/>
      <c r="O61" s="121"/>
      <c r="P61" s="137">
        <f t="shared" si="2"/>
        <v>3487852.84</v>
      </c>
      <c r="Q61" s="143"/>
    </row>
    <row r="62" spans="1:17" x14ac:dyDescent="0.25">
      <c r="A62" s="105" t="s">
        <v>419</v>
      </c>
      <c r="B62" s="115">
        <v>664980893</v>
      </c>
      <c r="C62" s="115">
        <v>664980893</v>
      </c>
      <c r="D62" s="120">
        <v>0</v>
      </c>
      <c r="E62" s="120">
        <v>0</v>
      </c>
      <c r="F62" s="120">
        <v>0</v>
      </c>
      <c r="G62" s="120">
        <v>0</v>
      </c>
      <c r="H62" s="120">
        <v>0</v>
      </c>
      <c r="I62" s="120">
        <v>0</v>
      </c>
      <c r="J62" s="120">
        <v>0</v>
      </c>
      <c r="K62" s="120">
        <v>0</v>
      </c>
      <c r="L62" s="120">
        <v>0</v>
      </c>
      <c r="M62" s="120">
        <v>0</v>
      </c>
      <c r="N62" s="120"/>
      <c r="O62" s="120"/>
      <c r="P62" s="115">
        <f t="shared" si="2"/>
        <v>0</v>
      </c>
    </row>
    <row r="63" spans="1:17" x14ac:dyDescent="0.25">
      <c r="A63" s="105" t="s">
        <v>420</v>
      </c>
      <c r="B63" s="115">
        <v>0</v>
      </c>
      <c r="C63" s="115">
        <v>0</v>
      </c>
      <c r="D63" s="119">
        <v>0</v>
      </c>
      <c r="E63" s="119">
        <v>0</v>
      </c>
      <c r="F63" s="119">
        <v>0</v>
      </c>
      <c r="G63" s="119">
        <v>0</v>
      </c>
      <c r="H63" s="120">
        <v>0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/>
      <c r="O63" s="120"/>
      <c r="P63" s="115">
        <f t="shared" si="2"/>
        <v>0</v>
      </c>
    </row>
    <row r="64" spans="1:17" x14ac:dyDescent="0.25">
      <c r="A64" s="105" t="s">
        <v>421</v>
      </c>
      <c r="B64" s="115">
        <v>4398500</v>
      </c>
      <c r="C64" s="115">
        <v>4398500</v>
      </c>
      <c r="D64" s="120">
        <v>0</v>
      </c>
      <c r="E64" s="120">
        <v>1137777.22</v>
      </c>
      <c r="F64" s="120">
        <v>0</v>
      </c>
      <c r="G64" s="120">
        <v>1818364.61</v>
      </c>
      <c r="H64" s="120">
        <v>0</v>
      </c>
      <c r="I64" s="120">
        <v>531711.01</v>
      </c>
      <c r="J64" s="120">
        <v>0</v>
      </c>
      <c r="K64" s="120">
        <v>0</v>
      </c>
      <c r="L64" s="120">
        <v>0</v>
      </c>
      <c r="M64" s="120">
        <v>0</v>
      </c>
      <c r="N64" s="120"/>
      <c r="O64" s="120"/>
      <c r="P64" s="115">
        <f t="shared" si="2"/>
        <v>3487852.84</v>
      </c>
    </row>
    <row r="65" spans="1:17" ht="25.5" x14ac:dyDescent="0.25">
      <c r="A65" s="105" t="s">
        <v>422</v>
      </c>
      <c r="B65" s="115">
        <v>0</v>
      </c>
      <c r="C65" s="115">
        <v>0</v>
      </c>
      <c r="D65" s="120">
        <v>0</v>
      </c>
      <c r="E65" s="120">
        <v>0</v>
      </c>
      <c r="F65" s="120">
        <v>0</v>
      </c>
      <c r="G65" s="120">
        <v>0</v>
      </c>
      <c r="H65" s="120">
        <v>0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/>
      <c r="O65" s="120"/>
      <c r="P65" s="115">
        <f t="shared" si="2"/>
        <v>0</v>
      </c>
    </row>
    <row r="66" spans="1:17" s="142" customFormat="1" ht="25.5" x14ac:dyDescent="0.25">
      <c r="A66" s="109" t="s">
        <v>423</v>
      </c>
      <c r="B66" s="121">
        <v>0</v>
      </c>
      <c r="C66" s="121">
        <v>0</v>
      </c>
      <c r="D66" s="121">
        <v>0</v>
      </c>
      <c r="E66" s="121">
        <v>0</v>
      </c>
      <c r="F66" s="121">
        <v>0</v>
      </c>
      <c r="G66" s="121">
        <v>0</v>
      </c>
      <c r="H66" s="121">
        <v>0</v>
      </c>
      <c r="I66" s="121">
        <v>0</v>
      </c>
      <c r="J66" s="121">
        <v>0</v>
      </c>
      <c r="K66" s="121">
        <v>0</v>
      </c>
      <c r="L66" s="121">
        <v>0</v>
      </c>
      <c r="M66" s="121">
        <v>0</v>
      </c>
      <c r="N66" s="121"/>
      <c r="O66" s="121"/>
      <c r="P66" s="137">
        <f t="shared" si="2"/>
        <v>0</v>
      </c>
      <c r="Q66" s="143"/>
    </row>
    <row r="67" spans="1:17" x14ac:dyDescent="0.25">
      <c r="A67" s="105" t="s">
        <v>424</v>
      </c>
      <c r="B67" s="115">
        <v>0</v>
      </c>
      <c r="C67" s="115">
        <v>0</v>
      </c>
      <c r="D67" s="120">
        <v>0</v>
      </c>
      <c r="E67" s="120">
        <v>0</v>
      </c>
      <c r="F67" s="120">
        <v>0</v>
      </c>
      <c r="G67" s="120">
        <v>0</v>
      </c>
      <c r="H67" s="120">
        <v>0</v>
      </c>
      <c r="I67" s="120">
        <v>0</v>
      </c>
      <c r="J67" s="120">
        <v>0</v>
      </c>
      <c r="K67" s="120">
        <v>0</v>
      </c>
      <c r="L67" s="120">
        <v>0</v>
      </c>
      <c r="M67" s="120">
        <v>0</v>
      </c>
      <c r="N67" s="120"/>
      <c r="O67" s="120"/>
      <c r="P67" s="115">
        <f t="shared" si="2"/>
        <v>0</v>
      </c>
    </row>
    <row r="68" spans="1:17" ht="21" customHeight="1" x14ac:dyDescent="0.25">
      <c r="A68" s="105" t="s">
        <v>425</v>
      </c>
      <c r="B68" s="115">
        <v>0</v>
      </c>
      <c r="C68" s="115">
        <v>0</v>
      </c>
      <c r="D68" s="120">
        <v>0</v>
      </c>
      <c r="E68" s="120">
        <v>0</v>
      </c>
      <c r="F68" s="120">
        <v>0</v>
      </c>
      <c r="G68" s="120">
        <v>0</v>
      </c>
      <c r="H68" s="120">
        <v>0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/>
      <c r="O68" s="120"/>
      <c r="P68" s="115">
        <f t="shared" si="2"/>
        <v>0</v>
      </c>
    </row>
    <row r="69" spans="1:17" s="142" customFormat="1" x14ac:dyDescent="0.25">
      <c r="A69" s="109" t="s">
        <v>426</v>
      </c>
      <c r="B69" s="121">
        <v>0</v>
      </c>
      <c r="C69" s="121">
        <v>0</v>
      </c>
      <c r="D69" s="121">
        <v>0</v>
      </c>
      <c r="E69" s="121">
        <v>0</v>
      </c>
      <c r="F69" s="121">
        <v>0</v>
      </c>
      <c r="G69" s="121">
        <v>0</v>
      </c>
      <c r="H69" s="121">
        <v>0</v>
      </c>
      <c r="I69" s="121">
        <v>0</v>
      </c>
      <c r="J69" s="121">
        <v>0</v>
      </c>
      <c r="K69" s="121">
        <v>0</v>
      </c>
      <c r="L69" s="121">
        <v>0</v>
      </c>
      <c r="M69" s="121">
        <v>0</v>
      </c>
      <c r="N69" s="121"/>
      <c r="O69" s="121"/>
      <c r="P69" s="137">
        <f t="shared" si="2"/>
        <v>0</v>
      </c>
      <c r="Q69" s="143"/>
    </row>
    <row r="70" spans="1:17" x14ac:dyDescent="0.25">
      <c r="A70" s="105" t="s">
        <v>427</v>
      </c>
      <c r="B70" s="115">
        <v>0</v>
      </c>
      <c r="C70" s="115">
        <v>0</v>
      </c>
      <c r="D70" s="120">
        <v>0</v>
      </c>
      <c r="E70" s="120">
        <v>0</v>
      </c>
      <c r="F70" s="120">
        <v>0</v>
      </c>
      <c r="G70" s="120">
        <v>0</v>
      </c>
      <c r="H70" s="120">
        <v>0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/>
      <c r="O70" s="120"/>
      <c r="P70" s="115">
        <f t="shared" si="2"/>
        <v>0</v>
      </c>
    </row>
    <row r="71" spans="1:17" x14ac:dyDescent="0.25">
      <c r="A71" s="105" t="s">
        <v>428</v>
      </c>
      <c r="B71" s="115">
        <v>0</v>
      </c>
      <c r="C71" s="115">
        <v>0</v>
      </c>
      <c r="D71" s="120">
        <v>0</v>
      </c>
      <c r="E71" s="120">
        <v>0</v>
      </c>
      <c r="F71" s="120">
        <v>0</v>
      </c>
      <c r="G71" s="120">
        <v>0</v>
      </c>
      <c r="H71" s="120">
        <v>0</v>
      </c>
      <c r="I71" s="120">
        <v>0</v>
      </c>
      <c r="J71" s="120">
        <v>0</v>
      </c>
      <c r="K71" s="120">
        <v>0</v>
      </c>
      <c r="L71" s="120">
        <v>0</v>
      </c>
      <c r="M71" s="120">
        <v>0</v>
      </c>
      <c r="N71" s="120"/>
      <c r="O71" s="120"/>
      <c r="P71" s="115">
        <f t="shared" si="2"/>
        <v>0</v>
      </c>
    </row>
    <row r="72" spans="1:17" ht="22.5" customHeight="1" x14ac:dyDescent="0.25">
      <c r="A72" s="105" t="s">
        <v>429</v>
      </c>
      <c r="B72" s="115">
        <v>0</v>
      </c>
      <c r="C72" s="115">
        <v>0</v>
      </c>
      <c r="D72" s="120">
        <v>0</v>
      </c>
      <c r="E72" s="120">
        <v>0</v>
      </c>
      <c r="F72" s="120">
        <v>0</v>
      </c>
      <c r="G72" s="120">
        <v>0</v>
      </c>
      <c r="H72" s="120">
        <v>0</v>
      </c>
      <c r="I72" s="120">
        <v>0</v>
      </c>
      <c r="J72" s="120">
        <v>0</v>
      </c>
      <c r="K72" s="120">
        <v>0</v>
      </c>
      <c r="L72" s="120">
        <v>0</v>
      </c>
      <c r="M72" s="120">
        <v>0</v>
      </c>
      <c r="N72" s="120"/>
      <c r="O72" s="120"/>
      <c r="P72" s="115">
        <f t="shared" si="2"/>
        <v>0</v>
      </c>
    </row>
    <row r="73" spans="1:17" ht="15.95" customHeight="1" x14ac:dyDescent="0.25">
      <c r="A73" s="112" t="s">
        <v>430</v>
      </c>
      <c r="B73" s="113">
        <f>B51+B43+B35+B25+B15+B9+B61</f>
        <v>4219452477.1931343</v>
      </c>
      <c r="C73" s="113">
        <f>C51+C43+C35+C25+C15+C9+C61</f>
        <v>4219452477.1931343</v>
      </c>
      <c r="D73" s="113">
        <f>D51+D43+D35+D25+D15+D9+D61</f>
        <v>134642854.93000001</v>
      </c>
      <c r="E73" s="113">
        <f>E51+E43+E35+E25+E15+E9+E61</f>
        <v>110636740</v>
      </c>
      <c r="F73" s="113">
        <f>F51+F43+F35+F25+F15+F9+F61</f>
        <v>125240742.06</v>
      </c>
      <c r="G73" s="113">
        <f>G51+G43+G35+G25+G15+G9+G61</f>
        <v>117430710.3</v>
      </c>
      <c r="H73" s="113">
        <f>H51+H43+H35+H25+H15+H9+H61</f>
        <v>127860344.83</v>
      </c>
      <c r="I73" s="113">
        <f>I51+I43+I35+I25+I15+I9+I61</f>
        <v>192847243.79999998</v>
      </c>
      <c r="J73" s="113">
        <f>J51+J43+J35+J25+J15+J9+J61</f>
        <v>737070372.91000009</v>
      </c>
      <c r="K73" s="113">
        <f>K51+K43+K35+K25+K15+K9+K61</f>
        <v>117449869.16</v>
      </c>
      <c r="L73" s="113">
        <f>L51+L43+L35+L25+L15+L9+L61</f>
        <v>133990072.65000001</v>
      </c>
      <c r="M73" s="113">
        <f>M51+M43+M35+M25+M15+M9+M61</f>
        <v>120031876.83000001</v>
      </c>
      <c r="N73" s="113">
        <f>N51+N43+N35+N25+N15+N9+N61</f>
        <v>0</v>
      </c>
      <c r="O73" s="113">
        <f>O51+O43+O35+O25+O15+O9+O61</f>
        <v>0</v>
      </c>
      <c r="P73" s="113">
        <f>P51+P43+P35+P25+P15+P9+P61</f>
        <v>1917200827.4700003</v>
      </c>
      <c r="Q73" s="91"/>
    </row>
    <row r="74" spans="1:17" ht="12" customHeight="1" x14ac:dyDescent="0.25">
      <c r="A74" s="107" t="s">
        <v>363</v>
      </c>
      <c r="B74" s="111"/>
      <c r="C74" s="111"/>
      <c r="D74" s="111"/>
      <c r="E74" s="134"/>
      <c r="F74" s="135"/>
      <c r="G74" s="135"/>
      <c r="H74" s="122"/>
      <c r="I74" s="122"/>
      <c r="J74" s="122"/>
      <c r="K74" s="122"/>
      <c r="L74" s="122"/>
      <c r="M74" s="122"/>
      <c r="N74" s="122"/>
      <c r="O74" s="122"/>
      <c r="P74" s="122"/>
      <c r="Q74" s="131"/>
    </row>
    <row r="75" spans="1:17" x14ac:dyDescent="0.25">
      <c r="A75" s="109" t="s">
        <v>431</v>
      </c>
      <c r="B75" s="121">
        <f t="shared" ref="B75:M75" si="3">SUM(B76:B77)</f>
        <v>0</v>
      </c>
      <c r="C75" s="121">
        <f t="shared" si="3"/>
        <v>0</v>
      </c>
      <c r="D75" s="121">
        <f t="shared" si="3"/>
        <v>232660122.10000002</v>
      </c>
      <c r="E75" s="121">
        <f t="shared" si="3"/>
        <v>56863145.019999981</v>
      </c>
      <c r="F75" s="121">
        <f t="shared" si="3"/>
        <v>0</v>
      </c>
      <c r="G75" s="121">
        <f t="shared" si="3"/>
        <v>5076182.7399998903</v>
      </c>
      <c r="H75" s="121">
        <f t="shared" si="3"/>
        <v>216398897.4000001</v>
      </c>
      <c r="I75" s="121">
        <f t="shared" si="3"/>
        <v>85676323.810000181</v>
      </c>
      <c r="J75" s="121">
        <f t="shared" si="3"/>
        <v>0</v>
      </c>
      <c r="K75" s="121">
        <f t="shared" si="3"/>
        <v>142931545.42999995</v>
      </c>
      <c r="L75" s="121">
        <f t="shared" si="3"/>
        <v>556980046.38999975</v>
      </c>
      <c r="M75" s="121">
        <f t="shared" si="3"/>
        <v>41234295.729999781</v>
      </c>
      <c r="N75" s="121">
        <v>0</v>
      </c>
      <c r="O75" s="121">
        <v>0</v>
      </c>
      <c r="P75" s="137">
        <f t="shared" ref="P75:P82" si="4">SUM(D75:O75)</f>
        <v>1337820558.6199996</v>
      </c>
    </row>
    <row r="76" spans="1:17" ht="20.25" customHeight="1" x14ac:dyDescent="0.25">
      <c r="A76" s="105" t="s">
        <v>432</v>
      </c>
      <c r="B76" s="120">
        <v>0</v>
      </c>
      <c r="C76" s="120">
        <v>0</v>
      </c>
      <c r="D76" s="120">
        <v>232660122.10000002</v>
      </c>
      <c r="E76" s="120">
        <v>56863145.019999981</v>
      </c>
      <c r="F76" s="120">
        <v>0</v>
      </c>
      <c r="G76" s="120">
        <v>5076182.7399998903</v>
      </c>
      <c r="H76" s="120">
        <v>216398897.4000001</v>
      </c>
      <c r="I76" s="120">
        <v>85676323.810000181</v>
      </c>
      <c r="J76" s="120">
        <v>0</v>
      </c>
      <c r="K76" s="120">
        <v>142931545.42999995</v>
      </c>
      <c r="L76" s="120">
        <v>556980046.38999975</v>
      </c>
      <c r="M76" s="120">
        <v>41234295.729999781</v>
      </c>
      <c r="N76" s="120">
        <v>0</v>
      </c>
      <c r="O76" s="120">
        <v>0</v>
      </c>
      <c r="P76" s="115">
        <f t="shared" si="4"/>
        <v>1337820558.6199996</v>
      </c>
    </row>
    <row r="77" spans="1:17" ht="19.5" customHeight="1" x14ac:dyDescent="0.25">
      <c r="A77" s="105" t="s">
        <v>433</v>
      </c>
      <c r="B77" s="120">
        <v>0</v>
      </c>
      <c r="C77" s="120">
        <v>0</v>
      </c>
      <c r="D77" s="120">
        <v>0</v>
      </c>
      <c r="E77" s="120">
        <v>0</v>
      </c>
      <c r="F77" s="120">
        <v>0</v>
      </c>
      <c r="G77" s="120">
        <v>0</v>
      </c>
      <c r="H77" s="120">
        <v>0</v>
      </c>
      <c r="I77" s="120">
        <v>0</v>
      </c>
      <c r="J77" s="120">
        <v>0</v>
      </c>
      <c r="K77" s="120">
        <v>0</v>
      </c>
      <c r="L77" s="120">
        <v>0</v>
      </c>
      <c r="M77" s="120"/>
      <c r="N77" s="120">
        <v>0</v>
      </c>
      <c r="O77" s="120">
        <v>0</v>
      </c>
      <c r="P77" s="115">
        <f t="shared" si="4"/>
        <v>0</v>
      </c>
    </row>
    <row r="78" spans="1:17" x14ac:dyDescent="0.25">
      <c r="A78" s="109" t="s">
        <v>434</v>
      </c>
      <c r="B78" s="121">
        <f>SUM(B79:B80)</f>
        <v>0</v>
      </c>
      <c r="C78" s="121">
        <f>SUM(C79:C80)</f>
        <v>0</v>
      </c>
      <c r="D78" s="121">
        <f t="shared" ref="D78:M78" si="5">SUM(D79:D80)</f>
        <v>0</v>
      </c>
      <c r="E78" s="121">
        <f t="shared" si="5"/>
        <v>11734400.13000001</v>
      </c>
      <c r="F78" s="121">
        <f t="shared" si="5"/>
        <v>127150200.55000004</v>
      </c>
      <c r="G78" s="121">
        <f t="shared" si="5"/>
        <v>50248885.660000011</v>
      </c>
      <c r="H78" s="121">
        <f t="shared" si="5"/>
        <v>77948352.149999976</v>
      </c>
      <c r="I78" s="121">
        <f t="shared" si="5"/>
        <v>0</v>
      </c>
      <c r="J78" s="121">
        <f t="shared" si="5"/>
        <v>66908586.5</v>
      </c>
      <c r="K78" s="121">
        <f t="shared" si="5"/>
        <v>0</v>
      </c>
      <c r="L78" s="121">
        <f t="shared" si="5"/>
        <v>0</v>
      </c>
      <c r="M78" s="121">
        <f t="shared" si="5"/>
        <v>7073811.2900000028</v>
      </c>
      <c r="N78" s="121">
        <v>0</v>
      </c>
      <c r="O78" s="121">
        <v>0</v>
      </c>
      <c r="P78" s="137">
        <f t="shared" si="4"/>
        <v>341064236.28000009</v>
      </c>
    </row>
    <row r="79" spans="1:17" x14ac:dyDescent="0.25">
      <c r="A79" s="105" t="s">
        <v>435</v>
      </c>
      <c r="B79" s="123">
        <v>0</v>
      </c>
      <c r="C79" s="123">
        <v>0</v>
      </c>
      <c r="D79" s="123">
        <v>0</v>
      </c>
      <c r="E79" s="123">
        <v>11734400.13000001</v>
      </c>
      <c r="F79" s="123">
        <v>127150200.55000004</v>
      </c>
      <c r="G79" s="123">
        <v>50248885.660000011</v>
      </c>
      <c r="H79" s="123">
        <v>77948352.149999976</v>
      </c>
      <c r="I79" s="123">
        <v>0</v>
      </c>
      <c r="J79" s="123">
        <v>66908586.5</v>
      </c>
      <c r="K79" s="123">
        <v>0</v>
      </c>
      <c r="L79" s="123">
        <v>0</v>
      </c>
      <c r="M79" s="123">
        <v>7073811.2900000028</v>
      </c>
      <c r="N79" s="123">
        <v>0</v>
      </c>
      <c r="O79" s="123">
        <v>0</v>
      </c>
      <c r="P79" s="115">
        <f t="shared" si="4"/>
        <v>341064236.28000009</v>
      </c>
    </row>
    <row r="80" spans="1:17" x14ac:dyDescent="0.25">
      <c r="A80" s="105" t="s">
        <v>436</v>
      </c>
      <c r="B80" s="124">
        <v>0</v>
      </c>
      <c r="C80" s="124">
        <v>0</v>
      </c>
      <c r="D80" s="124">
        <v>0</v>
      </c>
      <c r="E80" s="124">
        <v>0</v>
      </c>
      <c r="F80" s="124">
        <v>0</v>
      </c>
      <c r="G80" s="124">
        <v>0</v>
      </c>
      <c r="H80" s="124">
        <v>0</v>
      </c>
      <c r="I80" s="124">
        <v>0</v>
      </c>
      <c r="J80" s="124">
        <v>0</v>
      </c>
      <c r="K80" s="124">
        <v>0</v>
      </c>
      <c r="L80" s="124">
        <v>0</v>
      </c>
      <c r="M80" s="124">
        <v>0</v>
      </c>
      <c r="N80" s="124">
        <v>0</v>
      </c>
      <c r="O80" s="124">
        <v>0</v>
      </c>
      <c r="P80" s="124">
        <f t="shared" si="4"/>
        <v>0</v>
      </c>
    </row>
    <row r="81" spans="1:17" x14ac:dyDescent="0.25">
      <c r="A81" s="109" t="s">
        <v>437</v>
      </c>
      <c r="B81" s="121">
        <f>SUM(B82)</f>
        <v>0</v>
      </c>
      <c r="C81" s="121">
        <f>SUM(C82)</f>
        <v>0</v>
      </c>
      <c r="D81" s="121">
        <v>0</v>
      </c>
      <c r="E81" s="121">
        <v>0</v>
      </c>
      <c r="F81" s="121">
        <v>0</v>
      </c>
      <c r="G81" s="121">
        <v>0</v>
      </c>
      <c r="H81" s="121">
        <v>0</v>
      </c>
      <c r="I81" s="121">
        <v>0</v>
      </c>
      <c r="J81" s="121">
        <v>0</v>
      </c>
      <c r="K81" s="121">
        <v>0</v>
      </c>
      <c r="L81" s="121">
        <v>0</v>
      </c>
      <c r="M81" s="121">
        <v>0</v>
      </c>
      <c r="N81" s="121">
        <v>0</v>
      </c>
      <c r="O81" s="121">
        <v>0</v>
      </c>
      <c r="P81" s="137">
        <f t="shared" si="4"/>
        <v>0</v>
      </c>
    </row>
    <row r="82" spans="1:17" x14ac:dyDescent="0.25">
      <c r="A82" s="105" t="s">
        <v>438</v>
      </c>
      <c r="B82" s="124">
        <v>0</v>
      </c>
      <c r="C82" s="124">
        <v>0</v>
      </c>
      <c r="D82" s="124">
        <v>0</v>
      </c>
      <c r="E82" s="124">
        <v>0</v>
      </c>
      <c r="F82" s="124">
        <v>0</v>
      </c>
      <c r="G82" s="124">
        <v>0</v>
      </c>
      <c r="H82" s="124">
        <v>0</v>
      </c>
      <c r="I82" s="124">
        <v>0</v>
      </c>
      <c r="J82" s="124">
        <v>0</v>
      </c>
      <c r="K82" s="124">
        <v>0</v>
      </c>
      <c r="L82" s="124">
        <v>0</v>
      </c>
      <c r="M82" s="124">
        <v>0</v>
      </c>
      <c r="N82" s="124">
        <v>0</v>
      </c>
      <c r="O82" s="124">
        <v>0</v>
      </c>
      <c r="P82" s="124">
        <f t="shared" si="4"/>
        <v>0</v>
      </c>
    </row>
    <row r="83" spans="1:17" ht="15.95" customHeight="1" x14ac:dyDescent="0.25">
      <c r="A83" s="234" t="s">
        <v>364</v>
      </c>
      <c r="B83" s="233">
        <f t="shared" ref="B83:C83" si="6">B75+B78+B81</f>
        <v>0</v>
      </c>
      <c r="C83" s="233">
        <f t="shared" si="6"/>
        <v>0</v>
      </c>
      <c r="D83" s="233">
        <f>D75+D78+D81</f>
        <v>232660122.10000002</v>
      </c>
      <c r="E83" s="233">
        <f>E75+E78+E81</f>
        <v>68597545.149999991</v>
      </c>
      <c r="F83" s="233">
        <f>F75+F78+F81</f>
        <v>127150200.55000004</v>
      </c>
      <c r="G83" s="233">
        <f t="shared" ref="G83:P83" si="7">G75+G78+G81</f>
        <v>55325068.399999902</v>
      </c>
      <c r="H83" s="233">
        <f t="shared" si="7"/>
        <v>294347249.55000007</v>
      </c>
      <c r="I83" s="233">
        <f t="shared" si="7"/>
        <v>85676323.810000181</v>
      </c>
      <c r="J83" s="233">
        <f t="shared" si="7"/>
        <v>66908586.5</v>
      </c>
      <c r="K83" s="233">
        <f t="shared" ref="K83:L83" si="8">K75+K78+K81</f>
        <v>142931545.42999995</v>
      </c>
      <c r="L83" s="233">
        <f t="shared" si="8"/>
        <v>556980046.38999975</v>
      </c>
      <c r="M83" s="233">
        <f t="shared" si="7"/>
        <v>48308107.019999787</v>
      </c>
      <c r="N83" s="233">
        <f t="shared" si="7"/>
        <v>0</v>
      </c>
      <c r="O83" s="233">
        <f t="shared" si="7"/>
        <v>0</v>
      </c>
      <c r="P83" s="233">
        <f t="shared" si="7"/>
        <v>1678884794.8999996</v>
      </c>
      <c r="Q83" s="91"/>
    </row>
    <row r="84" spans="1:17" ht="6.75" customHeight="1" x14ac:dyDescent="0.25">
      <c r="A84" s="114"/>
      <c r="B84" s="115"/>
      <c r="C84" s="115"/>
      <c r="D84" s="115"/>
      <c r="E84" s="123"/>
      <c r="H84" s="115"/>
      <c r="I84" s="115"/>
      <c r="J84" s="115"/>
      <c r="K84" s="115"/>
      <c r="L84" s="115"/>
      <c r="M84" s="115"/>
      <c r="N84" s="115"/>
      <c r="O84" s="115"/>
    </row>
    <row r="85" spans="1:17" ht="15.95" customHeight="1" x14ac:dyDescent="0.25">
      <c r="A85" s="116" t="s">
        <v>439</v>
      </c>
      <c r="B85" s="248">
        <f t="shared" ref="B85:C85" si="9">B83+B73</f>
        <v>4219452477.1931343</v>
      </c>
      <c r="C85" s="117">
        <f t="shared" si="9"/>
        <v>4219452477.1931343</v>
      </c>
      <c r="D85" s="117">
        <f>D83+D73</f>
        <v>367302977.03000003</v>
      </c>
      <c r="E85" s="117">
        <f t="shared" ref="E85:P85" si="10">E83+E73</f>
        <v>179234285.14999998</v>
      </c>
      <c r="F85" s="117">
        <f t="shared" si="10"/>
        <v>252390942.61000004</v>
      </c>
      <c r="G85" s="117">
        <f t="shared" si="10"/>
        <v>172755778.6999999</v>
      </c>
      <c r="H85" s="117">
        <f t="shared" si="10"/>
        <v>422207594.38000005</v>
      </c>
      <c r="I85" s="117">
        <f t="shared" si="10"/>
        <v>278523567.61000013</v>
      </c>
      <c r="J85" s="117">
        <f t="shared" si="10"/>
        <v>803978959.41000009</v>
      </c>
      <c r="K85" s="117">
        <f t="shared" ref="K85:L85" si="11">K83+K73</f>
        <v>260381414.58999994</v>
      </c>
      <c r="L85" s="117">
        <f t="shared" si="11"/>
        <v>690970119.03999972</v>
      </c>
      <c r="M85" s="117">
        <f t="shared" si="10"/>
        <v>168339983.84999979</v>
      </c>
      <c r="N85" s="117">
        <f t="shared" si="10"/>
        <v>0</v>
      </c>
      <c r="O85" s="117">
        <f t="shared" si="10"/>
        <v>0</v>
      </c>
      <c r="P85" s="117">
        <f t="shared" si="10"/>
        <v>3596085622.3699999</v>
      </c>
    </row>
    <row r="86" spans="1:17" ht="8.25" customHeight="1" x14ac:dyDescent="0.25">
      <c r="A86" s="125"/>
      <c r="B86" s="125"/>
      <c r="C86" s="125"/>
      <c r="D86" s="115"/>
      <c r="E86" s="115"/>
      <c r="F86" s="115"/>
      <c r="I86" s="144"/>
      <c r="J86" s="125"/>
      <c r="K86" s="125"/>
      <c r="L86" s="125"/>
      <c r="M86" s="125"/>
      <c r="N86" s="125"/>
      <c r="O86" s="125"/>
    </row>
    <row r="87" spans="1:17" s="152" customFormat="1" ht="12.75" x14ac:dyDescent="0.2">
      <c r="A87" s="152" t="s">
        <v>634</v>
      </c>
      <c r="B87" s="125"/>
      <c r="C87" s="125"/>
      <c r="D87" s="115"/>
      <c r="E87" s="115"/>
      <c r="F87" s="115"/>
      <c r="G87" s="115"/>
      <c r="H87" s="247"/>
      <c r="I87" s="144"/>
      <c r="J87" s="125"/>
      <c r="K87" s="125"/>
      <c r="L87" s="125"/>
      <c r="M87" s="125"/>
      <c r="N87" s="125"/>
      <c r="O87" s="125"/>
      <c r="P87" s="114"/>
    </row>
    <row r="88" spans="1:17" s="152" customFormat="1" ht="12.75" x14ac:dyDescent="0.2">
      <c r="A88" s="152" t="s">
        <v>635</v>
      </c>
      <c r="B88" s="125"/>
      <c r="C88" s="125"/>
      <c r="D88" s="115"/>
      <c r="E88" s="115"/>
      <c r="F88" s="115"/>
      <c r="G88" s="115"/>
      <c r="H88" s="247"/>
      <c r="I88" s="144"/>
      <c r="J88" s="125"/>
      <c r="K88" s="125"/>
      <c r="L88" s="125"/>
      <c r="M88" s="125"/>
      <c r="N88" s="125"/>
      <c r="O88" s="125"/>
      <c r="P88" s="114"/>
    </row>
    <row r="89" spans="1:17" s="152" customFormat="1" ht="27" customHeight="1" x14ac:dyDescent="0.2">
      <c r="A89" s="331" t="s">
        <v>644</v>
      </c>
      <c r="B89" s="331"/>
      <c r="C89" s="331"/>
      <c r="D89" s="331"/>
      <c r="E89" s="331"/>
      <c r="F89" s="331"/>
      <c r="G89" s="331"/>
      <c r="H89" s="331"/>
      <c r="I89" s="331"/>
      <c r="J89" s="331"/>
      <c r="K89" s="331"/>
      <c r="L89" s="331"/>
      <c r="M89" s="331"/>
      <c r="N89" s="331"/>
      <c r="O89" s="331"/>
      <c r="P89" s="331"/>
    </row>
    <row r="90" spans="1:17" x14ac:dyDescent="0.25">
      <c r="A90" s="125"/>
      <c r="B90" s="125"/>
      <c r="C90" s="125"/>
      <c r="D90" s="115"/>
      <c r="E90" s="115"/>
      <c r="F90" s="115"/>
      <c r="I90" s="144"/>
      <c r="J90" s="125"/>
      <c r="K90" s="125"/>
      <c r="L90" s="125"/>
      <c r="M90" s="125"/>
      <c r="N90" s="125"/>
      <c r="O90" s="125"/>
    </row>
    <row r="91" spans="1:17" x14ac:dyDescent="0.25">
      <c r="A91" s="127" t="s">
        <v>440</v>
      </c>
      <c r="B91" s="127"/>
      <c r="C91" s="127"/>
      <c r="D91" s="126"/>
      <c r="E91" s="115"/>
      <c r="F91" s="115"/>
      <c r="I91" s="144"/>
      <c r="J91" s="125"/>
      <c r="K91" s="125"/>
      <c r="L91" s="145"/>
      <c r="M91" s="210"/>
      <c r="N91" s="189"/>
      <c r="O91" s="145"/>
      <c r="P91" s="146"/>
    </row>
    <row r="92" spans="1:17" x14ac:dyDescent="0.25">
      <c r="A92" s="128" t="s">
        <v>441</v>
      </c>
      <c r="B92" s="128"/>
      <c r="C92" s="128"/>
      <c r="D92" s="126"/>
      <c r="E92" s="115"/>
      <c r="F92" s="115"/>
      <c r="J92" s="125"/>
      <c r="K92" s="125"/>
      <c r="L92" s="329" t="s">
        <v>447</v>
      </c>
      <c r="M92" s="329"/>
      <c r="N92" s="329"/>
      <c r="O92" s="329"/>
      <c r="P92" s="329"/>
    </row>
    <row r="93" spans="1:17" x14ac:dyDescent="0.25">
      <c r="A93" s="127" t="s">
        <v>509</v>
      </c>
      <c r="B93" s="127"/>
      <c r="C93" s="129"/>
      <c r="D93" s="126"/>
      <c r="E93" s="115"/>
      <c r="F93" s="115"/>
      <c r="G93" s="240"/>
      <c r="J93" s="125"/>
      <c r="L93" s="330" t="s">
        <v>442</v>
      </c>
      <c r="M93" s="330"/>
      <c r="N93" s="330"/>
      <c r="O93" s="330"/>
      <c r="P93" s="330"/>
    </row>
    <row r="94" spans="1:17" x14ac:dyDescent="0.25">
      <c r="A94" s="260">
        <v>45244</v>
      </c>
      <c r="B94" s="130"/>
      <c r="C94" s="130"/>
      <c r="D94" s="126"/>
      <c r="E94" s="115"/>
      <c r="F94" s="115"/>
      <c r="K94" s="125"/>
      <c r="L94" s="125"/>
      <c r="M94" s="125"/>
    </row>
    <row r="95" spans="1:17" x14ac:dyDescent="0.25">
      <c r="B95" s="132"/>
      <c r="C95" s="132"/>
      <c r="E95" s="115"/>
      <c r="F95" s="115"/>
    </row>
    <row r="96" spans="1:17" x14ac:dyDescent="0.25">
      <c r="E96" s="115"/>
      <c r="F96" s="115"/>
    </row>
    <row r="97" spans="3:16" x14ac:dyDescent="0.25"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18"/>
      <c r="N97" s="118"/>
      <c r="O97" s="118"/>
      <c r="P97" s="118"/>
    </row>
  </sheetData>
  <mergeCells count="11">
    <mergeCell ref="L92:P92"/>
    <mergeCell ref="L93:P93"/>
    <mergeCell ref="A89:P89"/>
    <mergeCell ref="A1:P1"/>
    <mergeCell ref="A2:P2"/>
    <mergeCell ref="A3:P3"/>
    <mergeCell ref="A4:P4"/>
    <mergeCell ref="A6:A7"/>
    <mergeCell ref="B6:B7"/>
    <mergeCell ref="C6:C7"/>
    <mergeCell ref="D6:P6"/>
  </mergeCells>
  <printOptions horizontalCentered="1"/>
  <pageMargins left="0.19685039370078741" right="0.19685039370078741" top="0.39370078740157483" bottom="0.59055118110236227" header="0.31496062992125984" footer="0.11811023622047245"/>
  <pageSetup scale="56" fitToHeight="0" orientation="landscape" r:id="rId1"/>
  <headerFooter>
    <oddFooter>&amp;C&amp;8&amp;P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64"/>
  <sheetViews>
    <sheetView topLeftCell="A265" zoomScaleNormal="100" workbookViewId="0">
      <selection activeCell="L14" sqref="L14"/>
    </sheetView>
  </sheetViews>
  <sheetFormatPr baseColWidth="10" defaultRowHeight="15" x14ac:dyDescent="0.25"/>
  <cols>
    <col min="1" max="1" width="11.28515625" customWidth="1"/>
    <col min="2" max="2" width="35.7109375" customWidth="1"/>
    <col min="3" max="3" width="13" customWidth="1"/>
    <col min="4" max="5" width="12.7109375" customWidth="1"/>
    <col min="6" max="6" width="11.5703125" customWidth="1"/>
    <col min="7" max="7" width="9.28515625" customWidth="1"/>
    <col min="8" max="8" width="15.140625" customWidth="1"/>
    <col min="9" max="9" width="15.7109375" customWidth="1"/>
    <col min="10" max="10" width="12.7109375" customWidth="1"/>
    <col min="11" max="11" width="11.28515625" customWidth="1"/>
  </cols>
  <sheetData>
    <row r="1" spans="1:81" x14ac:dyDescent="0.25">
      <c r="A1" s="346" t="s">
        <v>303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</row>
    <row r="2" spans="1:81" x14ac:dyDescent="0.25">
      <c r="A2" s="346" t="s">
        <v>304</v>
      </c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</row>
    <row r="3" spans="1:81" x14ac:dyDescent="0.25">
      <c r="A3" s="346" t="s">
        <v>305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</row>
    <row r="4" spans="1:81" x14ac:dyDescent="0.25">
      <c r="A4" s="346" t="s">
        <v>306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</row>
    <row r="5" spans="1:81" x14ac:dyDescent="0.25">
      <c r="A5" s="346" t="s">
        <v>664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</row>
    <row r="6" spans="1:81" ht="15.75" thickBot="1" x14ac:dyDescent="0.3">
      <c r="C6" s="232"/>
      <c r="D6" s="232"/>
      <c r="E6" s="232"/>
      <c r="F6" s="232"/>
      <c r="G6" s="232"/>
      <c r="H6" s="232"/>
      <c r="I6" s="232"/>
      <c r="J6" s="232"/>
      <c r="K6" s="232"/>
    </row>
    <row r="7" spans="1:81" x14ac:dyDescent="0.25">
      <c r="A7" s="340" t="s">
        <v>0</v>
      </c>
      <c r="B7" s="340" t="s">
        <v>1</v>
      </c>
      <c r="C7" s="223" t="s">
        <v>2</v>
      </c>
      <c r="D7" s="223" t="s">
        <v>3</v>
      </c>
      <c r="E7" s="224" t="s">
        <v>4</v>
      </c>
      <c r="F7" s="342" t="s">
        <v>568</v>
      </c>
      <c r="G7" s="344" t="s">
        <v>569</v>
      </c>
      <c r="H7" s="224" t="s">
        <v>2</v>
      </c>
      <c r="I7" s="224" t="s">
        <v>4</v>
      </c>
      <c r="J7" s="342" t="s">
        <v>5</v>
      </c>
      <c r="K7" s="338" t="s">
        <v>546</v>
      </c>
    </row>
    <row r="8" spans="1:81" ht="15.75" thickBot="1" x14ac:dyDescent="0.3">
      <c r="A8" s="341"/>
      <c r="B8" s="341"/>
      <c r="C8" s="293" t="s">
        <v>515</v>
      </c>
      <c r="D8" s="299" t="s">
        <v>515</v>
      </c>
      <c r="E8" s="299" t="s">
        <v>515</v>
      </c>
      <c r="F8" s="343"/>
      <c r="G8" s="345"/>
      <c r="H8" s="262" t="s">
        <v>670</v>
      </c>
      <c r="I8" s="262" t="s">
        <v>670</v>
      </c>
      <c r="J8" s="343"/>
      <c r="K8" s="339"/>
    </row>
    <row r="9" spans="1:81" x14ac:dyDescent="0.25">
      <c r="A9" s="1" t="s">
        <v>618</v>
      </c>
      <c r="B9" s="2"/>
      <c r="C9" s="3"/>
      <c r="D9" s="3"/>
      <c r="E9" s="4"/>
      <c r="F9" s="5"/>
      <c r="G9" s="149"/>
      <c r="H9" s="5"/>
      <c r="I9" s="5"/>
      <c r="J9" s="5"/>
      <c r="K9" s="149"/>
    </row>
    <row r="10" spans="1:81" x14ac:dyDescent="0.25">
      <c r="A10" s="1"/>
      <c r="B10" s="2" t="s">
        <v>6</v>
      </c>
      <c r="C10" s="3">
        <v>155443527.66</v>
      </c>
      <c r="D10" s="3">
        <v>155443527.66</v>
      </c>
      <c r="E10" s="4">
        <v>158949834.26496661</v>
      </c>
      <c r="F10" s="5">
        <v>-3506306.6049666107</v>
      </c>
      <c r="G10" s="149">
        <v>0.97794079735168737</v>
      </c>
      <c r="H10" s="5">
        <v>1837285848.24</v>
      </c>
      <c r="I10" s="5">
        <v>1727543865.2754827</v>
      </c>
      <c r="J10" s="5">
        <v>109741982.96451735</v>
      </c>
      <c r="K10" s="149">
        <v>1.0635248604509486</v>
      </c>
    </row>
    <row r="11" spans="1:81" x14ac:dyDescent="0.25">
      <c r="A11" s="1" t="s">
        <v>7</v>
      </c>
      <c r="B11" s="6" t="s">
        <v>8</v>
      </c>
      <c r="C11" s="8">
        <v>155443527.66</v>
      </c>
      <c r="D11" s="8">
        <v>155443527.66</v>
      </c>
      <c r="E11" s="9">
        <v>150996834.26496661</v>
      </c>
      <c r="F11" s="10">
        <v>4446693.3950333893</v>
      </c>
      <c r="G11" s="150">
        <v>1.0294489180298336</v>
      </c>
      <c r="H11" s="10">
        <v>1518629449.74</v>
      </c>
      <c r="I11" s="10">
        <v>1494030619.1254826</v>
      </c>
      <c r="J11" s="10">
        <v>24598830.61451745</v>
      </c>
      <c r="K11" s="150">
        <v>1.016464743292153</v>
      </c>
    </row>
    <row r="12" spans="1:81" x14ac:dyDescent="0.25">
      <c r="A12" s="11" t="s">
        <v>9</v>
      </c>
      <c r="B12" s="6" t="s">
        <v>10</v>
      </c>
      <c r="C12" s="8">
        <v>0</v>
      </c>
      <c r="D12" s="8">
        <v>0</v>
      </c>
      <c r="E12" s="9">
        <v>7953000</v>
      </c>
      <c r="F12" s="10">
        <v>-7953000</v>
      </c>
      <c r="G12" s="150">
        <v>0</v>
      </c>
      <c r="H12" s="10">
        <v>318656398.5</v>
      </c>
      <c r="I12" s="10">
        <v>233513246.15000001</v>
      </c>
      <c r="J12" s="10">
        <v>85143152.349999994</v>
      </c>
      <c r="K12" s="150">
        <v>1.3646180837865929</v>
      </c>
    </row>
    <row r="13" spans="1:81" x14ac:dyDescent="0.25">
      <c r="A13" s="11"/>
      <c r="B13" s="12"/>
      <c r="C13" s="7"/>
      <c r="D13" s="7"/>
      <c r="E13" s="13"/>
      <c r="F13" s="5"/>
      <c r="G13" s="149"/>
      <c r="H13" s="10"/>
      <c r="I13" s="10"/>
      <c r="J13" s="10"/>
      <c r="K13" s="149"/>
    </row>
    <row r="14" spans="1:81" x14ac:dyDescent="0.25">
      <c r="A14" s="14"/>
      <c r="B14" s="2" t="s">
        <v>11</v>
      </c>
      <c r="C14" s="3">
        <v>10486532.17</v>
      </c>
      <c r="D14" s="3">
        <v>10486532.17</v>
      </c>
      <c r="E14" s="4">
        <v>3492222.3899999997</v>
      </c>
      <c r="F14" s="5">
        <v>6994309.7800000003</v>
      </c>
      <c r="G14" s="149">
        <v>3.0028248487347913</v>
      </c>
      <c r="H14" s="5">
        <v>90541071.959999993</v>
      </c>
      <c r="I14" s="5">
        <v>34922223.257142864</v>
      </c>
      <c r="J14" s="5">
        <v>55618848.702857129</v>
      </c>
      <c r="K14" s="149">
        <v>2.5926491361480273</v>
      </c>
    </row>
    <row r="15" spans="1:81" x14ac:dyDescent="0.25">
      <c r="A15" s="1" t="s">
        <v>12</v>
      </c>
      <c r="B15" s="15" t="s">
        <v>13</v>
      </c>
      <c r="C15" s="8">
        <v>7256591.2800000003</v>
      </c>
      <c r="D15" s="8">
        <v>7256591.2800000003</v>
      </c>
      <c r="E15" s="9">
        <v>2150729.7428571428</v>
      </c>
      <c r="F15" s="10">
        <v>5105861.5371428579</v>
      </c>
      <c r="G15" s="151">
        <v>3.3740135431241871</v>
      </c>
      <c r="H15" s="10">
        <v>67558733.929999992</v>
      </c>
      <c r="I15" s="10">
        <v>21507297.428571429</v>
      </c>
      <c r="J15" s="10">
        <v>46051436.501428559</v>
      </c>
      <c r="K15" s="151">
        <v>3.1412005229560549</v>
      </c>
    </row>
    <row r="16" spans="1:81" x14ac:dyDescent="0.25">
      <c r="A16" s="1" t="s">
        <v>14</v>
      </c>
      <c r="B16" s="15" t="s">
        <v>15</v>
      </c>
      <c r="C16" s="8">
        <v>3229940.89</v>
      </c>
      <c r="D16" s="8">
        <v>3229940.89</v>
      </c>
      <c r="E16" s="9">
        <v>1341492.6471428571</v>
      </c>
      <c r="F16" s="10">
        <v>1888448.2428571431</v>
      </c>
      <c r="G16" s="150">
        <v>2.407721650118027</v>
      </c>
      <c r="H16" s="10">
        <v>22982338.029999997</v>
      </c>
      <c r="I16" s="10">
        <v>13414925.828571429</v>
      </c>
      <c r="J16" s="10">
        <v>9567412.201428568</v>
      </c>
      <c r="K16" s="150">
        <v>1.7131915840378085</v>
      </c>
    </row>
    <row r="17" spans="1:11" x14ac:dyDescent="0.25">
      <c r="A17" s="1"/>
      <c r="B17" s="159"/>
      <c r="C17" s="7"/>
      <c r="D17" s="7"/>
      <c r="E17" s="13"/>
      <c r="F17" s="5"/>
      <c r="G17" s="149"/>
      <c r="H17" s="10"/>
      <c r="I17" s="10"/>
      <c r="J17" s="10"/>
      <c r="K17" s="149"/>
    </row>
    <row r="18" spans="1:11" x14ac:dyDescent="0.25">
      <c r="A18" s="16"/>
      <c r="B18" s="2" t="s">
        <v>521</v>
      </c>
      <c r="C18" s="3">
        <v>0</v>
      </c>
      <c r="D18" s="3">
        <v>0</v>
      </c>
      <c r="E18" s="4">
        <v>40000</v>
      </c>
      <c r="F18" s="5">
        <v>-40000</v>
      </c>
      <c r="G18" s="149">
        <v>0</v>
      </c>
      <c r="H18" s="5">
        <v>0</v>
      </c>
      <c r="I18" s="5">
        <v>520000</v>
      </c>
      <c r="J18" s="5">
        <v>-520000</v>
      </c>
      <c r="K18" s="149">
        <v>0</v>
      </c>
    </row>
    <row r="19" spans="1:11" x14ac:dyDescent="0.25">
      <c r="A19" s="11" t="s">
        <v>547</v>
      </c>
      <c r="B19" s="6" t="s">
        <v>548</v>
      </c>
      <c r="C19" s="8">
        <v>0</v>
      </c>
      <c r="D19" s="8">
        <v>0</v>
      </c>
      <c r="E19" s="9">
        <v>40000</v>
      </c>
      <c r="F19" s="10">
        <v>-40000</v>
      </c>
      <c r="G19" s="150">
        <v>0</v>
      </c>
      <c r="H19" s="10">
        <v>0</v>
      </c>
      <c r="I19" s="10">
        <v>520000</v>
      </c>
      <c r="J19" s="10">
        <v>-520000</v>
      </c>
      <c r="K19" s="150">
        <v>0</v>
      </c>
    </row>
    <row r="20" spans="1:11" x14ac:dyDescent="0.25">
      <c r="A20" s="17"/>
      <c r="B20" s="241"/>
      <c r="C20" s="7"/>
      <c r="D20" s="7"/>
      <c r="E20" s="19"/>
      <c r="F20" s="5"/>
      <c r="G20" s="149"/>
      <c r="H20" s="10"/>
      <c r="I20" s="10"/>
      <c r="J20" s="10"/>
      <c r="K20" s="149"/>
    </row>
    <row r="21" spans="1:11" x14ac:dyDescent="0.25">
      <c r="A21" s="1"/>
      <c r="B21" s="2" t="s">
        <v>17</v>
      </c>
      <c r="C21" s="3">
        <v>2409924.02</v>
      </c>
      <c r="D21" s="3">
        <v>2409924.02</v>
      </c>
      <c r="E21" s="5">
        <v>36085333.333333336</v>
      </c>
      <c r="F21" s="5">
        <v>-33675409.313333333</v>
      </c>
      <c r="G21" s="149">
        <v>6.6784031000591187E-2</v>
      </c>
      <c r="H21" s="5">
        <v>608206076.66999996</v>
      </c>
      <c r="I21" s="5">
        <v>971291833.33333337</v>
      </c>
      <c r="J21" s="5">
        <v>-363085756.6633333</v>
      </c>
      <c r="K21" s="149">
        <v>0.62618263203420998</v>
      </c>
    </row>
    <row r="22" spans="1:11" x14ac:dyDescent="0.25">
      <c r="A22" s="17" t="s">
        <v>18</v>
      </c>
      <c r="B22" s="6" t="s">
        <v>19</v>
      </c>
      <c r="C22" s="8">
        <v>32407</v>
      </c>
      <c r="D22" s="8">
        <v>32407</v>
      </c>
      <c r="E22" s="9">
        <v>0</v>
      </c>
      <c r="F22" s="10">
        <v>32407</v>
      </c>
      <c r="G22" s="151" t="s">
        <v>16</v>
      </c>
      <c r="H22" s="10">
        <v>925274.8600000001</v>
      </c>
      <c r="I22" s="10">
        <v>0</v>
      </c>
      <c r="J22" s="10">
        <v>925274.8600000001</v>
      </c>
      <c r="K22" s="151" t="s">
        <v>16</v>
      </c>
    </row>
    <row r="23" spans="1:11" ht="24.75" x14ac:dyDescent="0.25">
      <c r="A23" s="17" t="s">
        <v>20</v>
      </c>
      <c r="B23" s="212" t="s">
        <v>21</v>
      </c>
      <c r="C23" s="8">
        <v>1123221.8799999999</v>
      </c>
      <c r="D23" s="8">
        <v>1123221.8799999999</v>
      </c>
      <c r="E23" s="9">
        <v>1047000</v>
      </c>
      <c r="F23" s="10">
        <v>76221.879999999888</v>
      </c>
      <c r="G23" s="150">
        <v>1.0728002674307544</v>
      </c>
      <c r="H23" s="10">
        <v>29601259.999999996</v>
      </c>
      <c r="I23" s="10">
        <v>10316000</v>
      </c>
      <c r="J23" s="10">
        <v>19285259.999999996</v>
      </c>
      <c r="K23" s="150">
        <v>2.869451337727801</v>
      </c>
    </row>
    <row r="24" spans="1:11" x14ac:dyDescent="0.25">
      <c r="A24" s="17" t="s">
        <v>22</v>
      </c>
      <c r="B24" s="6" t="s">
        <v>23</v>
      </c>
      <c r="C24" s="8">
        <v>271.44</v>
      </c>
      <c r="D24" s="8">
        <v>271.44</v>
      </c>
      <c r="E24" s="9">
        <v>0</v>
      </c>
      <c r="F24" s="10">
        <v>271.44</v>
      </c>
      <c r="G24" s="150" t="s">
        <v>16</v>
      </c>
      <c r="H24" s="10">
        <v>49928.76</v>
      </c>
      <c r="I24" s="10">
        <v>0</v>
      </c>
      <c r="J24" s="10">
        <v>49928.76</v>
      </c>
      <c r="K24" s="150" t="s">
        <v>16</v>
      </c>
    </row>
    <row r="25" spans="1:11" x14ac:dyDescent="0.25">
      <c r="A25" s="17" t="s">
        <v>24</v>
      </c>
      <c r="B25" s="6" t="s">
        <v>25</v>
      </c>
      <c r="C25" s="8">
        <v>0</v>
      </c>
      <c r="D25" s="8">
        <v>0</v>
      </c>
      <c r="E25" s="9">
        <v>0</v>
      </c>
      <c r="F25" s="10">
        <v>0</v>
      </c>
      <c r="G25" s="150" t="s">
        <v>16</v>
      </c>
      <c r="H25" s="10">
        <v>57510000</v>
      </c>
      <c r="I25" s="10">
        <v>74992500</v>
      </c>
      <c r="J25" s="10">
        <v>-17482500</v>
      </c>
      <c r="K25" s="150">
        <v>0.76687668766876693</v>
      </c>
    </row>
    <row r="26" spans="1:11" ht="24.75" x14ac:dyDescent="0.25">
      <c r="A26" s="17" t="s">
        <v>26</v>
      </c>
      <c r="B26" s="6" t="s">
        <v>522</v>
      </c>
      <c r="C26" s="8">
        <v>778500</v>
      </c>
      <c r="D26" s="8">
        <v>778500</v>
      </c>
      <c r="E26" s="9">
        <v>580000</v>
      </c>
      <c r="F26" s="10">
        <v>198500</v>
      </c>
      <c r="G26" s="150">
        <v>1.3422413793103449</v>
      </c>
      <c r="H26" s="10">
        <v>6774049</v>
      </c>
      <c r="I26" s="10">
        <v>6800000</v>
      </c>
      <c r="J26" s="10">
        <v>-25951</v>
      </c>
      <c r="K26" s="150">
        <v>0.99618367647058825</v>
      </c>
    </row>
    <row r="27" spans="1:11" x14ac:dyDescent="0.25">
      <c r="A27" s="17" t="s">
        <v>651</v>
      </c>
      <c r="B27" s="6" t="s">
        <v>652</v>
      </c>
      <c r="C27" s="8">
        <v>0</v>
      </c>
      <c r="D27" s="8">
        <v>0</v>
      </c>
      <c r="E27" s="9">
        <v>0</v>
      </c>
      <c r="F27" s="10">
        <v>0</v>
      </c>
      <c r="G27" s="150" t="s">
        <v>16</v>
      </c>
      <c r="H27" s="10">
        <v>0</v>
      </c>
      <c r="I27" s="10">
        <v>0</v>
      </c>
      <c r="J27" s="8">
        <v>0</v>
      </c>
      <c r="K27" s="150" t="s">
        <v>16</v>
      </c>
    </row>
    <row r="28" spans="1:11" ht="24.75" x14ac:dyDescent="0.25">
      <c r="A28" s="17" t="s">
        <v>653</v>
      </c>
      <c r="B28" s="6" t="s">
        <v>654</v>
      </c>
      <c r="C28" s="8">
        <v>0</v>
      </c>
      <c r="D28" s="8">
        <v>0</v>
      </c>
      <c r="E28" s="9">
        <v>0</v>
      </c>
      <c r="F28" s="10">
        <v>0</v>
      </c>
      <c r="G28" s="150" t="s">
        <v>16</v>
      </c>
      <c r="H28" s="10">
        <v>511650000</v>
      </c>
      <c r="I28" s="10">
        <v>534600000</v>
      </c>
      <c r="J28" s="10">
        <v>-22950000</v>
      </c>
      <c r="K28" s="150">
        <v>0.95707070707070707</v>
      </c>
    </row>
    <row r="29" spans="1:11" x14ac:dyDescent="0.25">
      <c r="A29" s="17" t="s">
        <v>27</v>
      </c>
      <c r="B29" s="6" t="s">
        <v>28</v>
      </c>
      <c r="C29" s="8">
        <v>475523.7</v>
      </c>
      <c r="D29" s="8">
        <v>475523.7</v>
      </c>
      <c r="E29" s="9">
        <v>34458333.333333336</v>
      </c>
      <c r="F29" s="10">
        <v>-33982809.633333333</v>
      </c>
      <c r="G29" s="150">
        <v>1.3799962273276904E-2</v>
      </c>
      <c r="H29" s="10">
        <v>1695564.05</v>
      </c>
      <c r="I29" s="10">
        <v>344583333.33333331</v>
      </c>
      <c r="J29" s="10">
        <v>-342887769.2833333</v>
      </c>
      <c r="K29" s="150">
        <v>4.9206211850060461E-3</v>
      </c>
    </row>
    <row r="30" spans="1:11" x14ac:dyDescent="0.25">
      <c r="A30" s="1"/>
      <c r="B30" s="2"/>
      <c r="C30" s="20"/>
      <c r="D30" s="20"/>
      <c r="E30" s="19"/>
      <c r="F30" s="10"/>
      <c r="G30" s="218"/>
      <c r="H30" s="263">
        <v>0</v>
      </c>
      <c r="I30" s="263">
        <v>0</v>
      </c>
      <c r="J30" s="10"/>
      <c r="K30" s="218" t="s">
        <v>16</v>
      </c>
    </row>
    <row r="31" spans="1:11" x14ac:dyDescent="0.25">
      <c r="A31" s="1"/>
      <c r="B31" s="12"/>
      <c r="C31" s="251"/>
      <c r="D31" s="251"/>
      <c r="E31" s="252"/>
      <c r="F31" s="4"/>
      <c r="G31" s="253"/>
      <c r="H31" s="264">
        <v>0</v>
      </c>
      <c r="I31" s="264">
        <v>0</v>
      </c>
      <c r="J31" s="4"/>
      <c r="K31" s="253" t="s">
        <v>16</v>
      </c>
    </row>
    <row r="32" spans="1:11" x14ac:dyDescent="0.25">
      <c r="A32" s="22"/>
      <c r="B32" s="22" t="s">
        <v>29</v>
      </c>
      <c r="C32" s="23">
        <v>168339983.84999999</v>
      </c>
      <c r="D32" s="23">
        <v>168339983.84999999</v>
      </c>
      <c r="E32" s="24">
        <v>198567389.98829994</v>
      </c>
      <c r="F32" s="25">
        <v>-30227406.138299942</v>
      </c>
      <c r="G32" s="52">
        <v>0.84777255651050754</v>
      </c>
      <c r="H32" s="24">
        <v>2536032996.8699994</v>
      </c>
      <c r="I32" s="24">
        <v>2734277921.8659592</v>
      </c>
      <c r="J32" s="195">
        <v>-198244924.99595976</v>
      </c>
      <c r="K32" s="52">
        <v>0.92749642477430716</v>
      </c>
    </row>
    <row r="33" spans="1:11" ht="24.75" customHeight="1" x14ac:dyDescent="0.25">
      <c r="A33" s="174"/>
      <c r="B33" s="175" t="s">
        <v>30</v>
      </c>
      <c r="C33" s="193"/>
      <c r="D33" s="193"/>
      <c r="E33" s="265"/>
      <c r="F33" s="266"/>
      <c r="G33" s="267"/>
      <c r="H33" s="268"/>
      <c r="I33" s="269"/>
      <c r="J33" s="304"/>
      <c r="K33" s="270"/>
    </row>
    <row r="34" spans="1:11" x14ac:dyDescent="0.25">
      <c r="A34" s="176" t="s">
        <v>469</v>
      </c>
      <c r="B34" s="177" t="s">
        <v>31</v>
      </c>
      <c r="C34" s="194">
        <v>82222187.340000004</v>
      </c>
      <c r="D34" s="194">
        <v>72521444.030000001</v>
      </c>
      <c r="E34" s="27">
        <v>88792768.542011201</v>
      </c>
      <c r="F34" s="27">
        <v>6570581.2020111978</v>
      </c>
      <c r="G34" s="52">
        <v>0.92600094230756635</v>
      </c>
      <c r="H34" s="27">
        <v>867150939.13999999</v>
      </c>
      <c r="I34" s="27">
        <v>923481671.92011213</v>
      </c>
      <c r="J34" s="195">
        <v>56330732.780112147</v>
      </c>
      <c r="K34" s="52">
        <v>0.93900178585787331</v>
      </c>
    </row>
    <row r="35" spans="1:11" x14ac:dyDescent="0.25">
      <c r="A35" s="28" t="s">
        <v>32</v>
      </c>
      <c r="B35" s="34" t="s">
        <v>31</v>
      </c>
      <c r="C35" s="3">
        <v>82222187.340000004</v>
      </c>
      <c r="D35" s="3">
        <v>72521444.030000001</v>
      </c>
      <c r="E35" s="30">
        <v>88792768.542011201</v>
      </c>
      <c r="F35" s="30">
        <v>6570581.2020111978</v>
      </c>
      <c r="G35" s="149">
        <v>0.92600094230756635</v>
      </c>
      <c r="H35" s="30">
        <v>867150939.13999999</v>
      </c>
      <c r="I35" s="30">
        <v>923481671.92011213</v>
      </c>
      <c r="J35" s="30">
        <v>56330732.780112147</v>
      </c>
      <c r="K35" s="149">
        <v>0.93900178585787331</v>
      </c>
    </row>
    <row r="36" spans="1:11" x14ac:dyDescent="0.25">
      <c r="A36" s="31" t="s">
        <v>33</v>
      </c>
      <c r="B36" s="29" t="s">
        <v>34</v>
      </c>
      <c r="C36" s="3">
        <v>63839442.590000004</v>
      </c>
      <c r="D36" s="3">
        <v>54138699.280000001</v>
      </c>
      <c r="E36" s="30">
        <v>68745269.697605535</v>
      </c>
      <c r="F36" s="30">
        <v>4905827.1076055318</v>
      </c>
      <c r="G36" s="149">
        <v>0.92863760475178692</v>
      </c>
      <c r="H36" s="30">
        <v>639518402.83000016</v>
      </c>
      <c r="I36" s="30">
        <v>685801196.97605526</v>
      </c>
      <c r="J36" s="30">
        <v>46282794.146055102</v>
      </c>
      <c r="K36" s="149">
        <v>0.93251281224043847</v>
      </c>
    </row>
    <row r="37" spans="1:11" x14ac:dyDescent="0.25">
      <c r="A37" s="1" t="s">
        <v>35</v>
      </c>
      <c r="B37" s="6" t="s">
        <v>36</v>
      </c>
      <c r="C37" s="183">
        <v>53923585.490000002</v>
      </c>
      <c r="D37" s="183">
        <v>53923585.490000002</v>
      </c>
      <c r="E37" s="9">
        <v>56540134.909999996</v>
      </c>
      <c r="F37" s="9">
        <v>2616549.4199999943</v>
      </c>
      <c r="G37" s="150">
        <v>0.95372226429659235</v>
      </c>
      <c r="H37" s="9">
        <v>536244905.75</v>
      </c>
      <c r="I37" s="9">
        <v>565401349.09999979</v>
      </c>
      <c r="J37" s="9">
        <v>29156443.349999785</v>
      </c>
      <c r="K37" s="150">
        <v>0.94843230672086165</v>
      </c>
    </row>
    <row r="38" spans="1:11" x14ac:dyDescent="0.25">
      <c r="A38" s="17" t="s">
        <v>470</v>
      </c>
      <c r="B38" s="6" t="s">
        <v>619</v>
      </c>
      <c r="C38" s="183">
        <v>0</v>
      </c>
      <c r="D38" s="183">
        <v>0</v>
      </c>
      <c r="E38" s="9">
        <v>1825250</v>
      </c>
      <c r="F38" s="9">
        <v>1825250</v>
      </c>
      <c r="G38" s="150">
        <v>0</v>
      </c>
      <c r="H38" s="9">
        <v>0</v>
      </c>
      <c r="I38" s="9">
        <v>16601000</v>
      </c>
      <c r="J38" s="9">
        <v>16601000</v>
      </c>
      <c r="K38" s="150">
        <v>0</v>
      </c>
    </row>
    <row r="39" spans="1:11" x14ac:dyDescent="0.25">
      <c r="A39" s="17" t="s">
        <v>37</v>
      </c>
      <c r="B39" s="6" t="s">
        <v>549</v>
      </c>
      <c r="C39" s="183">
        <v>5392541.8799999999</v>
      </c>
      <c r="D39" s="307">
        <v>49316.669999999925</v>
      </c>
      <c r="E39" s="9">
        <v>5654013.4909999995</v>
      </c>
      <c r="F39" s="9">
        <v>261471.61099999957</v>
      </c>
      <c r="G39" s="150">
        <v>0.9537546892280665</v>
      </c>
      <c r="H39" s="9">
        <v>53341505.63000001</v>
      </c>
      <c r="I39" s="9">
        <v>56540134.909999982</v>
      </c>
      <c r="J39" s="9">
        <v>3198629.2799999714</v>
      </c>
      <c r="K39" s="150">
        <v>0.94342727895694767</v>
      </c>
    </row>
    <row r="40" spans="1:11" x14ac:dyDescent="0.25">
      <c r="A40" s="17" t="s">
        <v>38</v>
      </c>
      <c r="B40" s="6" t="s">
        <v>39</v>
      </c>
      <c r="C40" s="183">
        <v>4500000</v>
      </c>
      <c r="D40" s="307">
        <v>142481.90000000037</v>
      </c>
      <c r="E40" s="9">
        <v>4500829.806291</v>
      </c>
      <c r="F40" s="9">
        <v>829.80629099998623</v>
      </c>
      <c r="G40" s="150">
        <v>0.99981563259960637</v>
      </c>
      <c r="H40" s="9">
        <v>45402457.060000002</v>
      </c>
      <c r="I40" s="9">
        <v>45008298.062909998</v>
      </c>
      <c r="J40" s="9">
        <v>-394158.99709000438</v>
      </c>
      <c r="K40" s="150">
        <v>1.0087574739337859</v>
      </c>
    </row>
    <row r="41" spans="1:11" x14ac:dyDescent="0.25">
      <c r="A41" s="17" t="s">
        <v>40</v>
      </c>
      <c r="B41" s="6" t="s">
        <v>41</v>
      </c>
      <c r="C41" s="183">
        <v>23315.22</v>
      </c>
      <c r="D41" s="183">
        <v>23315.22</v>
      </c>
      <c r="E41" s="9">
        <v>225041.49031455</v>
      </c>
      <c r="F41" s="9">
        <v>201726.27031455</v>
      </c>
      <c r="G41" s="150">
        <v>0.10360409525999553</v>
      </c>
      <c r="H41" s="9">
        <v>4529534.3899999997</v>
      </c>
      <c r="I41" s="9">
        <v>2250414.9031455</v>
      </c>
      <c r="J41" s="9">
        <v>-2279119.4868544997</v>
      </c>
      <c r="K41" s="150">
        <v>2.0127552406753431</v>
      </c>
    </row>
    <row r="42" spans="1:11" x14ac:dyDescent="0.25">
      <c r="A42" s="28" t="s">
        <v>42</v>
      </c>
      <c r="B42" s="29" t="s">
        <v>43</v>
      </c>
      <c r="C42" s="3">
        <v>2750474.54</v>
      </c>
      <c r="D42" s="3">
        <v>2750474.54</v>
      </c>
      <c r="E42" s="30">
        <v>2024125</v>
      </c>
      <c r="F42" s="33">
        <v>-726349.54</v>
      </c>
      <c r="G42" s="150">
        <v>1.3588461878589515</v>
      </c>
      <c r="H42" s="30">
        <v>24776886.529999997</v>
      </c>
      <c r="I42" s="30">
        <v>22940728.849999998</v>
      </c>
      <c r="J42" s="33">
        <v>-1836157.6799999997</v>
      </c>
      <c r="K42" s="150">
        <v>1.0800392041598104</v>
      </c>
    </row>
    <row r="43" spans="1:11" x14ac:dyDescent="0.25">
      <c r="A43" s="28" t="s">
        <v>44</v>
      </c>
      <c r="B43" s="2" t="s">
        <v>550</v>
      </c>
      <c r="C43" s="3">
        <v>2750474.54</v>
      </c>
      <c r="D43" s="3">
        <v>2750474.54</v>
      </c>
      <c r="E43" s="30">
        <v>2024125</v>
      </c>
      <c r="F43" s="33">
        <v>-726349.54</v>
      </c>
      <c r="G43" s="150">
        <v>1.3588461878589515</v>
      </c>
      <c r="H43" s="30">
        <v>24776886.529999997</v>
      </c>
      <c r="I43" s="30">
        <v>22940728.849999998</v>
      </c>
      <c r="J43" s="33">
        <v>-1836157.6799999997</v>
      </c>
      <c r="K43" s="150">
        <v>1.0800392041598104</v>
      </c>
    </row>
    <row r="44" spans="1:11" x14ac:dyDescent="0.25">
      <c r="A44" s="17" t="s">
        <v>45</v>
      </c>
      <c r="B44" s="18" t="s">
        <v>551</v>
      </c>
      <c r="C44" s="183">
        <v>177375</v>
      </c>
      <c r="D44" s="183">
        <v>177375</v>
      </c>
      <c r="E44" s="9">
        <v>169125</v>
      </c>
      <c r="F44" s="9">
        <v>-8250</v>
      </c>
      <c r="G44" s="150">
        <v>1.0487804878048781</v>
      </c>
      <c r="H44" s="9">
        <v>942398.09000000008</v>
      </c>
      <c r="I44" s="9">
        <v>694650</v>
      </c>
      <c r="J44" s="9">
        <v>-247748.09000000008</v>
      </c>
      <c r="K44" s="150">
        <v>1.3566516807025122</v>
      </c>
    </row>
    <row r="45" spans="1:11" x14ac:dyDescent="0.25">
      <c r="A45" s="17" t="s">
        <v>471</v>
      </c>
      <c r="B45" s="18" t="s">
        <v>46</v>
      </c>
      <c r="C45" s="183">
        <v>46799.540000000037</v>
      </c>
      <c r="D45" s="183">
        <v>46799.540000000037</v>
      </c>
      <c r="E45" s="9">
        <v>125000</v>
      </c>
      <c r="F45" s="9">
        <v>78200.459999999963</v>
      </c>
      <c r="G45" s="150">
        <v>0.37439632000000028</v>
      </c>
      <c r="H45" s="9">
        <v>2543688.4400000004</v>
      </c>
      <c r="I45" s="9">
        <v>1250000</v>
      </c>
      <c r="J45" s="9">
        <v>-1293688.4400000004</v>
      </c>
      <c r="K45" s="150">
        <v>2.0349507520000003</v>
      </c>
    </row>
    <row r="46" spans="1:11" x14ac:dyDescent="0.25">
      <c r="A46" s="17" t="s">
        <v>47</v>
      </c>
      <c r="B46" s="18" t="s">
        <v>48</v>
      </c>
      <c r="C46" s="183">
        <v>1787300</v>
      </c>
      <c r="D46" s="183">
        <v>1787300</v>
      </c>
      <c r="E46" s="9">
        <v>1730000</v>
      </c>
      <c r="F46" s="9">
        <v>-57300</v>
      </c>
      <c r="G46" s="150">
        <v>1.033121387283237</v>
      </c>
      <c r="H46" s="9">
        <v>17595800</v>
      </c>
      <c r="I46" s="9">
        <v>17300000</v>
      </c>
      <c r="J46" s="9">
        <v>-295800</v>
      </c>
      <c r="K46" s="150">
        <v>1.0170982658959538</v>
      </c>
    </row>
    <row r="47" spans="1:11" ht="24.75" x14ac:dyDescent="0.25">
      <c r="A47" s="28" t="s">
        <v>49</v>
      </c>
      <c r="B47" s="45" t="s">
        <v>50</v>
      </c>
      <c r="C47" s="3">
        <v>739000</v>
      </c>
      <c r="D47" s="3">
        <v>739000</v>
      </c>
      <c r="E47" s="33">
        <v>0</v>
      </c>
      <c r="F47" s="4">
        <v>-739000</v>
      </c>
      <c r="G47" s="149" t="s">
        <v>16</v>
      </c>
      <c r="H47" s="4">
        <v>3695000</v>
      </c>
      <c r="I47" s="4">
        <v>3696078.85</v>
      </c>
      <c r="J47" s="4">
        <v>1078.8500000000931</v>
      </c>
      <c r="K47" s="149">
        <v>0.99970810958213185</v>
      </c>
    </row>
    <row r="48" spans="1:11" x14ac:dyDescent="0.25">
      <c r="A48" s="17"/>
      <c r="B48" s="15" t="s">
        <v>636</v>
      </c>
      <c r="C48" s="183">
        <v>0</v>
      </c>
      <c r="D48" s="183">
        <v>0</v>
      </c>
      <c r="E48" s="9">
        <v>0</v>
      </c>
      <c r="F48" s="9">
        <v>0</v>
      </c>
      <c r="G48" s="150" t="s">
        <v>16</v>
      </c>
      <c r="H48" s="9">
        <v>0</v>
      </c>
      <c r="I48" s="9">
        <v>172000</v>
      </c>
      <c r="J48" s="9">
        <v>172000</v>
      </c>
      <c r="K48" s="150">
        <v>0</v>
      </c>
    </row>
    <row r="49" spans="1:11" x14ac:dyDescent="0.25">
      <c r="A49" s="17"/>
      <c r="B49" s="15" t="s">
        <v>472</v>
      </c>
      <c r="C49" s="183">
        <v>739000</v>
      </c>
      <c r="D49" s="183">
        <v>739000</v>
      </c>
      <c r="E49" s="9">
        <v>0</v>
      </c>
      <c r="F49" s="9">
        <v>-739000</v>
      </c>
      <c r="G49" s="150" t="s">
        <v>16</v>
      </c>
      <c r="H49" s="9">
        <v>3695000</v>
      </c>
      <c r="I49" s="9">
        <v>3696078.85</v>
      </c>
      <c r="J49" s="9">
        <v>1078.8500000000931</v>
      </c>
      <c r="K49" s="150">
        <v>0.99970810958213185</v>
      </c>
    </row>
    <row r="50" spans="1:11" x14ac:dyDescent="0.25">
      <c r="A50" s="16" t="s">
        <v>51</v>
      </c>
      <c r="B50" s="178" t="s">
        <v>52</v>
      </c>
      <c r="C50" s="3">
        <v>7677274.0299999993</v>
      </c>
      <c r="D50" s="3">
        <v>7677274.0299999993</v>
      </c>
      <c r="E50" s="33">
        <v>9378387.2166666649</v>
      </c>
      <c r="F50" s="30">
        <v>1701113.1866666656</v>
      </c>
      <c r="G50" s="149">
        <v>0.818613462275949</v>
      </c>
      <c r="H50" s="33">
        <v>124415947.15000001</v>
      </c>
      <c r="I50" s="33">
        <v>128289879.81666665</v>
      </c>
      <c r="J50" s="30">
        <v>3873932.6666666418</v>
      </c>
      <c r="K50" s="149">
        <v>0.96980328711662445</v>
      </c>
    </row>
    <row r="51" spans="1:11" x14ac:dyDescent="0.25">
      <c r="A51" s="1" t="s">
        <v>53</v>
      </c>
      <c r="B51" s="15" t="s">
        <v>54</v>
      </c>
      <c r="C51" s="20">
        <v>2331317.0099999998</v>
      </c>
      <c r="D51" s="20">
        <v>2331317.0099999998</v>
      </c>
      <c r="E51" s="9">
        <v>3962499.8999999985</v>
      </c>
      <c r="F51" s="9">
        <v>1631182.8899999987</v>
      </c>
      <c r="G51" s="150">
        <v>0.58834500159861214</v>
      </c>
      <c r="H51" s="9">
        <v>33407683.57</v>
      </c>
      <c r="I51" s="9">
        <v>39624998.999999985</v>
      </c>
      <c r="J51" s="9">
        <v>6217315.4299999848</v>
      </c>
      <c r="K51" s="150">
        <v>0.84309613660810467</v>
      </c>
    </row>
    <row r="52" spans="1:11" x14ac:dyDescent="0.25">
      <c r="A52" s="1" t="s">
        <v>55</v>
      </c>
      <c r="B52" s="15" t="s">
        <v>56</v>
      </c>
      <c r="C52" s="20">
        <v>0</v>
      </c>
      <c r="D52" s="20">
        <v>0</v>
      </c>
      <c r="E52" s="9">
        <v>56666.666666666672</v>
      </c>
      <c r="F52" s="9">
        <v>56666.666666666672</v>
      </c>
      <c r="G52" s="150">
        <v>0</v>
      </c>
      <c r="H52" s="9">
        <v>180000</v>
      </c>
      <c r="I52" s="9">
        <v>486666.6666666668</v>
      </c>
      <c r="J52" s="9">
        <v>306666.6666666668</v>
      </c>
      <c r="K52" s="150">
        <v>0.36986301369863006</v>
      </c>
    </row>
    <row r="53" spans="1:11" ht="24.75" x14ac:dyDescent="0.25">
      <c r="A53" s="28" t="s">
        <v>57</v>
      </c>
      <c r="B53" s="179" t="s">
        <v>58</v>
      </c>
      <c r="C53" s="187">
        <v>5345957.0199999996</v>
      </c>
      <c r="D53" s="187">
        <v>5345957.0199999996</v>
      </c>
      <c r="E53" s="4">
        <v>5359220.6500000004</v>
      </c>
      <c r="F53" s="4">
        <v>13263.63000000082</v>
      </c>
      <c r="G53" s="149">
        <v>0.99752508230837611</v>
      </c>
      <c r="H53" s="4">
        <v>90828263.579999998</v>
      </c>
      <c r="I53" s="4">
        <v>89829101.360000014</v>
      </c>
      <c r="J53" s="4">
        <v>-999162.21999998391</v>
      </c>
      <c r="K53" s="149">
        <v>1.0111229234721577</v>
      </c>
    </row>
    <row r="54" spans="1:11" x14ac:dyDescent="0.25">
      <c r="A54" s="17"/>
      <c r="B54" s="15" t="s">
        <v>604</v>
      </c>
      <c r="C54" s="20">
        <v>0</v>
      </c>
      <c r="D54" s="20">
        <v>0</v>
      </c>
      <c r="E54" s="9">
        <v>25000</v>
      </c>
      <c r="F54" s="9">
        <v>25000</v>
      </c>
      <c r="G54" s="150">
        <v>0</v>
      </c>
      <c r="H54" s="9">
        <v>3483000</v>
      </c>
      <c r="I54" s="9">
        <v>250000</v>
      </c>
      <c r="J54" s="9">
        <v>-3233000</v>
      </c>
      <c r="K54" s="150">
        <v>13.932</v>
      </c>
    </row>
    <row r="55" spans="1:11" x14ac:dyDescent="0.25">
      <c r="A55" s="17"/>
      <c r="B55" s="15" t="s">
        <v>605</v>
      </c>
      <c r="C55" s="20">
        <v>5326629.46</v>
      </c>
      <c r="D55" s="20">
        <v>5326629.46</v>
      </c>
      <c r="E55" s="9">
        <v>5334220.6500000004</v>
      </c>
      <c r="F55" s="9">
        <v>7591.1900000004098</v>
      </c>
      <c r="G55" s="150">
        <v>0.99857688864070515</v>
      </c>
      <c r="H55" s="9">
        <v>33680562.260000005</v>
      </c>
      <c r="I55" s="9">
        <v>34413799.949999996</v>
      </c>
      <c r="J55" s="9">
        <v>733237.68999999017</v>
      </c>
      <c r="K55" s="150">
        <v>0.97869349821683993</v>
      </c>
    </row>
    <row r="56" spans="1:11" x14ac:dyDescent="0.25">
      <c r="A56" s="17"/>
      <c r="B56" s="15" t="s">
        <v>606</v>
      </c>
      <c r="C56" s="20">
        <v>19327.560000000001</v>
      </c>
      <c r="D56" s="20">
        <v>19327.560000000001</v>
      </c>
      <c r="E56" s="9">
        <v>0</v>
      </c>
      <c r="F56" s="9">
        <v>-19327.560000000001</v>
      </c>
      <c r="G56" s="150" t="s">
        <v>16</v>
      </c>
      <c r="H56" s="9">
        <v>53664701.32</v>
      </c>
      <c r="I56" s="9">
        <v>53514414.199999996</v>
      </c>
      <c r="J56" s="9">
        <v>-150287.12000000477</v>
      </c>
      <c r="K56" s="150">
        <v>1.0028083484094272</v>
      </c>
    </row>
    <row r="57" spans="1:11" x14ac:dyDescent="0.25">
      <c r="A57" s="16" t="s">
        <v>59</v>
      </c>
      <c r="B57" s="34" t="s">
        <v>60</v>
      </c>
      <c r="C57" s="3">
        <v>7954996.1799999997</v>
      </c>
      <c r="D57" s="3">
        <v>7954996.1799999997</v>
      </c>
      <c r="E57" s="30">
        <v>8644986.6277389992</v>
      </c>
      <c r="F57" s="30">
        <v>689990.4477389995</v>
      </c>
      <c r="G57" s="149">
        <v>0.92018605956832356</v>
      </c>
      <c r="H57" s="30">
        <v>78439702.629999995</v>
      </c>
      <c r="I57" s="30">
        <v>86449866.277389988</v>
      </c>
      <c r="J57" s="30">
        <v>8010163.6473899931</v>
      </c>
      <c r="K57" s="149">
        <v>0.90734324999777394</v>
      </c>
    </row>
    <row r="58" spans="1:11" x14ac:dyDescent="0.25">
      <c r="A58" s="11" t="s">
        <v>61</v>
      </c>
      <c r="B58" s="6" t="s">
        <v>530</v>
      </c>
      <c r="C58" s="20">
        <v>3674107.16</v>
      </c>
      <c r="D58" s="20">
        <v>3674107.16</v>
      </c>
      <c r="E58" s="9">
        <v>4008695.5651190002</v>
      </c>
      <c r="F58" s="9">
        <v>334588.405119</v>
      </c>
      <c r="G58" s="150">
        <v>0.91653434398202605</v>
      </c>
      <c r="H58" s="9">
        <v>36178679.950000003</v>
      </c>
      <c r="I58" s="9">
        <v>40086955.65118999</v>
      </c>
      <c r="J58" s="9">
        <v>3908275.7011899874</v>
      </c>
      <c r="K58" s="150">
        <v>0.90250505088994037</v>
      </c>
    </row>
    <row r="59" spans="1:11" x14ac:dyDescent="0.25">
      <c r="A59" s="17" t="s">
        <v>62</v>
      </c>
      <c r="B59" s="6" t="s">
        <v>531</v>
      </c>
      <c r="C59" s="20">
        <v>3813374.53</v>
      </c>
      <c r="D59" s="20">
        <v>3813374.53</v>
      </c>
      <c r="E59" s="9">
        <v>4014349.5786099993</v>
      </c>
      <c r="F59" s="9">
        <v>200975.04860999947</v>
      </c>
      <c r="G59" s="150">
        <v>0.94993583775541823</v>
      </c>
      <c r="H59" s="9">
        <v>37734262.210000001</v>
      </c>
      <c r="I59" s="9">
        <v>40143495.7861</v>
      </c>
      <c r="J59" s="9">
        <v>2409233.5760999992</v>
      </c>
      <c r="K59" s="150">
        <v>0.9399844600246744</v>
      </c>
    </row>
    <row r="60" spans="1:11" ht="24.75" x14ac:dyDescent="0.25">
      <c r="A60" s="17" t="s">
        <v>63</v>
      </c>
      <c r="B60" s="6" t="s">
        <v>532</v>
      </c>
      <c r="C60" s="20">
        <v>467514.49</v>
      </c>
      <c r="D60" s="20">
        <v>467514.49</v>
      </c>
      <c r="E60" s="9">
        <v>621941.48401000001</v>
      </c>
      <c r="F60" s="9">
        <v>154426.99401000002</v>
      </c>
      <c r="G60" s="150">
        <v>0.75170173082148506</v>
      </c>
      <c r="H60" s="9">
        <v>4526760.47</v>
      </c>
      <c r="I60" s="9">
        <v>6219414.8400999987</v>
      </c>
      <c r="J60" s="9">
        <v>1692654.370099999</v>
      </c>
      <c r="K60" s="150">
        <v>0.72784346861918225</v>
      </c>
    </row>
    <row r="61" spans="1:11" x14ac:dyDescent="0.25">
      <c r="A61" s="305"/>
      <c r="B61" s="306"/>
      <c r="C61" s="308"/>
      <c r="D61" s="308"/>
      <c r="E61" s="309"/>
      <c r="F61" s="309"/>
      <c r="G61" s="310"/>
      <c r="H61" s="309"/>
      <c r="I61" s="309"/>
      <c r="J61" s="309"/>
      <c r="K61" s="310"/>
    </row>
    <row r="62" spans="1:11" x14ac:dyDescent="0.25">
      <c r="A62" s="160" t="s">
        <v>473</v>
      </c>
      <c r="B62" s="22" t="s">
        <v>64</v>
      </c>
      <c r="C62" s="26">
        <v>30312596.050000001</v>
      </c>
      <c r="D62" s="26">
        <v>22108135.559999999</v>
      </c>
      <c r="E62" s="35">
        <v>52060279.55598788</v>
      </c>
      <c r="F62" s="27">
        <v>21747683.505987879</v>
      </c>
      <c r="G62" s="52">
        <v>0.58225957118421778</v>
      </c>
      <c r="H62" s="35">
        <v>338506151.05000001</v>
      </c>
      <c r="I62" s="35">
        <v>555672785.90381229</v>
      </c>
      <c r="J62" s="27">
        <v>217166634.85381228</v>
      </c>
      <c r="K62" s="52">
        <v>0.60918252546669771</v>
      </c>
    </row>
    <row r="63" spans="1:11" x14ac:dyDescent="0.25">
      <c r="A63" s="31" t="s">
        <v>65</v>
      </c>
      <c r="B63" s="29" t="s">
        <v>66</v>
      </c>
      <c r="C63" s="36">
        <v>3223147.1799999997</v>
      </c>
      <c r="D63" s="36">
        <v>3223147.1799999997</v>
      </c>
      <c r="E63" s="37">
        <v>1985551.7083333333</v>
      </c>
      <c r="F63" s="37">
        <v>-1237595.4716666664</v>
      </c>
      <c r="G63" s="149">
        <v>1.6233005499038353</v>
      </c>
      <c r="H63" s="37">
        <v>22485532.130000003</v>
      </c>
      <c r="I63" s="37">
        <v>19895472.083333332</v>
      </c>
      <c r="J63" s="37">
        <v>-2590060.0466666706</v>
      </c>
      <c r="K63" s="149">
        <v>1.1301833922722746</v>
      </c>
    </row>
    <row r="64" spans="1:11" x14ac:dyDescent="0.25">
      <c r="A64" s="17" t="s">
        <v>67</v>
      </c>
      <c r="B64" s="6" t="s">
        <v>68</v>
      </c>
      <c r="C64" s="39">
        <v>931871.15</v>
      </c>
      <c r="D64" s="39">
        <v>931871.15</v>
      </c>
      <c r="E64" s="21">
        <v>1058477.92</v>
      </c>
      <c r="F64" s="21">
        <v>126606.7699999999</v>
      </c>
      <c r="G64" s="150">
        <v>0.88038789699080366</v>
      </c>
      <c r="H64" s="21">
        <v>7100864.2200000007</v>
      </c>
      <c r="I64" s="21">
        <v>10584779.199999999</v>
      </c>
      <c r="J64" s="21">
        <v>3483914.9799999986</v>
      </c>
      <c r="K64" s="150">
        <v>0.67085614974377561</v>
      </c>
    </row>
    <row r="65" spans="1:11" x14ac:dyDescent="0.25">
      <c r="A65" s="17" t="s">
        <v>69</v>
      </c>
      <c r="B65" s="6" t="s">
        <v>70</v>
      </c>
      <c r="C65" s="8">
        <v>0</v>
      </c>
      <c r="D65" s="8">
        <v>0</v>
      </c>
      <c r="E65" s="21">
        <v>3500</v>
      </c>
      <c r="F65" s="21">
        <v>3500</v>
      </c>
      <c r="G65" s="151">
        <v>0</v>
      </c>
      <c r="H65" s="21">
        <v>0</v>
      </c>
      <c r="I65" s="9">
        <v>75000</v>
      </c>
      <c r="J65" s="21">
        <v>75000</v>
      </c>
      <c r="K65" s="151">
        <v>0</v>
      </c>
    </row>
    <row r="66" spans="1:11" x14ac:dyDescent="0.25">
      <c r="A66" s="17" t="s">
        <v>71</v>
      </c>
      <c r="B66" s="6" t="s">
        <v>72</v>
      </c>
      <c r="C66" s="8">
        <v>1056871.3799999999</v>
      </c>
      <c r="D66" s="8">
        <v>1056871.3799999999</v>
      </c>
      <c r="E66" s="21">
        <v>9838.4166666666679</v>
      </c>
      <c r="F66" s="21">
        <v>-1047032.9633333333</v>
      </c>
      <c r="G66" s="150">
        <v>107.42291323976586</v>
      </c>
      <c r="H66" s="21">
        <v>5432291.3900000006</v>
      </c>
      <c r="I66" s="21">
        <v>98384.166666666701</v>
      </c>
      <c r="J66" s="21">
        <v>-5333907.2233333336</v>
      </c>
      <c r="K66" s="150">
        <v>55.215097856192969</v>
      </c>
    </row>
    <row r="67" spans="1:11" x14ac:dyDescent="0.25">
      <c r="A67" s="11" t="s">
        <v>552</v>
      </c>
      <c r="B67" s="6" t="s">
        <v>73</v>
      </c>
      <c r="C67" s="8">
        <v>1216565.25</v>
      </c>
      <c r="D67" s="8">
        <v>1216565.25</v>
      </c>
      <c r="E67" s="21">
        <v>900521.30166666664</v>
      </c>
      <c r="F67" s="21">
        <v>-316043.94833333336</v>
      </c>
      <c r="G67" s="150">
        <v>1.3509566600461373</v>
      </c>
      <c r="H67" s="21">
        <v>9763352.3200000003</v>
      </c>
      <c r="I67" s="21">
        <v>9005213.0166666657</v>
      </c>
      <c r="J67" s="21">
        <v>-758139.30333333462</v>
      </c>
      <c r="K67" s="150">
        <v>1.0841889361118038</v>
      </c>
    </row>
    <row r="68" spans="1:11" x14ac:dyDescent="0.25">
      <c r="A68" s="11" t="s">
        <v>74</v>
      </c>
      <c r="B68" s="6" t="s">
        <v>75</v>
      </c>
      <c r="C68" s="8">
        <v>13639.4</v>
      </c>
      <c r="D68" s="8">
        <v>13639.4</v>
      </c>
      <c r="E68" s="21">
        <v>8183.86</v>
      </c>
      <c r="F68" s="21">
        <v>-5455.54</v>
      </c>
      <c r="G68" s="150">
        <v>1.6666218630328475</v>
      </c>
      <c r="H68" s="21">
        <v>146532.19999999998</v>
      </c>
      <c r="I68" s="21">
        <v>81838.599999999991</v>
      </c>
      <c r="J68" s="21">
        <v>-64693.599999999991</v>
      </c>
      <c r="K68" s="150">
        <v>1.7905022813195728</v>
      </c>
    </row>
    <row r="69" spans="1:11" x14ac:dyDescent="0.25">
      <c r="A69" s="11" t="s">
        <v>76</v>
      </c>
      <c r="B69" s="6" t="s">
        <v>77</v>
      </c>
      <c r="C69" s="8">
        <v>4200</v>
      </c>
      <c r="D69" s="8">
        <v>4200</v>
      </c>
      <c r="E69" s="21">
        <v>5030.21</v>
      </c>
      <c r="F69" s="21">
        <v>830.21</v>
      </c>
      <c r="G69" s="150">
        <v>0.8349552006775065</v>
      </c>
      <c r="H69" s="21">
        <v>42492</v>
      </c>
      <c r="I69" s="21">
        <v>50257.1</v>
      </c>
      <c r="J69" s="21">
        <v>7765.0999999999985</v>
      </c>
      <c r="K69" s="150">
        <v>0.84549247767977065</v>
      </c>
    </row>
    <row r="70" spans="1:11" x14ac:dyDescent="0.25">
      <c r="A70" s="196" t="s">
        <v>78</v>
      </c>
      <c r="B70" s="225" t="s">
        <v>79</v>
      </c>
      <c r="C70" s="197">
        <v>1917606.5</v>
      </c>
      <c r="D70" s="197">
        <v>1917606.5</v>
      </c>
      <c r="E70" s="226">
        <v>10881431.000000002</v>
      </c>
      <c r="F70" s="198">
        <v>8963824.5000000019</v>
      </c>
      <c r="G70" s="271">
        <v>0.17622741898560948</v>
      </c>
      <c r="H70" s="198">
        <v>16695470.359999999</v>
      </c>
      <c r="I70" s="198">
        <v>100992210.00000001</v>
      </c>
      <c r="J70" s="198">
        <v>84296739.640000015</v>
      </c>
      <c r="K70" s="271">
        <v>0.16531443722243525</v>
      </c>
    </row>
    <row r="71" spans="1:11" x14ac:dyDescent="0.25">
      <c r="A71" s="11" t="s">
        <v>80</v>
      </c>
      <c r="B71" s="6" t="s">
        <v>474</v>
      </c>
      <c r="C71" s="185">
        <v>1867907.5</v>
      </c>
      <c r="D71" s="185">
        <v>1867907.5</v>
      </c>
      <c r="E71" s="44">
        <v>7096666.666666667</v>
      </c>
      <c r="F71" s="44">
        <v>5228759.166666667</v>
      </c>
      <c r="G71" s="150">
        <v>0.26320913574448096</v>
      </c>
      <c r="H71" s="44">
        <v>15543117.080000002</v>
      </c>
      <c r="I71" s="44">
        <v>71013166.666666657</v>
      </c>
      <c r="J71" s="44">
        <v>55470049.586666659</v>
      </c>
      <c r="K71" s="150">
        <v>0.21887655218867869</v>
      </c>
    </row>
    <row r="72" spans="1:11" x14ac:dyDescent="0.25">
      <c r="A72" s="11" t="s">
        <v>553</v>
      </c>
      <c r="B72" s="6" t="s">
        <v>523</v>
      </c>
      <c r="C72" s="185">
        <v>0</v>
      </c>
      <c r="D72" s="185">
        <v>0</v>
      </c>
      <c r="E72" s="44">
        <v>1635000</v>
      </c>
      <c r="F72" s="44">
        <v>0</v>
      </c>
      <c r="G72" s="150">
        <v>0</v>
      </c>
      <c r="H72" s="44">
        <v>0</v>
      </c>
      <c r="I72" s="44">
        <v>10750000</v>
      </c>
      <c r="J72" s="44">
        <v>10750000</v>
      </c>
      <c r="K72" s="150">
        <v>0</v>
      </c>
    </row>
    <row r="73" spans="1:11" x14ac:dyDescent="0.25">
      <c r="A73" s="11" t="s">
        <v>554</v>
      </c>
      <c r="B73" s="6" t="s">
        <v>524</v>
      </c>
      <c r="C73" s="185">
        <v>0</v>
      </c>
      <c r="D73" s="185">
        <v>0</v>
      </c>
      <c r="E73" s="44">
        <v>1813000</v>
      </c>
      <c r="F73" s="44">
        <v>0</v>
      </c>
      <c r="G73" s="150">
        <v>0</v>
      </c>
      <c r="H73" s="44">
        <v>0</v>
      </c>
      <c r="I73" s="44">
        <v>15487000.000000002</v>
      </c>
      <c r="J73" s="44">
        <v>15487000.000000002</v>
      </c>
      <c r="K73" s="150">
        <v>0</v>
      </c>
    </row>
    <row r="74" spans="1:11" x14ac:dyDescent="0.25">
      <c r="A74" s="17" t="s">
        <v>81</v>
      </c>
      <c r="B74" s="6" t="s">
        <v>475</v>
      </c>
      <c r="C74" s="185">
        <v>49699</v>
      </c>
      <c r="D74" s="185">
        <v>49699</v>
      </c>
      <c r="E74" s="44">
        <v>336764.33333333337</v>
      </c>
      <c r="F74" s="44">
        <v>287065.33333333337</v>
      </c>
      <c r="G74" s="150">
        <v>0.14757797985336926</v>
      </c>
      <c r="H74" s="44">
        <v>1152353.28</v>
      </c>
      <c r="I74" s="44">
        <v>3742043.3333333344</v>
      </c>
      <c r="J74" s="44">
        <v>2589690.0533333346</v>
      </c>
      <c r="K74" s="150">
        <v>0.30794760438370117</v>
      </c>
    </row>
    <row r="75" spans="1:11" x14ac:dyDescent="0.25">
      <c r="A75" s="28" t="s">
        <v>82</v>
      </c>
      <c r="B75" s="29" t="s">
        <v>83</v>
      </c>
      <c r="C75" s="40">
        <v>1251299.17</v>
      </c>
      <c r="D75" s="40">
        <v>1251299.17</v>
      </c>
      <c r="E75" s="42">
        <v>1941619.611111111</v>
      </c>
      <c r="F75" s="37">
        <v>690320.44111111108</v>
      </c>
      <c r="G75" s="149">
        <v>0.64446154274468392</v>
      </c>
      <c r="H75" s="37">
        <v>18678283.710000001</v>
      </c>
      <c r="I75" s="37">
        <v>19564012.77777778</v>
      </c>
      <c r="J75" s="37">
        <v>885729.06777777895</v>
      </c>
      <c r="K75" s="149">
        <v>0.95472661575932649</v>
      </c>
    </row>
    <row r="76" spans="1:11" x14ac:dyDescent="0.25">
      <c r="A76" s="17" t="s">
        <v>84</v>
      </c>
      <c r="B76" s="6" t="s">
        <v>555</v>
      </c>
      <c r="C76" s="39">
        <v>467500</v>
      </c>
      <c r="D76" s="39">
        <v>467500</v>
      </c>
      <c r="E76" s="21">
        <v>942191.94444444438</v>
      </c>
      <c r="F76" s="21">
        <v>474691.94444444438</v>
      </c>
      <c r="G76" s="150">
        <v>0.4961833974028057</v>
      </c>
      <c r="H76" s="21">
        <v>12326861</v>
      </c>
      <c r="I76" s="21">
        <v>9569736.1111111101</v>
      </c>
      <c r="J76" s="21">
        <v>-2757124.8888888899</v>
      </c>
      <c r="K76" s="150">
        <v>1.288108768818367</v>
      </c>
    </row>
    <row r="77" spans="1:11" x14ac:dyDescent="0.25">
      <c r="A77" s="17" t="s">
        <v>476</v>
      </c>
      <c r="B77" s="6" t="s">
        <v>556</v>
      </c>
      <c r="C77" s="39">
        <v>749599.17</v>
      </c>
      <c r="D77" s="39">
        <v>749599.17</v>
      </c>
      <c r="E77" s="21">
        <v>999427.66666666663</v>
      </c>
      <c r="F77" s="21">
        <v>249828.49666666659</v>
      </c>
      <c r="G77" s="150">
        <v>0.75002843627502813</v>
      </c>
      <c r="H77" s="21">
        <v>6178318.5099999998</v>
      </c>
      <c r="I77" s="21">
        <v>9994276.666666666</v>
      </c>
      <c r="J77" s="21">
        <v>3815958.1566666663</v>
      </c>
      <c r="K77" s="150">
        <v>0.61818565925898261</v>
      </c>
    </row>
    <row r="78" spans="1:11" x14ac:dyDescent="0.25">
      <c r="A78" s="17" t="s">
        <v>541</v>
      </c>
      <c r="B78" s="6" t="s">
        <v>557</v>
      </c>
      <c r="C78" s="185">
        <v>34200</v>
      </c>
      <c r="D78" s="185">
        <v>34200</v>
      </c>
      <c r="E78" s="44">
        <v>0</v>
      </c>
      <c r="F78" s="44">
        <v>-34200</v>
      </c>
      <c r="G78" s="150" t="s">
        <v>16</v>
      </c>
      <c r="H78" s="44">
        <v>173104.2</v>
      </c>
      <c r="I78" s="44">
        <v>0</v>
      </c>
      <c r="J78" s="44">
        <v>-173104.2</v>
      </c>
      <c r="K78" s="150" t="s">
        <v>16</v>
      </c>
    </row>
    <row r="79" spans="1:11" x14ac:dyDescent="0.25">
      <c r="A79" s="31" t="s">
        <v>85</v>
      </c>
      <c r="B79" s="29" t="s">
        <v>86</v>
      </c>
      <c r="C79" s="36">
        <v>538559.99</v>
      </c>
      <c r="D79" s="36">
        <v>538559.99</v>
      </c>
      <c r="E79" s="37">
        <v>401583.33333333331</v>
      </c>
      <c r="F79" s="37">
        <v>-136976.65666666668</v>
      </c>
      <c r="G79" s="149">
        <v>1.341091487860552</v>
      </c>
      <c r="H79" s="37">
        <v>2635578.61</v>
      </c>
      <c r="I79" s="37">
        <v>4015833.333333334</v>
      </c>
      <c r="J79" s="37">
        <v>1380254.7233333341</v>
      </c>
      <c r="K79" s="149">
        <v>0.65629681095662984</v>
      </c>
    </row>
    <row r="80" spans="1:11" x14ac:dyDescent="0.25">
      <c r="A80" s="17" t="s">
        <v>87</v>
      </c>
      <c r="B80" s="12" t="s">
        <v>637</v>
      </c>
      <c r="C80" s="39">
        <v>484749.99</v>
      </c>
      <c r="D80" s="39">
        <v>484749.99</v>
      </c>
      <c r="E80" s="21">
        <v>369333.33333333331</v>
      </c>
      <c r="F80" s="21">
        <v>-115416.65666666668</v>
      </c>
      <c r="G80" s="150">
        <v>1.3124999729241877</v>
      </c>
      <c r="H80" s="21">
        <v>2348609.5300000003</v>
      </c>
      <c r="I80" s="21">
        <v>3693333.333333334</v>
      </c>
      <c r="J80" s="21">
        <v>1344723.8033333337</v>
      </c>
      <c r="K80" s="150">
        <v>0.63590510740072204</v>
      </c>
    </row>
    <row r="81" spans="1:11" x14ac:dyDescent="0.25">
      <c r="A81" s="17" t="s">
        <v>88</v>
      </c>
      <c r="B81" s="12" t="s">
        <v>89</v>
      </c>
      <c r="C81" s="39">
        <v>29500</v>
      </c>
      <c r="D81" s="39">
        <v>29500</v>
      </c>
      <c r="E81" s="21">
        <v>11250</v>
      </c>
      <c r="F81" s="21">
        <v>-18250</v>
      </c>
      <c r="G81" s="150">
        <v>2.6222222222222222</v>
      </c>
      <c r="H81" s="21">
        <v>123684.15</v>
      </c>
      <c r="I81" s="21">
        <v>112500</v>
      </c>
      <c r="J81" s="21">
        <v>-11184.149999999994</v>
      </c>
      <c r="K81" s="150">
        <v>1.0994146666666667</v>
      </c>
    </row>
    <row r="82" spans="1:11" x14ac:dyDescent="0.25">
      <c r="A82" s="17" t="s">
        <v>90</v>
      </c>
      <c r="B82" s="12" t="s">
        <v>91</v>
      </c>
      <c r="C82" s="39">
        <v>24310</v>
      </c>
      <c r="D82" s="39">
        <v>24310</v>
      </c>
      <c r="E82" s="21">
        <v>21000</v>
      </c>
      <c r="F82" s="21">
        <v>-3310</v>
      </c>
      <c r="G82" s="150">
        <v>1.1576190476190475</v>
      </c>
      <c r="H82" s="21">
        <v>163284.93</v>
      </c>
      <c r="I82" s="21">
        <v>210000</v>
      </c>
      <c r="J82" s="21">
        <v>46715.070000000007</v>
      </c>
      <c r="K82" s="150">
        <v>0.77754728571428566</v>
      </c>
    </row>
    <row r="83" spans="1:11" x14ac:dyDescent="0.25">
      <c r="A83" s="31" t="s">
        <v>92</v>
      </c>
      <c r="B83" s="29" t="s">
        <v>93</v>
      </c>
      <c r="C83" s="36">
        <v>10163487.51</v>
      </c>
      <c r="D83" s="36">
        <v>10163487.51</v>
      </c>
      <c r="E83" s="37">
        <v>9481378.1202000007</v>
      </c>
      <c r="F83" s="37">
        <v>-682109.38979999907</v>
      </c>
      <c r="G83" s="149">
        <v>1.0719420089730174</v>
      </c>
      <c r="H83" s="37">
        <v>101270685.33</v>
      </c>
      <c r="I83" s="37">
        <v>106614637.92515558</v>
      </c>
      <c r="J83" s="37">
        <v>5343952.5951555818</v>
      </c>
      <c r="K83" s="149">
        <v>0.94987599546220769</v>
      </c>
    </row>
    <row r="84" spans="1:11" x14ac:dyDescent="0.25">
      <c r="A84" s="17" t="s">
        <v>94</v>
      </c>
      <c r="B84" s="6" t="s">
        <v>95</v>
      </c>
      <c r="C84" s="300">
        <v>8270341.8600000003</v>
      </c>
      <c r="D84" s="300">
        <v>8270341.8600000003</v>
      </c>
      <c r="E84" s="21">
        <v>4135170.9000000004</v>
      </c>
      <c r="F84" s="21">
        <v>-4135170.96</v>
      </c>
      <c r="G84" s="150">
        <v>2.0000000145096783</v>
      </c>
      <c r="H84" s="21">
        <v>45486880.230000004</v>
      </c>
      <c r="I84" s="21">
        <v>41351708.999999993</v>
      </c>
      <c r="J84" s="21">
        <v>-4135171.2300000116</v>
      </c>
      <c r="K84" s="150">
        <v>1.1000000079803234</v>
      </c>
    </row>
    <row r="85" spans="1:11" x14ac:dyDescent="0.25">
      <c r="A85" s="17" t="s">
        <v>96</v>
      </c>
      <c r="B85" s="211" t="s">
        <v>97</v>
      </c>
      <c r="C85" s="185">
        <v>0</v>
      </c>
      <c r="D85" s="185">
        <v>0</v>
      </c>
      <c r="E85" s="21">
        <v>142740</v>
      </c>
      <c r="F85" s="21">
        <v>142740</v>
      </c>
      <c r="G85" s="150">
        <v>0</v>
      </c>
      <c r="H85" s="21">
        <v>0</v>
      </c>
      <c r="I85" s="21">
        <v>1534660</v>
      </c>
      <c r="J85" s="21">
        <v>1534660</v>
      </c>
      <c r="K85" s="150">
        <v>0</v>
      </c>
    </row>
    <row r="86" spans="1:11" x14ac:dyDescent="0.25">
      <c r="A86" s="17" t="s">
        <v>98</v>
      </c>
      <c r="B86" s="211" t="s">
        <v>99</v>
      </c>
      <c r="C86" s="185">
        <v>0</v>
      </c>
      <c r="D86" s="185">
        <v>0</v>
      </c>
      <c r="E86" s="44">
        <v>125000</v>
      </c>
      <c r="F86" s="44">
        <v>125000</v>
      </c>
      <c r="G86" s="150">
        <v>0</v>
      </c>
      <c r="H86" s="44">
        <v>365000</v>
      </c>
      <c r="I86" s="44">
        <v>1250000</v>
      </c>
      <c r="J86" s="44">
        <v>885000</v>
      </c>
      <c r="K86" s="150">
        <v>0.29199999999999998</v>
      </c>
    </row>
    <row r="87" spans="1:11" x14ac:dyDescent="0.25">
      <c r="A87" s="28" t="s">
        <v>100</v>
      </c>
      <c r="B87" s="45" t="s">
        <v>101</v>
      </c>
      <c r="C87" s="46">
        <v>1839280.6500000001</v>
      </c>
      <c r="D87" s="46">
        <v>1839280.6500000001</v>
      </c>
      <c r="E87" s="47">
        <v>5078467.2202000003</v>
      </c>
      <c r="F87" s="48">
        <v>3239186.5702</v>
      </c>
      <c r="G87" s="149">
        <v>0.36217239774318472</v>
      </c>
      <c r="H87" s="47">
        <v>41889934.640000001</v>
      </c>
      <c r="I87" s="47">
        <v>48604109.369600005</v>
      </c>
      <c r="J87" s="48">
        <v>6714174.7296000049</v>
      </c>
      <c r="K87" s="149">
        <v>0.86185993701595398</v>
      </c>
    </row>
    <row r="88" spans="1:11" x14ac:dyDescent="0.25">
      <c r="A88" s="17"/>
      <c r="B88" s="242" t="s">
        <v>102</v>
      </c>
      <c r="C88" s="185">
        <v>0</v>
      </c>
      <c r="D88" s="185">
        <v>0</v>
      </c>
      <c r="E88" s="44">
        <v>5000</v>
      </c>
      <c r="F88" s="44">
        <v>5000</v>
      </c>
      <c r="G88" s="150">
        <v>0</v>
      </c>
      <c r="H88" s="44">
        <v>21363.200000000001</v>
      </c>
      <c r="I88" s="44">
        <v>65250</v>
      </c>
      <c r="J88" s="44">
        <v>43886.8</v>
      </c>
      <c r="K88" s="150">
        <v>0.32740536398467435</v>
      </c>
    </row>
    <row r="89" spans="1:11" x14ac:dyDescent="0.25">
      <c r="A89" s="17"/>
      <c r="B89" s="242" t="s">
        <v>104</v>
      </c>
      <c r="C89" s="185">
        <v>1461115.07</v>
      </c>
      <c r="D89" s="185">
        <v>1461115.07</v>
      </c>
      <c r="E89" s="44">
        <v>2816213.5602000002</v>
      </c>
      <c r="F89" s="44">
        <v>1355098.4902000001</v>
      </c>
      <c r="G89" s="150">
        <v>0.51882253911746501</v>
      </c>
      <c r="H89" s="44">
        <v>20586170.190000001</v>
      </c>
      <c r="I89" s="44">
        <v>23670736.845600002</v>
      </c>
      <c r="J89" s="44">
        <v>3084566.6556000002</v>
      </c>
      <c r="K89" s="150">
        <v>0.86968860852452212</v>
      </c>
    </row>
    <row r="90" spans="1:11" x14ac:dyDescent="0.25">
      <c r="A90" s="17"/>
      <c r="B90" s="242" t="s">
        <v>103</v>
      </c>
      <c r="C90" s="185">
        <v>342564.46</v>
      </c>
      <c r="D90" s="185">
        <v>342564.46</v>
      </c>
      <c r="E90" s="44">
        <v>188838.66</v>
      </c>
      <c r="F90" s="44">
        <v>-153725.80000000002</v>
      </c>
      <c r="G90" s="150">
        <v>1.8140589432269856</v>
      </c>
      <c r="H90" s="44">
        <v>1712822.3</v>
      </c>
      <c r="I90" s="44">
        <v>4183972.5240000016</v>
      </c>
      <c r="J90" s="44">
        <v>2471150.2240000013</v>
      </c>
      <c r="K90" s="150">
        <v>0.40937704303146122</v>
      </c>
    </row>
    <row r="91" spans="1:11" x14ac:dyDescent="0.25">
      <c r="A91" s="28"/>
      <c r="B91" s="242" t="s">
        <v>105</v>
      </c>
      <c r="C91" s="39">
        <v>35601.120000000003</v>
      </c>
      <c r="D91" s="39">
        <v>35601.120000000003</v>
      </c>
      <c r="E91" s="44">
        <v>2068415</v>
      </c>
      <c r="F91" s="44">
        <v>2032813.88</v>
      </c>
      <c r="G91" s="150">
        <v>1.7211787769862433E-2</v>
      </c>
      <c r="H91" s="44">
        <v>19569578.950000003</v>
      </c>
      <c r="I91" s="44">
        <v>20684150</v>
      </c>
      <c r="J91" s="44">
        <v>1114571.049999997</v>
      </c>
      <c r="K91" s="150">
        <v>0.94611472794386053</v>
      </c>
    </row>
    <row r="92" spans="1:11" x14ac:dyDescent="0.25">
      <c r="A92" s="28" t="s">
        <v>106</v>
      </c>
      <c r="B92" s="29" t="s">
        <v>107</v>
      </c>
      <c r="C92" s="199">
        <v>53865</v>
      </c>
      <c r="D92" s="199">
        <v>53865</v>
      </c>
      <c r="E92" s="272">
        <v>3817892.3333333335</v>
      </c>
      <c r="F92" s="47">
        <v>3764027.3333333335</v>
      </c>
      <c r="G92" s="149">
        <v>1.4108569675921541E-2</v>
      </c>
      <c r="H92" s="272">
        <v>13528870.459999999</v>
      </c>
      <c r="I92" s="272">
        <v>65289711.666666664</v>
      </c>
      <c r="J92" s="47">
        <v>51760841.206666663</v>
      </c>
      <c r="K92" s="149">
        <v>0.20721289946984245</v>
      </c>
    </row>
    <row r="93" spans="1:11" x14ac:dyDescent="0.25">
      <c r="A93" s="17" t="s">
        <v>108</v>
      </c>
      <c r="B93" s="6" t="s">
        <v>109</v>
      </c>
      <c r="C93" s="39">
        <v>53865</v>
      </c>
      <c r="D93" s="39">
        <v>53865</v>
      </c>
      <c r="E93" s="44">
        <v>3817892.3333333335</v>
      </c>
      <c r="F93" s="44">
        <v>3764027.3333333335</v>
      </c>
      <c r="G93" s="150">
        <v>1.4108569675921541E-2</v>
      </c>
      <c r="H93" s="44">
        <v>13528870.459999999</v>
      </c>
      <c r="I93" s="44">
        <v>65289711.666666664</v>
      </c>
      <c r="J93" s="44">
        <v>51760841.206666663</v>
      </c>
      <c r="K93" s="150">
        <v>0.20721289946984245</v>
      </c>
    </row>
    <row r="94" spans="1:11" x14ac:dyDescent="0.25">
      <c r="A94" s="28" t="s">
        <v>110</v>
      </c>
      <c r="B94" s="29" t="s">
        <v>111</v>
      </c>
      <c r="C94" s="40">
        <v>8670600.3900000006</v>
      </c>
      <c r="D94" s="40">
        <v>466139.9</v>
      </c>
      <c r="E94" s="41">
        <v>8698654.3583333343</v>
      </c>
      <c r="F94" s="37">
        <v>28053.968333333731</v>
      </c>
      <c r="G94" s="149">
        <v>0.99677490710888428</v>
      </c>
      <c r="H94" s="41">
        <v>86911510.899999991</v>
      </c>
      <c r="I94" s="41">
        <v>86986543.583333343</v>
      </c>
      <c r="J94" s="37">
        <v>75032.683333352208</v>
      </c>
      <c r="K94" s="149">
        <v>0.99913742194778121</v>
      </c>
    </row>
    <row r="95" spans="1:11" x14ac:dyDescent="0.25">
      <c r="A95" s="17" t="s">
        <v>112</v>
      </c>
      <c r="B95" s="12" t="s">
        <v>533</v>
      </c>
      <c r="C95" s="185">
        <v>308720.57</v>
      </c>
      <c r="D95" s="185">
        <v>0</v>
      </c>
      <c r="E95" s="44">
        <v>263893.32083333336</v>
      </c>
      <c r="F95" s="44">
        <v>-44827.249166666646</v>
      </c>
      <c r="G95" s="150">
        <v>1.1698688281503651</v>
      </c>
      <c r="H95" s="44">
        <v>3867562.6999999993</v>
      </c>
      <c r="I95" s="44">
        <v>2638933.2083333335</v>
      </c>
      <c r="J95" s="44">
        <v>-1228629.4916666658</v>
      </c>
      <c r="K95" s="150">
        <v>1.4655780933700209</v>
      </c>
    </row>
    <row r="96" spans="1:11" x14ac:dyDescent="0.25">
      <c r="A96" s="17" t="s">
        <v>113</v>
      </c>
      <c r="B96" s="12" t="s">
        <v>114</v>
      </c>
      <c r="C96" s="185">
        <v>350559.53</v>
      </c>
      <c r="D96" s="185">
        <v>0</v>
      </c>
      <c r="E96" s="44">
        <v>470926.13416666666</v>
      </c>
      <c r="F96" s="44">
        <v>120366.60416666663</v>
      </c>
      <c r="G96" s="150">
        <v>0.74440449269254749</v>
      </c>
      <c r="H96" s="44">
        <v>3147377.5300000003</v>
      </c>
      <c r="I96" s="44">
        <v>4709261.3416666668</v>
      </c>
      <c r="J96" s="44">
        <v>1561883.8116666665</v>
      </c>
      <c r="K96" s="150">
        <v>0.66833783509795697</v>
      </c>
    </row>
    <row r="97" spans="1:11" x14ac:dyDescent="0.25">
      <c r="A97" s="28" t="s">
        <v>115</v>
      </c>
      <c r="B97" s="2" t="s">
        <v>116</v>
      </c>
      <c r="C97" s="46">
        <v>8011320.29</v>
      </c>
      <c r="D97" s="46">
        <v>466139.9</v>
      </c>
      <c r="E97" s="47">
        <v>7963834.9033333343</v>
      </c>
      <c r="F97" s="47">
        <v>-47485.386666665785</v>
      </c>
      <c r="G97" s="149">
        <v>1.0059626282115404</v>
      </c>
      <c r="H97" s="47">
        <v>79896570.670000002</v>
      </c>
      <c r="I97" s="47">
        <v>79638349.033333346</v>
      </c>
      <c r="J97" s="47">
        <v>-258221.63666665554</v>
      </c>
      <c r="K97" s="149">
        <v>1.0032424282999459</v>
      </c>
    </row>
    <row r="98" spans="1:11" x14ac:dyDescent="0.25">
      <c r="A98" s="17" t="s">
        <v>117</v>
      </c>
      <c r="B98" s="6" t="s">
        <v>118</v>
      </c>
      <c r="C98" s="185">
        <v>302275.7</v>
      </c>
      <c r="D98" s="185">
        <v>302275.7</v>
      </c>
      <c r="E98" s="44">
        <v>268205.75</v>
      </c>
      <c r="F98" s="44">
        <v>-34069.950000000012</v>
      </c>
      <c r="G98" s="150">
        <v>1.1270291557880472</v>
      </c>
      <c r="H98" s="44">
        <v>3022841.1</v>
      </c>
      <c r="I98" s="44">
        <v>2682057.5</v>
      </c>
      <c r="J98" s="44">
        <v>-340783.60000000009</v>
      </c>
      <c r="K98" s="150">
        <v>1.1270605123119097</v>
      </c>
    </row>
    <row r="99" spans="1:11" x14ac:dyDescent="0.25">
      <c r="A99" s="249" t="s">
        <v>119</v>
      </c>
      <c r="B99" s="242" t="s">
        <v>120</v>
      </c>
      <c r="C99" s="185">
        <v>5697101.2800000003</v>
      </c>
      <c r="D99" s="185">
        <v>0</v>
      </c>
      <c r="E99" s="44">
        <v>5139419.833333334</v>
      </c>
      <c r="F99" s="254">
        <v>-557681.44666666631</v>
      </c>
      <c r="G99" s="273">
        <v>1.1085105838308142</v>
      </c>
      <c r="H99" s="44">
        <v>56916052.800000004</v>
      </c>
      <c r="I99" s="44">
        <v>51394198.333333351</v>
      </c>
      <c r="J99" s="254">
        <v>-5521854.4666666538</v>
      </c>
      <c r="K99" s="273">
        <v>1.1074412024262528</v>
      </c>
    </row>
    <row r="100" spans="1:11" x14ac:dyDescent="0.25">
      <c r="A100" s="249" t="s">
        <v>119</v>
      </c>
      <c r="B100" s="242" t="s">
        <v>121</v>
      </c>
      <c r="C100" s="185">
        <v>1852352.3</v>
      </c>
      <c r="D100" s="185">
        <v>16800</v>
      </c>
      <c r="E100" s="44">
        <v>2258328.1533333333</v>
      </c>
      <c r="F100" s="254">
        <v>405975.85333333327</v>
      </c>
      <c r="G100" s="273">
        <v>0.82023168212551145</v>
      </c>
      <c r="H100" s="44">
        <v>18372323.000000004</v>
      </c>
      <c r="I100" s="44">
        <v>22583281.533333328</v>
      </c>
      <c r="J100" s="254">
        <v>4210958.5333333239</v>
      </c>
      <c r="K100" s="273">
        <v>0.8135364638164797</v>
      </c>
    </row>
    <row r="101" spans="1:11" x14ac:dyDescent="0.25">
      <c r="A101" s="17" t="s">
        <v>122</v>
      </c>
      <c r="B101" s="6" t="s">
        <v>123</v>
      </c>
      <c r="C101" s="185">
        <v>147064.20000000001</v>
      </c>
      <c r="D101" s="185">
        <v>147064.20000000001</v>
      </c>
      <c r="E101" s="44">
        <v>119801.16666666667</v>
      </c>
      <c r="F101" s="44">
        <v>-27263.03333333334</v>
      </c>
      <c r="G101" s="150">
        <v>1.2275690136573518</v>
      </c>
      <c r="H101" s="44">
        <v>1460085.6700000002</v>
      </c>
      <c r="I101" s="44">
        <v>1198011.6666666667</v>
      </c>
      <c r="J101" s="44">
        <v>-262074.00333333341</v>
      </c>
      <c r="K101" s="150">
        <v>1.2187574717552834</v>
      </c>
    </row>
    <row r="102" spans="1:11" x14ac:dyDescent="0.25">
      <c r="A102" s="17" t="s">
        <v>477</v>
      </c>
      <c r="B102" s="6" t="s">
        <v>478</v>
      </c>
      <c r="C102" s="185">
        <v>12526.81</v>
      </c>
      <c r="D102" s="185">
        <v>0</v>
      </c>
      <c r="E102" s="44">
        <v>178080</v>
      </c>
      <c r="F102" s="44">
        <v>165553.19</v>
      </c>
      <c r="G102" s="150">
        <v>7.0343721922731348E-2</v>
      </c>
      <c r="H102" s="44">
        <v>125268.09999999999</v>
      </c>
      <c r="I102" s="44">
        <v>1780800</v>
      </c>
      <c r="J102" s="44">
        <v>1655531.9</v>
      </c>
      <c r="K102" s="150">
        <v>7.0343721922731348E-2</v>
      </c>
    </row>
    <row r="103" spans="1:11" ht="24.75" x14ac:dyDescent="0.25">
      <c r="A103" s="28" t="s">
        <v>124</v>
      </c>
      <c r="B103" s="34" t="s">
        <v>125</v>
      </c>
      <c r="C103" s="40">
        <v>274982.83</v>
      </c>
      <c r="D103" s="40">
        <v>274982.83</v>
      </c>
      <c r="E103" s="37">
        <v>4862012.9524545455</v>
      </c>
      <c r="F103" s="37">
        <v>4587030.1224545455</v>
      </c>
      <c r="G103" s="149">
        <v>5.6557403834388655E-2</v>
      </c>
      <c r="H103" s="37">
        <v>7025502.71</v>
      </c>
      <c r="I103" s="37">
        <v>48458349.367545448</v>
      </c>
      <c r="J103" s="37">
        <v>41432846.657545447</v>
      </c>
      <c r="K103" s="149">
        <v>0.14498023151208012</v>
      </c>
    </row>
    <row r="104" spans="1:11" x14ac:dyDescent="0.25">
      <c r="A104" s="28" t="s">
        <v>126</v>
      </c>
      <c r="B104" s="2" t="s">
        <v>127</v>
      </c>
      <c r="C104" s="40">
        <v>7909.42</v>
      </c>
      <c r="D104" s="40">
        <v>7909.42</v>
      </c>
      <c r="E104" s="42">
        <v>2401755.7024545455</v>
      </c>
      <c r="F104" s="37">
        <v>2393846.2824545456</v>
      </c>
      <c r="G104" s="149">
        <v>3.2931825630378368E-3</v>
      </c>
      <c r="H104" s="42">
        <v>856333.03000000014</v>
      </c>
      <c r="I104" s="42">
        <v>23776776.867545452</v>
      </c>
      <c r="J104" s="37">
        <v>22920443.837545451</v>
      </c>
      <c r="K104" s="149">
        <v>3.6015521984767734E-2</v>
      </c>
    </row>
    <row r="105" spans="1:11" ht="24.75" x14ac:dyDescent="0.25">
      <c r="A105" s="17" t="s">
        <v>128</v>
      </c>
      <c r="B105" s="6" t="s">
        <v>620</v>
      </c>
      <c r="C105" s="39">
        <v>0</v>
      </c>
      <c r="D105" s="39">
        <v>0</v>
      </c>
      <c r="E105" s="21">
        <v>780654.33333333337</v>
      </c>
      <c r="F105" s="21">
        <v>780654.33333333337</v>
      </c>
      <c r="G105" s="150">
        <v>0</v>
      </c>
      <c r="H105" s="21">
        <v>15220.119999999999</v>
      </c>
      <c r="I105" s="21">
        <v>7815543.3333333321</v>
      </c>
      <c r="J105" s="21">
        <v>7800323.213333332</v>
      </c>
      <c r="K105" s="150">
        <v>1.9474167502963114E-3</v>
      </c>
    </row>
    <row r="106" spans="1:11" ht="24.75" x14ac:dyDescent="0.25">
      <c r="A106" s="17" t="s">
        <v>129</v>
      </c>
      <c r="B106" s="6" t="s">
        <v>130</v>
      </c>
      <c r="C106" s="39">
        <v>7909.42</v>
      </c>
      <c r="D106" s="39">
        <v>7909.42</v>
      </c>
      <c r="E106" s="21">
        <v>339166.66666666669</v>
      </c>
      <c r="F106" s="21">
        <v>331257.2466666667</v>
      </c>
      <c r="G106" s="150">
        <v>2.3320157248157246E-2</v>
      </c>
      <c r="H106" s="21">
        <v>384323.13</v>
      </c>
      <c r="I106" s="21">
        <v>3495666.666666666</v>
      </c>
      <c r="J106" s="21">
        <v>3111343.5366666662</v>
      </c>
      <c r="K106" s="150">
        <v>0.10994272813960143</v>
      </c>
    </row>
    <row r="107" spans="1:11" ht="24.75" x14ac:dyDescent="0.25">
      <c r="A107" s="17" t="s">
        <v>570</v>
      </c>
      <c r="B107" s="6" t="s">
        <v>571</v>
      </c>
      <c r="C107" s="39">
        <v>0</v>
      </c>
      <c r="D107" s="39">
        <v>0</v>
      </c>
      <c r="E107" s="21">
        <v>0</v>
      </c>
      <c r="F107" s="21">
        <v>0</v>
      </c>
      <c r="G107" s="150" t="s">
        <v>16</v>
      </c>
      <c r="H107" s="21">
        <v>20000</v>
      </c>
      <c r="I107" s="21">
        <v>0</v>
      </c>
      <c r="J107" s="21">
        <v>-20000</v>
      </c>
      <c r="K107" s="150" t="s">
        <v>16</v>
      </c>
    </row>
    <row r="108" spans="1:11" ht="24.75" x14ac:dyDescent="0.25">
      <c r="A108" s="17" t="s">
        <v>131</v>
      </c>
      <c r="B108" s="6" t="s">
        <v>132</v>
      </c>
      <c r="C108" s="39">
        <v>0</v>
      </c>
      <c r="D108" s="39">
        <v>0</v>
      </c>
      <c r="E108" s="21">
        <v>1271934.7024545455</v>
      </c>
      <c r="F108" s="21">
        <v>1271934.7024545455</v>
      </c>
      <c r="G108" s="150">
        <v>0</v>
      </c>
      <c r="H108" s="21">
        <v>399354.28</v>
      </c>
      <c r="I108" s="21">
        <v>12365566.867545452</v>
      </c>
      <c r="J108" s="21">
        <v>11966212.587545453</v>
      </c>
      <c r="K108" s="150">
        <v>3.2295671058003933E-2</v>
      </c>
    </row>
    <row r="109" spans="1:11" x14ac:dyDescent="0.25">
      <c r="A109" s="17" t="s">
        <v>133</v>
      </c>
      <c r="B109" s="6" t="s">
        <v>134</v>
      </c>
      <c r="C109" s="39">
        <v>0</v>
      </c>
      <c r="D109" s="39">
        <v>0</v>
      </c>
      <c r="E109" s="21">
        <v>10000</v>
      </c>
      <c r="F109" s="21">
        <v>10000</v>
      </c>
      <c r="G109" s="150">
        <v>0</v>
      </c>
      <c r="H109" s="21">
        <v>37435.5</v>
      </c>
      <c r="I109" s="21">
        <v>100000</v>
      </c>
      <c r="J109" s="21">
        <v>62564.5</v>
      </c>
      <c r="K109" s="150">
        <v>0.37435499999999999</v>
      </c>
    </row>
    <row r="110" spans="1:11" x14ac:dyDescent="0.25">
      <c r="A110" s="28" t="s">
        <v>135</v>
      </c>
      <c r="B110" s="2" t="s">
        <v>136</v>
      </c>
      <c r="C110" s="40">
        <v>267073.41000000003</v>
      </c>
      <c r="D110" s="40">
        <v>267073.41000000003</v>
      </c>
      <c r="E110" s="37">
        <v>2460257.25</v>
      </c>
      <c r="F110" s="37">
        <v>2193183.84</v>
      </c>
      <c r="G110" s="149">
        <v>0.10855507488088899</v>
      </c>
      <c r="H110" s="37">
        <v>6169169.6799999997</v>
      </c>
      <c r="I110" s="37">
        <v>24681572.5</v>
      </c>
      <c r="J110" s="37">
        <v>18512402.82</v>
      </c>
      <c r="K110" s="149">
        <v>0.24995043083255736</v>
      </c>
    </row>
    <row r="111" spans="1:11" ht="24.75" x14ac:dyDescent="0.25">
      <c r="A111" s="17" t="s">
        <v>137</v>
      </c>
      <c r="B111" s="6" t="s">
        <v>138</v>
      </c>
      <c r="C111" s="39">
        <v>1500</v>
      </c>
      <c r="D111" s="39">
        <v>1500</v>
      </c>
      <c r="E111" s="21">
        <v>20000</v>
      </c>
      <c r="F111" s="21">
        <v>18500</v>
      </c>
      <c r="G111" s="150">
        <v>7.4999999999999997E-2</v>
      </c>
      <c r="H111" s="21">
        <v>64524.7</v>
      </c>
      <c r="I111" s="21">
        <v>275000</v>
      </c>
      <c r="J111" s="21">
        <v>210475.3</v>
      </c>
      <c r="K111" s="150">
        <v>0.23463527272727272</v>
      </c>
    </row>
    <row r="112" spans="1:11" ht="24.75" x14ac:dyDescent="0.25">
      <c r="A112" s="17" t="s">
        <v>139</v>
      </c>
      <c r="B112" s="6" t="s">
        <v>140</v>
      </c>
      <c r="C112" s="39">
        <v>0</v>
      </c>
      <c r="D112" s="39">
        <v>0</v>
      </c>
      <c r="E112" s="21">
        <v>8000</v>
      </c>
      <c r="F112" s="21">
        <v>8000</v>
      </c>
      <c r="G112" s="150">
        <v>0</v>
      </c>
      <c r="H112" s="21">
        <v>219615.19</v>
      </c>
      <c r="I112" s="21">
        <v>84000</v>
      </c>
      <c r="J112" s="21">
        <v>-135615.19</v>
      </c>
      <c r="K112" s="150">
        <v>2.6144665476190476</v>
      </c>
    </row>
    <row r="113" spans="1:11" ht="24.75" x14ac:dyDescent="0.25">
      <c r="A113" s="17" t="s">
        <v>141</v>
      </c>
      <c r="B113" s="6" t="s">
        <v>142</v>
      </c>
      <c r="C113" s="39">
        <v>0</v>
      </c>
      <c r="D113" s="39">
        <v>0</v>
      </c>
      <c r="E113" s="21">
        <v>2083.3333333333335</v>
      </c>
      <c r="F113" s="21">
        <v>2083.3333333333335</v>
      </c>
      <c r="G113" s="150">
        <v>0</v>
      </c>
      <c r="H113" s="21">
        <v>0</v>
      </c>
      <c r="I113" s="21">
        <v>20833.333333333332</v>
      </c>
      <c r="J113" s="21">
        <v>20833.333333333332</v>
      </c>
      <c r="K113" s="150">
        <v>0</v>
      </c>
    </row>
    <row r="114" spans="1:11" ht="24.75" x14ac:dyDescent="0.25">
      <c r="A114" s="17" t="s">
        <v>143</v>
      </c>
      <c r="B114" s="6" t="s">
        <v>144</v>
      </c>
      <c r="C114" s="39">
        <v>7080</v>
      </c>
      <c r="D114" s="39">
        <v>7080</v>
      </c>
      <c r="E114" s="21">
        <v>1386970.5833333335</v>
      </c>
      <c r="F114" s="21">
        <v>1379890.5833333335</v>
      </c>
      <c r="G114" s="150">
        <v>5.104650441096233E-3</v>
      </c>
      <c r="H114" s="21">
        <v>2351573.46</v>
      </c>
      <c r="I114" s="21">
        <v>13869705.833333338</v>
      </c>
      <c r="J114" s="21">
        <v>11518132.373333339</v>
      </c>
      <c r="K114" s="150">
        <v>0.16954746468727672</v>
      </c>
    </row>
    <row r="115" spans="1:11" ht="24.75" x14ac:dyDescent="0.25">
      <c r="A115" s="17" t="s">
        <v>145</v>
      </c>
      <c r="B115" s="6" t="s">
        <v>146</v>
      </c>
      <c r="C115" s="39">
        <v>258493.41</v>
      </c>
      <c r="D115" s="39">
        <v>258493.41</v>
      </c>
      <c r="E115" s="21">
        <v>1043203.3333333334</v>
      </c>
      <c r="F115" s="21">
        <v>784709.92333333334</v>
      </c>
      <c r="G115" s="150">
        <v>0.24778813654097476</v>
      </c>
      <c r="H115" s="21">
        <v>3533456.33</v>
      </c>
      <c r="I115" s="21">
        <v>10432033.333333334</v>
      </c>
      <c r="J115" s="21">
        <v>6898577.0033333339</v>
      </c>
      <c r="K115" s="150">
        <v>0.33871213953176271</v>
      </c>
    </row>
    <row r="116" spans="1:11" ht="24" x14ac:dyDescent="0.25">
      <c r="A116" s="28" t="s">
        <v>147</v>
      </c>
      <c r="B116" s="29" t="s">
        <v>148</v>
      </c>
      <c r="C116" s="227">
        <v>4079663.48</v>
      </c>
      <c r="D116" s="227">
        <v>4079663.48</v>
      </c>
      <c r="E116" s="228">
        <v>9462820.027777778</v>
      </c>
      <c r="F116" s="228">
        <v>5383156.5477777775</v>
      </c>
      <c r="G116" s="149">
        <v>0.43112554904608669</v>
      </c>
      <c r="H116" s="228">
        <v>81933769.700000003</v>
      </c>
      <c r="I116" s="228">
        <v>113013946.94444443</v>
      </c>
      <c r="J116" s="228">
        <v>31080177.24444443</v>
      </c>
      <c r="K116" s="149">
        <v>0.72498812682187919</v>
      </c>
    </row>
    <row r="117" spans="1:11" x14ac:dyDescent="0.25">
      <c r="A117" s="17" t="s">
        <v>149</v>
      </c>
      <c r="B117" s="12" t="s">
        <v>150</v>
      </c>
      <c r="C117" s="185">
        <v>575580</v>
      </c>
      <c r="D117" s="185">
        <v>575580</v>
      </c>
      <c r="E117" s="44">
        <v>45000</v>
      </c>
      <c r="F117" s="44">
        <v>-530580</v>
      </c>
      <c r="G117" s="150">
        <v>12.790666666666667</v>
      </c>
      <c r="H117" s="44">
        <v>6219440</v>
      </c>
      <c r="I117" s="44">
        <v>450000</v>
      </c>
      <c r="J117" s="44">
        <v>-5769440</v>
      </c>
      <c r="K117" s="150">
        <v>13.820977777777777</v>
      </c>
    </row>
    <row r="118" spans="1:11" x14ac:dyDescent="0.25">
      <c r="A118" s="17" t="s">
        <v>151</v>
      </c>
      <c r="B118" s="12" t="s">
        <v>152</v>
      </c>
      <c r="C118" s="185">
        <v>224851.56</v>
      </c>
      <c r="D118" s="185">
        <v>224851.56</v>
      </c>
      <c r="E118" s="44">
        <v>385000</v>
      </c>
      <c r="F118" s="44">
        <v>160148.44</v>
      </c>
      <c r="G118" s="150">
        <v>0.58403002597402598</v>
      </c>
      <c r="H118" s="44">
        <v>4889297.7999999989</v>
      </c>
      <c r="I118" s="44">
        <v>3850000</v>
      </c>
      <c r="J118" s="44">
        <v>-1039297.7999999989</v>
      </c>
      <c r="K118" s="150">
        <v>1.2699474805194801</v>
      </c>
    </row>
    <row r="119" spans="1:11" x14ac:dyDescent="0.25">
      <c r="A119" s="17" t="s">
        <v>153</v>
      </c>
      <c r="B119" s="12" t="s">
        <v>558</v>
      </c>
      <c r="C119" s="185">
        <v>0</v>
      </c>
      <c r="D119" s="185">
        <v>0</v>
      </c>
      <c r="E119" s="44">
        <v>5000</v>
      </c>
      <c r="F119" s="44">
        <v>5000</v>
      </c>
      <c r="G119" s="151">
        <v>0</v>
      </c>
      <c r="H119" s="44">
        <v>0</v>
      </c>
      <c r="I119" s="44">
        <v>50000</v>
      </c>
      <c r="J119" s="44">
        <v>50000</v>
      </c>
      <c r="K119" s="151">
        <v>0</v>
      </c>
    </row>
    <row r="120" spans="1:11" x14ac:dyDescent="0.25">
      <c r="A120" s="28" t="s">
        <v>154</v>
      </c>
      <c r="B120" s="2" t="s">
        <v>155</v>
      </c>
      <c r="C120" s="40">
        <v>47011.199999999997</v>
      </c>
      <c r="D120" s="40">
        <v>47011.199999999997</v>
      </c>
      <c r="E120" s="37">
        <v>357291.41666666663</v>
      </c>
      <c r="F120" s="37">
        <v>310280.21666666662</v>
      </c>
      <c r="G120" s="149">
        <v>0.13157662850842811</v>
      </c>
      <c r="H120" s="37">
        <v>1058662.4099999999</v>
      </c>
      <c r="I120" s="37">
        <v>3272914.1666666656</v>
      </c>
      <c r="J120" s="37">
        <v>2214251.7566666659</v>
      </c>
      <c r="K120" s="149">
        <v>0.32346170907323424</v>
      </c>
    </row>
    <row r="121" spans="1:11" x14ac:dyDescent="0.25">
      <c r="A121" s="1" t="s">
        <v>156</v>
      </c>
      <c r="B121" s="6" t="s">
        <v>157</v>
      </c>
      <c r="C121" s="39">
        <v>32863</v>
      </c>
      <c r="D121" s="39">
        <v>32863</v>
      </c>
      <c r="E121" s="21">
        <v>65833.333333333328</v>
      </c>
      <c r="F121" s="21">
        <v>32970.333333333328</v>
      </c>
      <c r="G121" s="150">
        <v>0.49918481012658233</v>
      </c>
      <c r="H121" s="21">
        <v>296121</v>
      </c>
      <c r="I121" s="21">
        <v>658333.33333333337</v>
      </c>
      <c r="J121" s="21">
        <v>362212.33333333337</v>
      </c>
      <c r="K121" s="150">
        <v>0.44980405063291135</v>
      </c>
    </row>
    <row r="122" spans="1:11" x14ac:dyDescent="0.25">
      <c r="A122" s="1" t="s">
        <v>158</v>
      </c>
      <c r="B122" s="6" t="s">
        <v>159</v>
      </c>
      <c r="C122" s="39">
        <v>14148.2</v>
      </c>
      <c r="D122" s="39">
        <v>14148.2</v>
      </c>
      <c r="E122" s="21">
        <v>21333.333333333332</v>
      </c>
      <c r="F122" s="21">
        <v>7185.1333333333314</v>
      </c>
      <c r="G122" s="150">
        <v>0.66319687500000002</v>
      </c>
      <c r="H122" s="21">
        <v>139535</v>
      </c>
      <c r="I122" s="21">
        <v>213333.33333333334</v>
      </c>
      <c r="J122" s="21">
        <v>73798.333333333343</v>
      </c>
      <c r="K122" s="150">
        <v>0.65407031249999992</v>
      </c>
    </row>
    <row r="123" spans="1:11" x14ac:dyDescent="0.25">
      <c r="A123" s="1" t="s">
        <v>160</v>
      </c>
      <c r="B123" s="6" t="s">
        <v>161</v>
      </c>
      <c r="C123" s="39">
        <v>0</v>
      </c>
      <c r="D123" s="39">
        <v>0</v>
      </c>
      <c r="E123" s="21">
        <v>270124.75</v>
      </c>
      <c r="F123" s="21">
        <v>270124.75</v>
      </c>
      <c r="G123" s="150">
        <v>0</v>
      </c>
      <c r="H123" s="21">
        <v>623006.40999999992</v>
      </c>
      <c r="I123" s="21">
        <v>2401247.5</v>
      </c>
      <c r="J123" s="21">
        <v>1778241.09</v>
      </c>
      <c r="K123" s="150">
        <v>0.2594511436243036</v>
      </c>
    </row>
    <row r="124" spans="1:11" x14ac:dyDescent="0.25">
      <c r="A124" s="31" t="s">
        <v>162</v>
      </c>
      <c r="B124" s="49" t="s">
        <v>163</v>
      </c>
      <c r="C124" s="36">
        <v>196352</v>
      </c>
      <c r="D124" s="36">
        <v>196352</v>
      </c>
      <c r="E124" s="37">
        <v>770115.27777777775</v>
      </c>
      <c r="F124" s="37">
        <v>573763.27777777775</v>
      </c>
      <c r="G124" s="149">
        <v>0.25496442632145622</v>
      </c>
      <c r="H124" s="37">
        <v>12446273.32</v>
      </c>
      <c r="I124" s="37">
        <v>25259819.44444444</v>
      </c>
      <c r="J124" s="37">
        <v>12813546.12444444</v>
      </c>
      <c r="K124" s="149">
        <v>0.49273009838308213</v>
      </c>
    </row>
    <row r="125" spans="1:11" x14ac:dyDescent="0.25">
      <c r="A125" s="274" t="s">
        <v>638</v>
      </c>
      <c r="B125" s="162" t="s">
        <v>665</v>
      </c>
      <c r="C125" s="185">
        <v>196352</v>
      </c>
      <c r="D125" s="185">
        <v>196352</v>
      </c>
      <c r="E125" s="44">
        <v>770115.27777777775</v>
      </c>
      <c r="F125" s="44">
        <v>573763.27777777775</v>
      </c>
      <c r="G125" s="150">
        <v>0.25496442632145622</v>
      </c>
      <c r="H125" s="44">
        <v>12441553.32</v>
      </c>
      <c r="I125" s="44">
        <v>20039819.44444444</v>
      </c>
      <c r="J125" s="44">
        <v>7598266.12444444</v>
      </c>
      <c r="K125" s="150">
        <v>0.6208415876445994</v>
      </c>
    </row>
    <row r="126" spans="1:11" x14ac:dyDescent="0.25">
      <c r="A126" s="161" t="s">
        <v>639</v>
      </c>
      <c r="B126" s="162" t="s">
        <v>479</v>
      </c>
      <c r="C126" s="39">
        <v>0</v>
      </c>
      <c r="D126" s="39">
        <v>0</v>
      </c>
      <c r="E126" s="21">
        <v>0</v>
      </c>
      <c r="F126" s="21">
        <v>0</v>
      </c>
      <c r="G126" s="150" t="s">
        <v>16</v>
      </c>
      <c r="H126" s="21">
        <v>4720</v>
      </c>
      <c r="I126" s="21">
        <v>5220000</v>
      </c>
      <c r="J126" s="21">
        <v>5215280</v>
      </c>
      <c r="K126" s="150">
        <v>9.0421455938697313E-4</v>
      </c>
    </row>
    <row r="127" spans="1:11" x14ac:dyDescent="0.25">
      <c r="A127" s="31" t="s">
        <v>164</v>
      </c>
      <c r="B127" s="2" t="s">
        <v>165</v>
      </c>
      <c r="C127" s="40">
        <v>643608.88</v>
      </c>
      <c r="D127" s="40">
        <v>643608.88</v>
      </c>
      <c r="E127" s="42">
        <v>4892413.333333334</v>
      </c>
      <c r="F127" s="37">
        <v>4248804.4533333341</v>
      </c>
      <c r="G127" s="149">
        <v>0.13155243356380353</v>
      </c>
      <c r="H127" s="37">
        <v>25241861.020000003</v>
      </c>
      <c r="I127" s="37">
        <v>50051213.333333336</v>
      </c>
      <c r="J127" s="37">
        <v>24809352.313333333</v>
      </c>
      <c r="K127" s="149">
        <v>0.5043206615570559</v>
      </c>
    </row>
    <row r="128" spans="1:11" x14ac:dyDescent="0.25">
      <c r="A128" s="17" t="s">
        <v>535</v>
      </c>
      <c r="B128" s="6" t="s">
        <v>536</v>
      </c>
      <c r="C128" s="39">
        <v>4720</v>
      </c>
      <c r="D128" s="39">
        <v>4720</v>
      </c>
      <c r="E128" s="21">
        <v>0</v>
      </c>
      <c r="F128" s="21">
        <v>-4720</v>
      </c>
      <c r="G128" s="150" t="s">
        <v>16</v>
      </c>
      <c r="H128" s="21">
        <v>3249897.19</v>
      </c>
      <c r="I128" s="21">
        <v>0</v>
      </c>
      <c r="J128" s="21">
        <v>-3249897.19</v>
      </c>
      <c r="K128" s="150" t="s">
        <v>16</v>
      </c>
    </row>
    <row r="129" spans="1:11" x14ac:dyDescent="0.25">
      <c r="A129" s="17" t="s">
        <v>537</v>
      </c>
      <c r="B129" s="6" t="s">
        <v>538</v>
      </c>
      <c r="C129" s="39">
        <v>400</v>
      </c>
      <c r="D129" s="39">
        <v>400</v>
      </c>
      <c r="E129" s="21">
        <v>0</v>
      </c>
      <c r="F129" s="21">
        <v>-400</v>
      </c>
      <c r="G129" s="150" t="s">
        <v>16</v>
      </c>
      <c r="H129" s="21">
        <v>8400</v>
      </c>
      <c r="I129" s="21">
        <v>0</v>
      </c>
      <c r="J129" s="21">
        <v>-8400</v>
      </c>
      <c r="K129" s="150" t="s">
        <v>16</v>
      </c>
    </row>
    <row r="130" spans="1:11" x14ac:dyDescent="0.25">
      <c r="A130" s="1" t="s">
        <v>166</v>
      </c>
      <c r="B130" s="6" t="s">
        <v>167</v>
      </c>
      <c r="C130" s="39">
        <v>476148.67</v>
      </c>
      <c r="D130" s="39">
        <v>476148.67</v>
      </c>
      <c r="E130" s="21">
        <v>1666666.6666666667</v>
      </c>
      <c r="F130" s="21">
        <v>1190517.9966666668</v>
      </c>
      <c r="G130" s="150">
        <v>0.28568920199999998</v>
      </c>
      <c r="H130" s="21">
        <v>8005048.25</v>
      </c>
      <c r="I130" s="21">
        <v>16666666.666666664</v>
      </c>
      <c r="J130" s="21">
        <v>8661618.4166666642</v>
      </c>
      <c r="K130" s="150">
        <v>0.48030289500000006</v>
      </c>
    </row>
    <row r="131" spans="1:11" x14ac:dyDescent="0.25">
      <c r="A131" s="1" t="s">
        <v>168</v>
      </c>
      <c r="B131" s="6" t="s">
        <v>169</v>
      </c>
      <c r="C131" s="39">
        <v>145148.85</v>
      </c>
      <c r="D131" s="39">
        <v>145148.85</v>
      </c>
      <c r="E131" s="21">
        <v>452083.33333333337</v>
      </c>
      <c r="F131" s="21">
        <v>306934.4833333334</v>
      </c>
      <c r="G131" s="150">
        <v>0.32106658064516125</v>
      </c>
      <c r="H131" s="21">
        <v>8845022.6100000013</v>
      </c>
      <c r="I131" s="21">
        <v>7295873.333333334</v>
      </c>
      <c r="J131" s="21">
        <v>-1549149.2766666673</v>
      </c>
      <c r="K131" s="150">
        <v>1.2123322604284981</v>
      </c>
    </row>
    <row r="132" spans="1:11" x14ac:dyDescent="0.25">
      <c r="A132" s="1" t="s">
        <v>170</v>
      </c>
      <c r="B132" s="6" t="s">
        <v>171</v>
      </c>
      <c r="C132" s="39">
        <v>17191.36</v>
      </c>
      <c r="D132" s="39">
        <v>17191.36</v>
      </c>
      <c r="E132" s="21">
        <v>2773663.3333333335</v>
      </c>
      <c r="F132" s="21">
        <v>2756471.9733333336</v>
      </c>
      <c r="G132" s="150">
        <v>6.1980701815529159E-3</v>
      </c>
      <c r="H132" s="21">
        <v>5133492.9700000007</v>
      </c>
      <c r="I132" s="21">
        <v>25088673.333333332</v>
      </c>
      <c r="J132" s="21">
        <v>19955180.36333333</v>
      </c>
      <c r="K132" s="150">
        <v>0.20461396670104257</v>
      </c>
    </row>
    <row r="133" spans="1:11" x14ac:dyDescent="0.25">
      <c r="A133" s="31" t="s">
        <v>172</v>
      </c>
      <c r="B133" s="2" t="s">
        <v>173</v>
      </c>
      <c r="C133" s="46">
        <v>2392259.84</v>
      </c>
      <c r="D133" s="46">
        <v>2392259.84</v>
      </c>
      <c r="E133" s="48">
        <v>3008000</v>
      </c>
      <c r="F133" s="228">
        <v>615740.16000000015</v>
      </c>
      <c r="G133" s="149">
        <v>0.79529914893617015</v>
      </c>
      <c r="H133" s="228">
        <v>32078235.150000002</v>
      </c>
      <c r="I133" s="228">
        <v>30080000</v>
      </c>
      <c r="J133" s="228">
        <v>-1998235.1500000022</v>
      </c>
      <c r="K133" s="149">
        <v>1.0664306898271276</v>
      </c>
    </row>
    <row r="134" spans="1:11" x14ac:dyDescent="0.25">
      <c r="A134" s="17" t="s">
        <v>174</v>
      </c>
      <c r="B134" s="6" t="s">
        <v>640</v>
      </c>
      <c r="C134" s="39">
        <v>2392259.84</v>
      </c>
      <c r="D134" s="39">
        <v>2392259.84</v>
      </c>
      <c r="E134" s="21">
        <v>3000000</v>
      </c>
      <c r="F134" s="21">
        <v>607740.16000000015</v>
      </c>
      <c r="G134" s="150">
        <v>0.7974199466666666</v>
      </c>
      <c r="H134" s="21">
        <v>32045515.150000002</v>
      </c>
      <c r="I134" s="21">
        <v>30000000</v>
      </c>
      <c r="J134" s="21">
        <v>-2045515.1500000022</v>
      </c>
      <c r="K134" s="150">
        <v>1.0681838383333333</v>
      </c>
    </row>
    <row r="135" spans="1:11" x14ac:dyDescent="0.25">
      <c r="A135" s="17" t="s">
        <v>641</v>
      </c>
      <c r="B135" s="6" t="s">
        <v>642</v>
      </c>
      <c r="C135" s="39">
        <v>0</v>
      </c>
      <c r="D135" s="39">
        <v>0</v>
      </c>
      <c r="E135" s="44">
        <v>0</v>
      </c>
      <c r="F135" s="44">
        <v>0</v>
      </c>
      <c r="G135" s="150" t="s">
        <v>16</v>
      </c>
      <c r="H135" s="44">
        <v>5720</v>
      </c>
      <c r="I135" s="44">
        <v>0</v>
      </c>
      <c r="J135" s="44">
        <v>-5720</v>
      </c>
      <c r="K135" s="150" t="s">
        <v>16</v>
      </c>
    </row>
    <row r="136" spans="1:11" x14ac:dyDescent="0.25">
      <c r="A136" s="17" t="s">
        <v>175</v>
      </c>
      <c r="B136" s="6" t="s">
        <v>643</v>
      </c>
      <c r="C136" s="39">
        <v>0</v>
      </c>
      <c r="D136" s="39">
        <v>0</v>
      </c>
      <c r="E136" s="21">
        <v>8000</v>
      </c>
      <c r="F136" s="21">
        <v>8000</v>
      </c>
      <c r="G136" s="150">
        <v>0</v>
      </c>
      <c r="H136" s="21">
        <v>27000</v>
      </c>
      <c r="I136" s="21">
        <v>80000</v>
      </c>
      <c r="J136" s="21">
        <v>53000</v>
      </c>
      <c r="K136" s="150">
        <v>0.33750000000000002</v>
      </c>
    </row>
    <row r="137" spans="1:11" x14ac:dyDescent="0.25">
      <c r="A137" s="31" t="s">
        <v>176</v>
      </c>
      <c r="B137" s="200" t="s">
        <v>177</v>
      </c>
      <c r="C137" s="275">
        <v>193249</v>
      </c>
      <c r="D137" s="275">
        <v>193249</v>
      </c>
      <c r="E137" s="276">
        <v>527336.11111111112</v>
      </c>
      <c r="F137" s="201">
        <v>334087.11111111112</v>
      </c>
      <c r="G137" s="149">
        <v>0.36646267139342925</v>
      </c>
      <c r="H137" s="276">
        <v>869817.6</v>
      </c>
      <c r="I137" s="276">
        <v>4716227.777777778</v>
      </c>
      <c r="J137" s="201">
        <v>3846410.1777777779</v>
      </c>
      <c r="K137" s="149">
        <v>0.18443078684589023</v>
      </c>
    </row>
    <row r="138" spans="1:11" x14ac:dyDescent="0.25">
      <c r="A138" s="17" t="s">
        <v>178</v>
      </c>
      <c r="B138" s="6" t="s">
        <v>179</v>
      </c>
      <c r="C138" s="39">
        <v>193249</v>
      </c>
      <c r="D138" s="39">
        <v>193249</v>
      </c>
      <c r="E138" s="21">
        <v>527336.11111111112</v>
      </c>
      <c r="F138" s="21">
        <v>334087.11111111112</v>
      </c>
      <c r="G138" s="150">
        <v>0.36646267139342925</v>
      </c>
      <c r="H138" s="21">
        <v>869817.6</v>
      </c>
      <c r="I138" s="21">
        <v>4716227.777777778</v>
      </c>
      <c r="J138" s="21">
        <v>3846410.1777777779</v>
      </c>
      <c r="K138" s="150">
        <v>0.18443078684589023</v>
      </c>
    </row>
    <row r="139" spans="1:11" x14ac:dyDescent="0.25">
      <c r="A139" s="305"/>
      <c r="B139" s="311"/>
      <c r="C139" s="312"/>
      <c r="D139" s="312"/>
      <c r="E139" s="313"/>
      <c r="F139" s="313"/>
      <c r="G139" s="310"/>
      <c r="H139" s="313"/>
      <c r="I139" s="313"/>
      <c r="J139" s="313"/>
      <c r="K139" s="310"/>
    </row>
    <row r="140" spans="1:11" x14ac:dyDescent="0.25">
      <c r="A140" s="163" t="s">
        <v>480</v>
      </c>
      <c r="B140" s="22" t="s">
        <v>180</v>
      </c>
      <c r="C140" s="51">
        <v>2845984.2800000003</v>
      </c>
      <c r="D140" s="51">
        <v>2845984.2800000003</v>
      </c>
      <c r="E140" s="24">
        <v>4817389.9124999996</v>
      </c>
      <c r="F140" s="24">
        <v>1971405.6324999994</v>
      </c>
      <c r="G140" s="52">
        <v>0.5907730807953363</v>
      </c>
      <c r="H140" s="24">
        <v>26915146.080000002</v>
      </c>
      <c r="I140" s="24">
        <v>48876542.125000007</v>
      </c>
      <c r="J140" s="24">
        <v>21961396.045000006</v>
      </c>
      <c r="K140" s="52">
        <v>0.55067615076298726</v>
      </c>
    </row>
    <row r="141" spans="1:11" x14ac:dyDescent="0.25">
      <c r="A141" s="28" t="s">
        <v>181</v>
      </c>
      <c r="B141" s="34" t="s">
        <v>182</v>
      </c>
      <c r="C141" s="40">
        <v>515644.73</v>
      </c>
      <c r="D141" s="40">
        <v>515644.73</v>
      </c>
      <c r="E141" s="42">
        <v>508226.58333333337</v>
      </c>
      <c r="F141" s="37">
        <v>-7418.1466666666092</v>
      </c>
      <c r="G141" s="150">
        <v>1.0145961405993618</v>
      </c>
      <c r="H141" s="42">
        <v>2366875.2400000002</v>
      </c>
      <c r="I141" s="42">
        <v>5187265.833333334</v>
      </c>
      <c r="J141" s="37">
        <v>2820390.5933333337</v>
      </c>
      <c r="K141" s="150">
        <v>0.4562857034992262</v>
      </c>
    </row>
    <row r="142" spans="1:11" x14ac:dyDescent="0.25">
      <c r="A142" s="11" t="s">
        <v>545</v>
      </c>
      <c r="B142" s="6" t="s">
        <v>534</v>
      </c>
      <c r="C142" s="39">
        <v>514116.73</v>
      </c>
      <c r="D142" s="39">
        <v>514116.73</v>
      </c>
      <c r="E142" s="21">
        <v>474059.91666666669</v>
      </c>
      <c r="F142" s="21">
        <v>-40056.813333333295</v>
      </c>
      <c r="G142" s="150">
        <v>1.0844973639935458</v>
      </c>
      <c r="H142" s="21">
        <v>2311450.2400000002</v>
      </c>
      <c r="I142" s="21">
        <v>4740599.166666667</v>
      </c>
      <c r="J142" s="21">
        <v>2429148.9266666668</v>
      </c>
      <c r="K142" s="150">
        <v>0.48758609592071611</v>
      </c>
    </row>
    <row r="143" spans="1:11" x14ac:dyDescent="0.25">
      <c r="A143" s="17" t="s">
        <v>183</v>
      </c>
      <c r="B143" s="6" t="s">
        <v>184</v>
      </c>
      <c r="C143" s="39">
        <v>1528</v>
      </c>
      <c r="D143" s="39">
        <v>1528</v>
      </c>
      <c r="E143" s="21">
        <v>29166.666666666668</v>
      </c>
      <c r="F143" s="21">
        <v>27638.666666666668</v>
      </c>
      <c r="G143" s="150">
        <v>5.2388571428571423E-2</v>
      </c>
      <c r="H143" s="21">
        <v>53425</v>
      </c>
      <c r="I143" s="21">
        <v>396666.66666666674</v>
      </c>
      <c r="J143" s="21">
        <v>343241.66666666674</v>
      </c>
      <c r="K143" s="150">
        <v>0.13468487394957981</v>
      </c>
    </row>
    <row r="144" spans="1:11" x14ac:dyDescent="0.25">
      <c r="A144" s="17" t="s">
        <v>185</v>
      </c>
      <c r="B144" s="6" t="s">
        <v>186</v>
      </c>
      <c r="C144" s="39">
        <v>0</v>
      </c>
      <c r="D144" s="39">
        <v>0</v>
      </c>
      <c r="E144" s="21">
        <v>5000</v>
      </c>
      <c r="F144" s="21">
        <v>5000</v>
      </c>
      <c r="G144" s="151">
        <v>0</v>
      </c>
      <c r="H144" s="21">
        <v>2000</v>
      </c>
      <c r="I144" s="21">
        <v>50000</v>
      </c>
      <c r="J144" s="21">
        <v>48000</v>
      </c>
      <c r="K144" s="151">
        <v>0.04</v>
      </c>
    </row>
    <row r="145" spans="1:11" x14ac:dyDescent="0.25">
      <c r="A145" s="28" t="s">
        <v>187</v>
      </c>
      <c r="B145" s="29" t="s">
        <v>188</v>
      </c>
      <c r="C145" s="40">
        <v>0</v>
      </c>
      <c r="D145" s="40">
        <v>0</v>
      </c>
      <c r="E145" s="42">
        <v>93037</v>
      </c>
      <c r="F145" s="37">
        <v>93037</v>
      </c>
      <c r="G145" s="150">
        <v>0</v>
      </c>
      <c r="H145" s="42">
        <v>612556.94999999995</v>
      </c>
      <c r="I145" s="42">
        <v>1497608</v>
      </c>
      <c r="J145" s="37">
        <v>885051.05</v>
      </c>
      <c r="K145" s="150">
        <v>0.409023556231003</v>
      </c>
    </row>
    <row r="146" spans="1:11" x14ac:dyDescent="0.25">
      <c r="A146" s="11" t="s">
        <v>189</v>
      </c>
      <c r="B146" s="6" t="s">
        <v>190</v>
      </c>
      <c r="C146" s="39">
        <v>0</v>
      </c>
      <c r="D146" s="39">
        <v>0</v>
      </c>
      <c r="E146" s="21">
        <v>5000</v>
      </c>
      <c r="F146" s="37">
        <v>5000</v>
      </c>
      <c r="G146" s="151">
        <v>0</v>
      </c>
      <c r="H146" s="21">
        <v>0</v>
      </c>
      <c r="I146" s="21">
        <v>275000</v>
      </c>
      <c r="J146" s="37">
        <v>275000</v>
      </c>
      <c r="K146" s="151">
        <v>0</v>
      </c>
    </row>
    <row r="147" spans="1:11" x14ac:dyDescent="0.25">
      <c r="A147" s="17" t="s">
        <v>191</v>
      </c>
      <c r="B147" s="6" t="s">
        <v>192</v>
      </c>
      <c r="C147" s="39">
        <v>0</v>
      </c>
      <c r="D147" s="39">
        <v>0</v>
      </c>
      <c r="E147" s="21">
        <v>9583.3333333333321</v>
      </c>
      <c r="F147" s="21">
        <v>9583.3333333333321</v>
      </c>
      <c r="G147" s="150">
        <v>0</v>
      </c>
      <c r="H147" s="21">
        <v>16225</v>
      </c>
      <c r="I147" s="21">
        <v>137233.33333333331</v>
      </c>
      <c r="J147" s="21">
        <v>121008.33333333331</v>
      </c>
      <c r="K147" s="150">
        <v>0.11822929317464174</v>
      </c>
    </row>
    <row r="148" spans="1:11" x14ac:dyDescent="0.25">
      <c r="A148" s="17" t="s">
        <v>193</v>
      </c>
      <c r="B148" s="6" t="s">
        <v>194</v>
      </c>
      <c r="C148" s="39">
        <v>0</v>
      </c>
      <c r="D148" s="39">
        <v>0</v>
      </c>
      <c r="E148" s="21">
        <v>78453.666666666672</v>
      </c>
      <c r="F148" s="21">
        <v>78453.666666666672</v>
      </c>
      <c r="G148" s="150">
        <v>0</v>
      </c>
      <c r="H148" s="21">
        <v>596331.94999999995</v>
      </c>
      <c r="I148" s="21">
        <v>1085374.6666666667</v>
      </c>
      <c r="J148" s="21">
        <v>489042.71666666679</v>
      </c>
      <c r="K148" s="150">
        <v>0.5494249758301587</v>
      </c>
    </row>
    <row r="149" spans="1:11" x14ac:dyDescent="0.25">
      <c r="A149" s="28" t="s">
        <v>195</v>
      </c>
      <c r="B149" s="29" t="s">
        <v>196</v>
      </c>
      <c r="C149" s="40">
        <v>130000</v>
      </c>
      <c r="D149" s="40">
        <v>130000</v>
      </c>
      <c r="E149" s="42">
        <v>245980.79166666669</v>
      </c>
      <c r="F149" s="37">
        <v>115980.79166666669</v>
      </c>
      <c r="G149" s="150">
        <v>0.52849655096714021</v>
      </c>
      <c r="H149" s="42">
        <v>870561.45999999973</v>
      </c>
      <c r="I149" s="42">
        <v>2678283.0299999998</v>
      </c>
      <c r="J149" s="37">
        <v>1807721.57</v>
      </c>
      <c r="K149" s="150">
        <v>0.32504460889631959</v>
      </c>
    </row>
    <row r="150" spans="1:11" x14ac:dyDescent="0.25">
      <c r="A150" s="17" t="s">
        <v>197</v>
      </c>
      <c r="B150" s="6" t="s">
        <v>559</v>
      </c>
      <c r="C150" s="184">
        <v>130000</v>
      </c>
      <c r="D150" s="184">
        <v>130000</v>
      </c>
      <c r="E150" s="21">
        <v>191666.66666666669</v>
      </c>
      <c r="F150" s="21">
        <v>61666.666666666686</v>
      </c>
      <c r="G150" s="150">
        <v>0.67826086956521736</v>
      </c>
      <c r="H150" s="43">
        <v>788631.45999999973</v>
      </c>
      <c r="I150" s="21">
        <v>1916666.6666666672</v>
      </c>
      <c r="J150" s="21">
        <v>1128035.2066666675</v>
      </c>
      <c r="K150" s="150">
        <v>0.41145989217391277</v>
      </c>
    </row>
    <row r="151" spans="1:11" x14ac:dyDescent="0.25">
      <c r="A151" s="17" t="s">
        <v>198</v>
      </c>
      <c r="B151" s="6" t="s">
        <v>199</v>
      </c>
      <c r="C151" s="184">
        <v>0</v>
      </c>
      <c r="D151" s="184">
        <v>0</v>
      </c>
      <c r="E151" s="21">
        <v>20000</v>
      </c>
      <c r="F151" s="21">
        <v>20000</v>
      </c>
      <c r="G151" s="150">
        <v>0</v>
      </c>
      <c r="H151" s="21">
        <v>0</v>
      </c>
      <c r="I151" s="21">
        <v>200000</v>
      </c>
      <c r="J151" s="21">
        <v>200000</v>
      </c>
      <c r="K151" s="150">
        <v>0</v>
      </c>
    </row>
    <row r="152" spans="1:11" x14ac:dyDescent="0.25">
      <c r="A152" s="17" t="s">
        <v>200</v>
      </c>
      <c r="B152" s="6" t="s">
        <v>201</v>
      </c>
      <c r="C152" s="184">
        <v>0</v>
      </c>
      <c r="D152" s="184">
        <v>0</v>
      </c>
      <c r="E152" s="21">
        <v>34314.125</v>
      </c>
      <c r="F152" s="21">
        <v>34314.125</v>
      </c>
      <c r="G152" s="150">
        <v>0</v>
      </c>
      <c r="H152" s="277">
        <v>81930</v>
      </c>
      <c r="I152" s="21">
        <v>343141.25</v>
      </c>
      <c r="J152" s="21">
        <v>261211.25</v>
      </c>
      <c r="K152" s="150">
        <v>0.23876464866873337</v>
      </c>
    </row>
    <row r="153" spans="1:11" x14ac:dyDescent="0.25">
      <c r="A153" s="28" t="s">
        <v>202</v>
      </c>
      <c r="B153" s="29" t="s">
        <v>203</v>
      </c>
      <c r="C153" s="40">
        <v>0</v>
      </c>
      <c r="D153" s="40">
        <v>0</v>
      </c>
      <c r="E153" s="42">
        <v>80366.92</v>
      </c>
      <c r="F153" s="41">
        <v>80366.92</v>
      </c>
      <c r="G153" s="149">
        <v>0</v>
      </c>
      <c r="H153" s="42">
        <v>127895.06</v>
      </c>
      <c r="I153" s="42">
        <v>353669.19999999995</v>
      </c>
      <c r="J153" s="41">
        <v>225774.13999999996</v>
      </c>
      <c r="K153" s="149">
        <v>0.3616234040170872</v>
      </c>
    </row>
    <row r="154" spans="1:11" x14ac:dyDescent="0.25">
      <c r="A154" s="17" t="s">
        <v>204</v>
      </c>
      <c r="B154" s="6" t="s">
        <v>205</v>
      </c>
      <c r="C154" s="39">
        <v>0</v>
      </c>
      <c r="D154" s="39">
        <v>0</v>
      </c>
      <c r="E154" s="21">
        <v>80366.92</v>
      </c>
      <c r="F154" s="21">
        <v>80366.92</v>
      </c>
      <c r="G154" s="150">
        <v>0</v>
      </c>
      <c r="H154" s="21">
        <v>127895.06</v>
      </c>
      <c r="I154" s="21">
        <v>353669.19999999995</v>
      </c>
      <c r="J154" s="21">
        <v>225774.13999999996</v>
      </c>
      <c r="K154" s="150">
        <v>0.3616234040170872</v>
      </c>
    </row>
    <row r="155" spans="1:11" x14ac:dyDescent="0.25">
      <c r="A155" s="28" t="s">
        <v>206</v>
      </c>
      <c r="B155" s="29" t="s">
        <v>207</v>
      </c>
      <c r="C155" s="40">
        <v>3251.92</v>
      </c>
      <c r="D155" s="40">
        <v>3251.92</v>
      </c>
      <c r="E155" s="42">
        <v>155600</v>
      </c>
      <c r="F155" s="37">
        <v>152348.07999999999</v>
      </c>
      <c r="G155" s="150">
        <v>2.0899228791773781E-2</v>
      </c>
      <c r="H155" s="42">
        <v>853806.1100000001</v>
      </c>
      <c r="I155" s="42">
        <v>1470400</v>
      </c>
      <c r="J155" s="37">
        <v>616593.8899999999</v>
      </c>
      <c r="K155" s="150">
        <v>0.58066247959738848</v>
      </c>
    </row>
    <row r="156" spans="1:11" x14ac:dyDescent="0.25">
      <c r="A156" s="17" t="s">
        <v>208</v>
      </c>
      <c r="B156" s="6" t="s">
        <v>560</v>
      </c>
      <c r="C156" s="39">
        <v>0</v>
      </c>
      <c r="D156" s="39">
        <v>0</v>
      </c>
      <c r="E156" s="21">
        <v>145600</v>
      </c>
      <c r="F156" s="21">
        <v>145600</v>
      </c>
      <c r="G156" s="150">
        <v>0</v>
      </c>
      <c r="H156" s="21">
        <v>825034.19000000006</v>
      </c>
      <c r="I156" s="21">
        <v>1310400</v>
      </c>
      <c r="J156" s="21">
        <v>485365.80999999994</v>
      </c>
      <c r="K156" s="150">
        <v>0.62960484584859588</v>
      </c>
    </row>
    <row r="157" spans="1:11" x14ac:dyDescent="0.25">
      <c r="A157" s="17" t="s">
        <v>209</v>
      </c>
      <c r="B157" s="6" t="s">
        <v>210</v>
      </c>
      <c r="C157" s="39">
        <v>3251.92</v>
      </c>
      <c r="D157" s="39">
        <v>3251.92</v>
      </c>
      <c r="E157" s="21">
        <v>10000</v>
      </c>
      <c r="F157" s="21">
        <v>6748.08</v>
      </c>
      <c r="G157" s="150">
        <v>0.32519199999999998</v>
      </c>
      <c r="H157" s="21">
        <v>28771.919999999998</v>
      </c>
      <c r="I157" s="21">
        <v>160000</v>
      </c>
      <c r="J157" s="21">
        <v>131228.08000000002</v>
      </c>
      <c r="K157" s="150">
        <v>0.1798245</v>
      </c>
    </row>
    <row r="158" spans="1:11" ht="24.75" x14ac:dyDescent="0.25">
      <c r="A158" s="28" t="s">
        <v>211</v>
      </c>
      <c r="B158" s="34" t="s">
        <v>212</v>
      </c>
      <c r="C158" s="40">
        <v>78284.3</v>
      </c>
      <c r="D158" s="40">
        <v>78284.3</v>
      </c>
      <c r="E158" s="37">
        <v>182583.33333333331</v>
      </c>
      <c r="F158" s="37">
        <v>104299.03333333331</v>
      </c>
      <c r="G158" s="149">
        <v>0.42875928799634877</v>
      </c>
      <c r="H158" s="37">
        <v>905592.89000000013</v>
      </c>
      <c r="I158" s="37">
        <v>1975833.3333333328</v>
      </c>
      <c r="J158" s="37">
        <v>1070240.4433333327</v>
      </c>
      <c r="K158" s="149">
        <v>0.45833465541965435</v>
      </c>
    </row>
    <row r="159" spans="1:11" ht="24.75" x14ac:dyDescent="0.25">
      <c r="A159" s="31" t="s">
        <v>213</v>
      </c>
      <c r="B159" s="2" t="s">
        <v>633</v>
      </c>
      <c r="C159" s="40">
        <v>347.86</v>
      </c>
      <c r="D159" s="40">
        <v>347.86</v>
      </c>
      <c r="E159" s="37">
        <v>36166.666666666664</v>
      </c>
      <c r="F159" s="37">
        <v>35818.806666666664</v>
      </c>
      <c r="G159" s="150">
        <v>9.6182488479262685E-3</v>
      </c>
      <c r="H159" s="37">
        <v>83327.02</v>
      </c>
      <c r="I159" s="37">
        <v>361666.66666666669</v>
      </c>
      <c r="J159" s="37">
        <v>278339.64666666667</v>
      </c>
      <c r="K159" s="150">
        <v>0.23039729032258063</v>
      </c>
    </row>
    <row r="160" spans="1:11" x14ac:dyDescent="0.25">
      <c r="A160" s="17" t="s">
        <v>214</v>
      </c>
      <c r="B160" s="12" t="s">
        <v>215</v>
      </c>
      <c r="C160" s="39">
        <v>347.86</v>
      </c>
      <c r="D160" s="39">
        <v>347.86</v>
      </c>
      <c r="E160" s="21">
        <v>18083.333333333332</v>
      </c>
      <c r="F160" s="21">
        <v>17735.473333333332</v>
      </c>
      <c r="G160" s="150">
        <v>1.9236497695852537E-2</v>
      </c>
      <c r="H160" s="21">
        <v>3408.98</v>
      </c>
      <c r="I160" s="21">
        <v>180833.33333333334</v>
      </c>
      <c r="J160" s="21">
        <v>177424.35333333333</v>
      </c>
      <c r="K160" s="150">
        <v>1.8851502304147463E-2</v>
      </c>
    </row>
    <row r="161" spans="1:11" x14ac:dyDescent="0.25">
      <c r="A161" s="17" t="s">
        <v>216</v>
      </c>
      <c r="B161" s="12" t="s">
        <v>217</v>
      </c>
      <c r="C161" s="39">
        <v>0</v>
      </c>
      <c r="D161" s="39">
        <v>0</v>
      </c>
      <c r="E161" s="21">
        <v>18083.333333333332</v>
      </c>
      <c r="F161" s="21">
        <v>18083.333333333332</v>
      </c>
      <c r="G161" s="150">
        <v>0</v>
      </c>
      <c r="H161" s="21">
        <v>79918.040000000008</v>
      </c>
      <c r="I161" s="21">
        <v>180833.33333333334</v>
      </c>
      <c r="J161" s="21">
        <v>100915.29333333333</v>
      </c>
      <c r="K161" s="150">
        <v>0.44194307834101387</v>
      </c>
    </row>
    <row r="162" spans="1:11" x14ac:dyDescent="0.25">
      <c r="A162" s="28" t="s">
        <v>218</v>
      </c>
      <c r="B162" s="2" t="s">
        <v>219</v>
      </c>
      <c r="C162" s="40">
        <v>0</v>
      </c>
      <c r="D162" s="40">
        <v>0</v>
      </c>
      <c r="E162" s="37">
        <v>126416.66666666666</v>
      </c>
      <c r="F162" s="37">
        <v>126416.66666666666</v>
      </c>
      <c r="G162" s="149">
        <v>0</v>
      </c>
      <c r="H162" s="37">
        <v>107593.94</v>
      </c>
      <c r="I162" s="37">
        <v>1264166.6666666665</v>
      </c>
      <c r="J162" s="37">
        <v>1156572.7266666666</v>
      </c>
      <c r="K162" s="149">
        <v>8.511056558998023E-2</v>
      </c>
    </row>
    <row r="163" spans="1:11" x14ac:dyDescent="0.25">
      <c r="A163" s="17" t="s">
        <v>220</v>
      </c>
      <c r="B163" s="6" t="s">
        <v>221</v>
      </c>
      <c r="C163" s="39">
        <v>0</v>
      </c>
      <c r="D163" s="39">
        <v>0</v>
      </c>
      <c r="E163" s="21">
        <v>108333.33333333333</v>
      </c>
      <c r="F163" s="21">
        <v>108333.33333333333</v>
      </c>
      <c r="G163" s="150">
        <v>0</v>
      </c>
      <c r="H163" s="21">
        <v>107593.94</v>
      </c>
      <c r="I163" s="21">
        <v>1083333.3333333335</v>
      </c>
      <c r="J163" s="21">
        <v>975739.39333333354</v>
      </c>
      <c r="K163" s="150">
        <v>9.9317483076923063E-2</v>
      </c>
    </row>
    <row r="164" spans="1:11" x14ac:dyDescent="0.25">
      <c r="A164" s="53" t="s">
        <v>222</v>
      </c>
      <c r="B164" s="6" t="s">
        <v>223</v>
      </c>
      <c r="C164" s="39">
        <v>0</v>
      </c>
      <c r="D164" s="39">
        <v>0</v>
      </c>
      <c r="E164" s="21">
        <v>18083.333333333332</v>
      </c>
      <c r="F164" s="21">
        <v>18083.333333333332</v>
      </c>
      <c r="G164" s="150">
        <v>0</v>
      </c>
      <c r="H164" s="21">
        <v>0</v>
      </c>
      <c r="I164" s="21">
        <v>180833.33333333334</v>
      </c>
      <c r="J164" s="21">
        <v>180833.33333333334</v>
      </c>
      <c r="K164" s="150">
        <v>0</v>
      </c>
    </row>
    <row r="165" spans="1:11" x14ac:dyDescent="0.25">
      <c r="A165" s="28" t="s">
        <v>224</v>
      </c>
      <c r="B165" s="2" t="s">
        <v>225</v>
      </c>
      <c r="C165" s="40">
        <v>77936.44</v>
      </c>
      <c r="D165" s="40">
        <v>77936.44</v>
      </c>
      <c r="E165" s="40">
        <v>20000</v>
      </c>
      <c r="F165" s="37">
        <v>-57936.44</v>
      </c>
      <c r="G165" s="149">
        <v>3.8968220000000002</v>
      </c>
      <c r="H165" s="37">
        <v>714671.92999999993</v>
      </c>
      <c r="I165" s="37">
        <v>350000</v>
      </c>
      <c r="J165" s="37">
        <v>-364671.92999999993</v>
      </c>
      <c r="K165" s="149">
        <v>2.0419197999999996</v>
      </c>
    </row>
    <row r="166" spans="1:11" x14ac:dyDescent="0.25">
      <c r="A166" s="17" t="s">
        <v>226</v>
      </c>
      <c r="B166" s="6" t="s">
        <v>561</v>
      </c>
      <c r="C166" s="39">
        <v>77936.44</v>
      </c>
      <c r="D166" s="39">
        <v>77936.44</v>
      </c>
      <c r="E166" s="21">
        <v>0</v>
      </c>
      <c r="F166" s="21">
        <v>-77936.44</v>
      </c>
      <c r="G166" s="150" t="s">
        <v>16</v>
      </c>
      <c r="H166" s="21">
        <v>341621.99</v>
      </c>
      <c r="I166" s="21">
        <v>150000</v>
      </c>
      <c r="J166" s="21">
        <v>-191621.99</v>
      </c>
      <c r="K166" s="150">
        <v>2.2774799333333333</v>
      </c>
    </row>
    <row r="167" spans="1:11" x14ac:dyDescent="0.25">
      <c r="A167" s="17" t="s">
        <v>227</v>
      </c>
      <c r="B167" s="6" t="s">
        <v>655</v>
      </c>
      <c r="C167" s="39">
        <v>0</v>
      </c>
      <c r="D167" s="39">
        <v>0</v>
      </c>
      <c r="E167" s="21">
        <v>20000</v>
      </c>
      <c r="F167" s="21">
        <v>20000</v>
      </c>
      <c r="G167" s="150">
        <v>0</v>
      </c>
      <c r="H167" s="21">
        <v>373049.94</v>
      </c>
      <c r="I167" s="21">
        <v>200000</v>
      </c>
      <c r="J167" s="21">
        <v>-173049.94</v>
      </c>
      <c r="K167" s="150">
        <v>1.8652497000000001</v>
      </c>
    </row>
    <row r="168" spans="1:11" ht="24" x14ac:dyDescent="0.25">
      <c r="A168" s="28" t="s">
        <v>228</v>
      </c>
      <c r="B168" s="29" t="s">
        <v>229</v>
      </c>
      <c r="C168" s="40">
        <v>1114450</v>
      </c>
      <c r="D168" s="40">
        <v>1114450</v>
      </c>
      <c r="E168" s="37">
        <v>1623915.0833333333</v>
      </c>
      <c r="F168" s="37">
        <v>509465.08333333326</v>
      </c>
      <c r="G168" s="149">
        <v>0.68627356900486536</v>
      </c>
      <c r="H168" s="37">
        <v>10383286.76</v>
      </c>
      <c r="I168" s="37">
        <v>16203550.833333336</v>
      </c>
      <c r="J168" s="37">
        <v>5820264.073333336</v>
      </c>
      <c r="K168" s="149">
        <v>0.64080317128020436</v>
      </c>
    </row>
    <row r="169" spans="1:11" x14ac:dyDescent="0.25">
      <c r="A169" s="28" t="s">
        <v>230</v>
      </c>
      <c r="B169" s="29" t="s">
        <v>231</v>
      </c>
      <c r="C169" s="40">
        <v>1012357.2799999999</v>
      </c>
      <c r="D169" s="40">
        <v>1012357.2799999999</v>
      </c>
      <c r="E169" s="42">
        <v>1414115.0833333333</v>
      </c>
      <c r="F169" s="37">
        <v>401757.80333333334</v>
      </c>
      <c r="G169" s="149">
        <v>0.71589454912939954</v>
      </c>
      <c r="H169" s="42">
        <v>9964587.0600000005</v>
      </c>
      <c r="I169" s="42">
        <v>14261150.833333336</v>
      </c>
      <c r="J169" s="37">
        <v>4296563.7733333353</v>
      </c>
      <c r="K169" s="149">
        <v>0.69872250679161518</v>
      </c>
    </row>
    <row r="170" spans="1:11" x14ac:dyDescent="0.25">
      <c r="A170" s="17" t="s">
        <v>232</v>
      </c>
      <c r="B170" s="6" t="s">
        <v>233</v>
      </c>
      <c r="C170" s="39">
        <v>972782.07999999996</v>
      </c>
      <c r="D170" s="39">
        <v>972782.07999999996</v>
      </c>
      <c r="E170" s="21">
        <v>1012084.9166666666</v>
      </c>
      <c r="F170" s="21">
        <v>39302.83666666667</v>
      </c>
      <c r="G170" s="150">
        <v>0.96116646338717127</v>
      </c>
      <c r="H170" s="21">
        <v>9534533.1600000001</v>
      </c>
      <c r="I170" s="21">
        <v>10120849.166666666</v>
      </c>
      <c r="J170" s="21">
        <v>586316.0066666659</v>
      </c>
      <c r="K170" s="150">
        <v>0.9420684967228129</v>
      </c>
    </row>
    <row r="171" spans="1:11" x14ac:dyDescent="0.25">
      <c r="A171" s="17" t="s">
        <v>234</v>
      </c>
      <c r="B171" s="6" t="s">
        <v>235</v>
      </c>
      <c r="C171" s="314">
        <v>39575.199999999997</v>
      </c>
      <c r="D171" s="314">
        <v>39575.199999999997</v>
      </c>
      <c r="E171" s="21">
        <v>397030.16666666669</v>
      </c>
      <c r="F171" s="21">
        <v>357454.96666666667</v>
      </c>
      <c r="G171" s="150">
        <v>9.9678068123287014E-2</v>
      </c>
      <c r="H171" s="21">
        <v>429543.9</v>
      </c>
      <c r="I171" s="21">
        <v>3970301.666666666</v>
      </c>
      <c r="J171" s="21">
        <v>3540757.7666666661</v>
      </c>
      <c r="K171" s="150">
        <v>0.10818923499095999</v>
      </c>
    </row>
    <row r="172" spans="1:11" x14ac:dyDescent="0.25">
      <c r="A172" s="17" t="s">
        <v>645</v>
      </c>
      <c r="B172" s="6" t="s">
        <v>646</v>
      </c>
      <c r="C172" s="8">
        <v>0</v>
      </c>
      <c r="D172" s="8">
        <v>0</v>
      </c>
      <c r="E172" s="21">
        <v>0</v>
      </c>
      <c r="F172" s="21">
        <v>0</v>
      </c>
      <c r="G172" s="150" t="s">
        <v>16</v>
      </c>
      <c r="H172" s="21">
        <v>0</v>
      </c>
      <c r="I172" s="21">
        <v>120000</v>
      </c>
      <c r="J172" s="21">
        <v>120000</v>
      </c>
      <c r="K172" s="150">
        <v>0</v>
      </c>
    </row>
    <row r="173" spans="1:11" x14ac:dyDescent="0.25">
      <c r="A173" s="17" t="s">
        <v>481</v>
      </c>
      <c r="B173" s="6" t="s">
        <v>482</v>
      </c>
      <c r="C173" s="39">
        <v>0</v>
      </c>
      <c r="D173" s="39">
        <v>0</v>
      </c>
      <c r="E173" s="21">
        <v>5000</v>
      </c>
      <c r="F173" s="21">
        <v>5000</v>
      </c>
      <c r="G173" s="150">
        <v>0</v>
      </c>
      <c r="H173" s="21">
        <v>510</v>
      </c>
      <c r="I173" s="21">
        <v>50000</v>
      </c>
      <c r="J173" s="21">
        <v>49490</v>
      </c>
      <c r="K173" s="150">
        <v>1.0200000000000001E-2</v>
      </c>
    </row>
    <row r="174" spans="1:11" x14ac:dyDescent="0.25">
      <c r="A174" s="28" t="s">
        <v>236</v>
      </c>
      <c r="B174" s="2" t="s">
        <v>237</v>
      </c>
      <c r="C174" s="40">
        <v>102092.72</v>
      </c>
      <c r="D174" s="40">
        <v>102092.72</v>
      </c>
      <c r="E174" s="41">
        <v>209800</v>
      </c>
      <c r="F174" s="41">
        <v>107707.28</v>
      </c>
      <c r="G174" s="149">
        <v>0.48661925643469972</v>
      </c>
      <c r="H174" s="41">
        <v>418699.69999999995</v>
      </c>
      <c r="I174" s="41">
        <v>1942400</v>
      </c>
      <c r="J174" s="41">
        <v>1523700.3</v>
      </c>
      <c r="K174" s="149">
        <v>0.21555791803953869</v>
      </c>
    </row>
    <row r="175" spans="1:11" x14ac:dyDescent="0.25">
      <c r="A175" s="17" t="s">
        <v>238</v>
      </c>
      <c r="B175" s="6" t="s">
        <v>239</v>
      </c>
      <c r="C175" s="39">
        <v>0</v>
      </c>
      <c r="D175" s="39">
        <v>0</v>
      </c>
      <c r="E175" s="21">
        <v>9800</v>
      </c>
      <c r="F175" s="21">
        <v>9800</v>
      </c>
      <c r="G175" s="150">
        <v>0</v>
      </c>
      <c r="H175" s="21">
        <v>6040.34</v>
      </c>
      <c r="I175" s="21">
        <v>142400</v>
      </c>
      <c r="J175" s="21">
        <v>136359.66</v>
      </c>
      <c r="K175" s="150">
        <v>4.2418117977528091E-2</v>
      </c>
    </row>
    <row r="176" spans="1:11" x14ac:dyDescent="0.25">
      <c r="A176" s="32" t="s">
        <v>572</v>
      </c>
      <c r="B176" s="212" t="s">
        <v>573</v>
      </c>
      <c r="C176" s="39">
        <v>0</v>
      </c>
      <c r="D176" s="39">
        <v>0</v>
      </c>
      <c r="E176" s="21">
        <v>100000</v>
      </c>
      <c r="F176" s="21">
        <v>100000</v>
      </c>
      <c r="G176" s="150">
        <v>0</v>
      </c>
      <c r="H176" s="21">
        <v>7300</v>
      </c>
      <c r="I176" s="21">
        <v>900000</v>
      </c>
      <c r="J176" s="21">
        <v>892700</v>
      </c>
      <c r="K176" s="150">
        <v>8.1111111111111106E-3</v>
      </c>
    </row>
    <row r="177" spans="1:11" ht="24.75" x14ac:dyDescent="0.25">
      <c r="A177" s="17" t="s">
        <v>574</v>
      </c>
      <c r="B177" s="6" t="s">
        <v>575</v>
      </c>
      <c r="C177" s="39">
        <v>5219.84</v>
      </c>
      <c r="D177" s="39">
        <v>5219.84</v>
      </c>
      <c r="E177" s="21">
        <v>100000</v>
      </c>
      <c r="F177" s="21">
        <v>94780.160000000003</v>
      </c>
      <c r="G177" s="150">
        <v>5.2198399999999999E-2</v>
      </c>
      <c r="H177" s="21">
        <v>234001.08000000002</v>
      </c>
      <c r="I177" s="21">
        <v>900000</v>
      </c>
      <c r="J177" s="21">
        <v>665998.91999999993</v>
      </c>
      <c r="K177" s="150">
        <v>0.26000120000000004</v>
      </c>
    </row>
    <row r="178" spans="1:11" x14ac:dyDescent="0.25">
      <c r="A178" s="17" t="s">
        <v>630</v>
      </c>
      <c r="B178" s="6" t="s">
        <v>631</v>
      </c>
      <c r="C178" s="39">
        <v>96872.88</v>
      </c>
      <c r="D178" s="39">
        <v>96872.88</v>
      </c>
      <c r="E178" s="21">
        <v>0</v>
      </c>
      <c r="F178" s="21">
        <v>-96872.88</v>
      </c>
      <c r="G178" s="150" t="s">
        <v>16</v>
      </c>
      <c r="H178" s="21">
        <v>171358.28</v>
      </c>
      <c r="I178" s="21">
        <v>0</v>
      </c>
      <c r="J178" s="21">
        <v>-171358.28</v>
      </c>
      <c r="K178" s="150" t="s">
        <v>16</v>
      </c>
    </row>
    <row r="179" spans="1:11" x14ac:dyDescent="0.25">
      <c r="A179" s="28" t="s">
        <v>240</v>
      </c>
      <c r="B179" s="34" t="s">
        <v>241</v>
      </c>
      <c r="C179" s="46">
        <v>1004353.33</v>
      </c>
      <c r="D179" s="46">
        <v>1004353.33</v>
      </c>
      <c r="E179" s="47">
        <v>1927680.2008333334</v>
      </c>
      <c r="F179" s="47">
        <v>923326.87083333347</v>
      </c>
      <c r="G179" s="149">
        <v>0.52101657192195028</v>
      </c>
      <c r="H179" s="47">
        <v>10794571.609999998</v>
      </c>
      <c r="I179" s="47">
        <v>19728407.008333333</v>
      </c>
      <c r="J179" s="47">
        <v>8933835.3983333353</v>
      </c>
      <c r="K179" s="149">
        <v>0.54715880534299299</v>
      </c>
    </row>
    <row r="180" spans="1:11" x14ac:dyDescent="0.25">
      <c r="A180" s="17" t="s">
        <v>576</v>
      </c>
      <c r="B180" s="6" t="s">
        <v>577</v>
      </c>
      <c r="C180" s="39">
        <v>-107097.19</v>
      </c>
      <c r="D180" s="39">
        <v>-107097.19</v>
      </c>
      <c r="E180" s="21">
        <v>112000</v>
      </c>
      <c r="F180" s="21">
        <v>219097.19</v>
      </c>
      <c r="G180" s="150">
        <v>-0.95622491071428573</v>
      </c>
      <c r="H180" s="21">
        <v>798992.2</v>
      </c>
      <c r="I180" s="21">
        <v>1096000</v>
      </c>
      <c r="J180" s="21">
        <v>297007.80000000005</v>
      </c>
      <c r="K180" s="150">
        <v>0.72900748175182473</v>
      </c>
    </row>
    <row r="181" spans="1:11" x14ac:dyDescent="0.25">
      <c r="A181" s="11" t="s">
        <v>242</v>
      </c>
      <c r="B181" s="6" t="s">
        <v>243</v>
      </c>
      <c r="C181" s="39">
        <v>459255.71</v>
      </c>
      <c r="D181" s="39">
        <v>459255.71</v>
      </c>
      <c r="E181" s="21">
        <v>1572180.2008333334</v>
      </c>
      <c r="F181" s="21">
        <v>1112924.4908333335</v>
      </c>
      <c r="G181" s="150">
        <v>0.29211391274140952</v>
      </c>
      <c r="H181" s="277">
        <v>6598347.75</v>
      </c>
      <c r="I181" s="21">
        <v>15683802.008333335</v>
      </c>
      <c r="J181" s="21">
        <v>9085454.2583333347</v>
      </c>
      <c r="K181" s="150">
        <v>0.42071098235581361</v>
      </c>
    </row>
    <row r="182" spans="1:11" x14ac:dyDescent="0.25">
      <c r="A182" s="11" t="s">
        <v>578</v>
      </c>
      <c r="B182" s="6" t="s">
        <v>579</v>
      </c>
      <c r="C182" s="39">
        <v>0</v>
      </c>
      <c r="D182" s="39">
        <v>0</v>
      </c>
      <c r="E182" s="21">
        <v>7500</v>
      </c>
      <c r="F182" s="21">
        <v>7500</v>
      </c>
      <c r="G182" s="150">
        <v>0</v>
      </c>
      <c r="H182" s="277">
        <v>0</v>
      </c>
      <c r="I182" s="21">
        <v>30000</v>
      </c>
      <c r="J182" s="21">
        <v>30000</v>
      </c>
      <c r="K182" s="150">
        <v>0</v>
      </c>
    </row>
    <row r="183" spans="1:11" ht="24.75" x14ac:dyDescent="0.25">
      <c r="A183" s="11" t="s">
        <v>580</v>
      </c>
      <c r="B183" s="212" t="s">
        <v>581</v>
      </c>
      <c r="C183" s="39">
        <v>0</v>
      </c>
      <c r="D183" s="39">
        <v>0</v>
      </c>
      <c r="E183" s="21">
        <v>0</v>
      </c>
      <c r="F183" s="21">
        <v>0</v>
      </c>
      <c r="G183" s="150" t="s">
        <v>16</v>
      </c>
      <c r="H183" s="277">
        <v>95893</v>
      </c>
      <c r="I183" s="21">
        <v>100000</v>
      </c>
      <c r="J183" s="21">
        <v>4107</v>
      </c>
      <c r="K183" s="150">
        <v>0.95892999999999995</v>
      </c>
    </row>
    <row r="184" spans="1:11" x14ac:dyDescent="0.25">
      <c r="A184" s="17" t="s">
        <v>483</v>
      </c>
      <c r="B184" s="6" t="s">
        <v>484</v>
      </c>
      <c r="C184" s="39">
        <v>256790.47</v>
      </c>
      <c r="D184" s="39">
        <v>256790.47</v>
      </c>
      <c r="E184" s="21">
        <v>25000</v>
      </c>
      <c r="F184" s="21">
        <v>-231790.47</v>
      </c>
      <c r="G184" s="150">
        <v>10.271618800000001</v>
      </c>
      <c r="H184" s="277">
        <v>334744.45</v>
      </c>
      <c r="I184" s="21">
        <v>479000</v>
      </c>
      <c r="J184" s="21">
        <v>144255.54999999999</v>
      </c>
      <c r="K184" s="150">
        <v>0.69884018789144053</v>
      </c>
    </row>
    <row r="185" spans="1:11" x14ac:dyDescent="0.25">
      <c r="A185" s="17" t="s">
        <v>244</v>
      </c>
      <c r="B185" s="6" t="s">
        <v>245</v>
      </c>
      <c r="C185" s="39">
        <v>97610.25</v>
      </c>
      <c r="D185" s="39">
        <v>97610.25</v>
      </c>
      <c r="E185" s="21">
        <v>41666.666666666664</v>
      </c>
      <c r="F185" s="21">
        <v>-55943.583333333336</v>
      </c>
      <c r="G185" s="150">
        <v>2.3426460000000002</v>
      </c>
      <c r="H185" s="277">
        <v>1381366.0399999998</v>
      </c>
      <c r="I185" s="21">
        <v>476666.66666666674</v>
      </c>
      <c r="J185" s="21">
        <v>-904699.37333333306</v>
      </c>
      <c r="K185" s="150">
        <v>2.8979707132867123</v>
      </c>
    </row>
    <row r="186" spans="1:11" x14ac:dyDescent="0.25">
      <c r="A186" s="17" t="s">
        <v>582</v>
      </c>
      <c r="B186" s="6" t="s">
        <v>583</v>
      </c>
      <c r="C186" s="39">
        <v>144979.96</v>
      </c>
      <c r="D186" s="39">
        <v>144979.96</v>
      </c>
      <c r="E186" s="21">
        <v>50400</v>
      </c>
      <c r="F186" s="21">
        <v>-94579.959999999992</v>
      </c>
      <c r="G186" s="150">
        <v>2.8765865079365076</v>
      </c>
      <c r="H186" s="21">
        <v>694738.51</v>
      </c>
      <c r="I186" s="21">
        <v>503600</v>
      </c>
      <c r="J186" s="21">
        <v>-191138.51</v>
      </c>
      <c r="K186" s="150">
        <v>1.3795443010325656</v>
      </c>
    </row>
    <row r="187" spans="1:11" x14ac:dyDescent="0.25">
      <c r="A187" s="17" t="s">
        <v>246</v>
      </c>
      <c r="B187" s="6" t="s">
        <v>247</v>
      </c>
      <c r="C187" s="39">
        <v>152814.13</v>
      </c>
      <c r="D187" s="39">
        <v>152814.13</v>
      </c>
      <c r="E187" s="21">
        <v>118933.33333333333</v>
      </c>
      <c r="F187" s="21">
        <v>-33880.796666666676</v>
      </c>
      <c r="G187" s="150">
        <v>1.2848721692825114</v>
      </c>
      <c r="H187" s="277">
        <v>890489.66</v>
      </c>
      <c r="I187" s="21">
        <v>1359338.3333333333</v>
      </c>
      <c r="J187" s="21">
        <v>468848.67333333322</v>
      </c>
      <c r="K187" s="150">
        <v>0.65509052320798233</v>
      </c>
    </row>
    <row r="188" spans="1:11" x14ac:dyDescent="0.25">
      <c r="A188" s="17"/>
      <c r="B188" s="12"/>
      <c r="C188" s="39"/>
      <c r="D188" s="39"/>
      <c r="E188" s="21"/>
      <c r="F188" s="21"/>
      <c r="G188" s="150"/>
      <c r="H188" s="21"/>
      <c r="I188" s="21"/>
      <c r="J188" s="21"/>
      <c r="K188" s="150"/>
    </row>
    <row r="189" spans="1:11" x14ac:dyDescent="0.25">
      <c r="A189" s="50" t="s">
        <v>248</v>
      </c>
      <c r="B189" s="22" t="s">
        <v>249</v>
      </c>
      <c r="C189" s="51">
        <v>1367868.58</v>
      </c>
      <c r="D189" s="51">
        <v>1367868.58</v>
      </c>
      <c r="E189" s="24">
        <v>2066388.0766666667</v>
      </c>
      <c r="F189" s="24">
        <v>698519.49666666659</v>
      </c>
      <c r="G189" s="52">
        <v>0.66196112697598275</v>
      </c>
      <c r="H189" s="24">
        <v>618615829.1500001</v>
      </c>
      <c r="I189" s="24">
        <v>218634280.15266666</v>
      </c>
      <c r="J189" s="24">
        <v>-399981548.99733341</v>
      </c>
      <c r="K189" s="52">
        <v>2.8294548719351633</v>
      </c>
    </row>
    <row r="190" spans="1:11" ht="24.75" x14ac:dyDescent="0.25">
      <c r="A190" s="16" t="s">
        <v>250</v>
      </c>
      <c r="B190" s="34" t="s">
        <v>251</v>
      </c>
      <c r="C190" s="40">
        <v>566400</v>
      </c>
      <c r="D190" s="40">
        <v>566400</v>
      </c>
      <c r="E190" s="37">
        <v>1666666.6666666667</v>
      </c>
      <c r="F190" s="37">
        <v>1100266.6666666667</v>
      </c>
      <c r="G190" s="150">
        <v>0.33983999999999998</v>
      </c>
      <c r="H190" s="42">
        <v>7908884.9399999995</v>
      </c>
      <c r="I190" s="42">
        <v>16666666.666666664</v>
      </c>
      <c r="J190" s="37">
        <v>8757781.7266666647</v>
      </c>
      <c r="K190" s="150">
        <v>0.47453309640000002</v>
      </c>
    </row>
    <row r="191" spans="1:11" x14ac:dyDescent="0.25">
      <c r="A191" s="28" t="s">
        <v>252</v>
      </c>
      <c r="B191" s="45" t="s">
        <v>253</v>
      </c>
      <c r="C191" s="40">
        <v>566400</v>
      </c>
      <c r="D191" s="40">
        <v>566400</v>
      </c>
      <c r="E191" s="37">
        <v>1666666.6666666667</v>
      </c>
      <c r="F191" s="37">
        <v>1100266.6666666667</v>
      </c>
      <c r="G191" s="150">
        <v>0.33983999999999998</v>
      </c>
      <c r="H191" s="37">
        <v>7908884.9399999995</v>
      </c>
      <c r="I191" s="37">
        <v>16666666.666666664</v>
      </c>
      <c r="J191" s="37">
        <v>8757781.7266666647</v>
      </c>
      <c r="K191" s="150">
        <v>0.47453309640000002</v>
      </c>
    </row>
    <row r="192" spans="1:11" ht="24.75" x14ac:dyDescent="0.25">
      <c r="A192" s="17" t="s">
        <v>562</v>
      </c>
      <c r="B192" s="6" t="s">
        <v>563</v>
      </c>
      <c r="C192" s="39">
        <v>566400</v>
      </c>
      <c r="D192" s="39">
        <v>566400</v>
      </c>
      <c r="E192" s="21">
        <v>166666.66666666666</v>
      </c>
      <c r="F192" s="21">
        <v>-399733.33333333337</v>
      </c>
      <c r="G192" s="150">
        <v>3.3984000000000001</v>
      </c>
      <c r="H192" s="21">
        <v>698400</v>
      </c>
      <c r="I192" s="21">
        <v>1666666.6666666667</v>
      </c>
      <c r="J192" s="21">
        <v>968266.66666666674</v>
      </c>
      <c r="K192" s="150">
        <v>0.41903999999999997</v>
      </c>
    </row>
    <row r="193" spans="1:11" ht="24.75" x14ac:dyDescent="0.25">
      <c r="A193" s="17" t="s">
        <v>254</v>
      </c>
      <c r="B193" s="6" t="s">
        <v>255</v>
      </c>
      <c r="C193" s="39">
        <v>0</v>
      </c>
      <c r="D193" s="39">
        <v>0</v>
      </c>
      <c r="E193" s="21">
        <v>1500000</v>
      </c>
      <c r="F193" s="21">
        <v>1500000</v>
      </c>
      <c r="G193" s="150">
        <v>0</v>
      </c>
      <c r="H193" s="21">
        <v>7210484.9399999995</v>
      </c>
      <c r="I193" s="21">
        <v>15000000</v>
      </c>
      <c r="J193" s="21">
        <v>7789515.0600000005</v>
      </c>
      <c r="K193" s="150">
        <v>0.48069899599999999</v>
      </c>
    </row>
    <row r="194" spans="1:11" ht="24.75" x14ac:dyDescent="0.25">
      <c r="A194" s="28" t="s">
        <v>256</v>
      </c>
      <c r="B194" s="34" t="s">
        <v>257</v>
      </c>
      <c r="C194" s="40">
        <v>801468.58</v>
      </c>
      <c r="D194" s="40">
        <v>801468.58</v>
      </c>
      <c r="E194" s="41">
        <v>399721.41</v>
      </c>
      <c r="F194" s="41">
        <v>-401747.17</v>
      </c>
      <c r="G194" s="278">
        <v>2.0050679296863283</v>
      </c>
      <c r="H194" s="41">
        <v>10375798.449999999</v>
      </c>
      <c r="I194" s="41">
        <v>8175113.4860000014</v>
      </c>
      <c r="J194" s="41">
        <v>-2200684.9639999978</v>
      </c>
      <c r="K194" s="278">
        <v>1.269193200530941</v>
      </c>
    </row>
    <row r="195" spans="1:11" ht="24.75" x14ac:dyDescent="0.25">
      <c r="A195" s="11" t="s">
        <v>258</v>
      </c>
      <c r="B195" s="6" t="s">
        <v>259</v>
      </c>
      <c r="C195" s="39">
        <v>801468.58</v>
      </c>
      <c r="D195" s="39">
        <v>801468.58</v>
      </c>
      <c r="E195" s="279">
        <v>399721.41</v>
      </c>
      <c r="F195" s="21">
        <v>-401747.17</v>
      </c>
      <c r="G195" s="280">
        <v>2.0050679296863283</v>
      </c>
      <c r="H195" s="279">
        <v>10375798.449999999</v>
      </c>
      <c r="I195" s="279">
        <v>8175113.4860000014</v>
      </c>
      <c r="J195" s="21">
        <v>-2200684.9639999978</v>
      </c>
      <c r="K195" s="280">
        <v>1.269193200530941</v>
      </c>
    </row>
    <row r="196" spans="1:11" ht="24.75" x14ac:dyDescent="0.25">
      <c r="A196" s="28" t="s">
        <v>260</v>
      </c>
      <c r="B196" s="34" t="s">
        <v>261</v>
      </c>
      <c r="C196" s="40">
        <v>0</v>
      </c>
      <c r="D196" s="40">
        <v>0</v>
      </c>
      <c r="E196" s="41">
        <v>0</v>
      </c>
      <c r="F196" s="41">
        <v>0</v>
      </c>
      <c r="G196" s="278" t="s">
        <v>16</v>
      </c>
      <c r="H196" s="41">
        <v>600331145.75999999</v>
      </c>
      <c r="I196" s="41">
        <v>193792500</v>
      </c>
      <c r="J196" s="41">
        <v>-406538645.75999999</v>
      </c>
      <c r="K196" s="278">
        <v>3.097803814698711</v>
      </c>
    </row>
    <row r="197" spans="1:11" ht="24.75" x14ac:dyDescent="0.25">
      <c r="A197" s="11" t="s">
        <v>262</v>
      </c>
      <c r="B197" s="6" t="s">
        <v>502</v>
      </c>
      <c r="C197" s="39">
        <v>0</v>
      </c>
      <c r="D197" s="39">
        <v>0</v>
      </c>
      <c r="E197" s="281">
        <v>0</v>
      </c>
      <c r="F197" s="21">
        <v>0</v>
      </c>
      <c r="G197" s="282" t="s">
        <v>16</v>
      </c>
      <c r="H197" s="281">
        <v>600331145.75999999</v>
      </c>
      <c r="I197" s="281">
        <v>193792500</v>
      </c>
      <c r="J197" s="21">
        <v>-406538645.75999999</v>
      </c>
      <c r="K197" s="282">
        <v>3.097803814698711</v>
      </c>
    </row>
    <row r="198" spans="1:11" x14ac:dyDescent="0.25">
      <c r="A198" s="1"/>
      <c r="B198" s="12"/>
      <c r="C198" s="39"/>
      <c r="D198" s="39"/>
      <c r="E198" s="54"/>
      <c r="F198" s="54"/>
      <c r="G198" s="218"/>
      <c r="H198" s="54"/>
      <c r="I198" s="54"/>
      <c r="J198" s="54"/>
      <c r="K198" s="218"/>
    </row>
    <row r="199" spans="1:11" x14ac:dyDescent="0.25">
      <c r="A199" s="50"/>
      <c r="B199" s="22" t="s">
        <v>263</v>
      </c>
      <c r="C199" s="51">
        <v>116748636.25</v>
      </c>
      <c r="D199" s="51">
        <v>98843432.450000003</v>
      </c>
      <c r="E199" s="24">
        <v>147736826.08716574</v>
      </c>
      <c r="F199" s="24">
        <v>30988189.837165743</v>
      </c>
      <c r="G199" s="52">
        <v>0.7902473563437562</v>
      </c>
      <c r="H199" s="283">
        <v>1851188065.4199998</v>
      </c>
      <c r="I199" s="24">
        <v>1746665280.1015906</v>
      </c>
      <c r="J199" s="24">
        <v>-104522785.3184092</v>
      </c>
      <c r="K199" s="52">
        <v>1.0598413368085784</v>
      </c>
    </row>
    <row r="200" spans="1:11" x14ac:dyDescent="0.25">
      <c r="A200" s="1"/>
      <c r="B200" s="2"/>
      <c r="C200" s="39"/>
      <c r="D200" s="39"/>
      <c r="E200" s="55"/>
      <c r="F200" s="55"/>
      <c r="G200" s="284"/>
      <c r="H200" s="55"/>
      <c r="I200" s="55"/>
      <c r="J200" s="55">
        <v>0</v>
      </c>
      <c r="K200" s="284"/>
    </row>
    <row r="201" spans="1:11" x14ac:dyDescent="0.25">
      <c r="A201" s="16"/>
      <c r="B201" s="2" t="s">
        <v>485</v>
      </c>
      <c r="C201" s="36">
        <v>4727527.72</v>
      </c>
      <c r="D201" s="36">
        <v>4727527.72</v>
      </c>
      <c r="E201" s="38">
        <v>6478100</v>
      </c>
      <c r="F201" s="56">
        <v>1750572.2800000003</v>
      </c>
      <c r="G201" s="149">
        <v>0.72977072289714573</v>
      </c>
      <c r="H201" s="56">
        <v>42888737.600000001</v>
      </c>
      <c r="I201" s="56">
        <v>64781000</v>
      </c>
      <c r="J201" s="56">
        <v>21892262.399999999</v>
      </c>
      <c r="K201" s="149">
        <v>0.6620573563236134</v>
      </c>
    </row>
    <row r="202" spans="1:11" x14ac:dyDescent="0.25">
      <c r="A202" s="57" t="s">
        <v>264</v>
      </c>
      <c r="B202" s="6" t="s">
        <v>486</v>
      </c>
      <c r="C202" s="184">
        <v>4727527.72</v>
      </c>
      <c r="D202" s="184">
        <v>4727527.72</v>
      </c>
      <c r="E202" s="21">
        <v>6203100</v>
      </c>
      <c r="F202" s="21">
        <v>1475572.2800000003</v>
      </c>
      <c r="G202" s="150">
        <v>0.76212340926311029</v>
      </c>
      <c r="H202" s="21">
        <v>42888737.600000001</v>
      </c>
      <c r="I202" s="21">
        <v>62031000</v>
      </c>
      <c r="J202" s="21">
        <v>19142262.399999999</v>
      </c>
      <c r="K202" s="150">
        <v>0.69140812819396757</v>
      </c>
    </row>
    <row r="203" spans="1:11" x14ac:dyDescent="0.25">
      <c r="A203" s="57" t="s">
        <v>265</v>
      </c>
      <c r="B203" s="6" t="s">
        <v>487</v>
      </c>
      <c r="C203" s="184">
        <v>0</v>
      </c>
      <c r="D203" s="184">
        <v>0</v>
      </c>
      <c r="E203" s="21">
        <v>275000</v>
      </c>
      <c r="F203" s="21">
        <v>275000</v>
      </c>
      <c r="G203" s="150">
        <v>0</v>
      </c>
      <c r="H203" s="21">
        <v>0</v>
      </c>
      <c r="I203" s="21">
        <v>2750000</v>
      </c>
      <c r="J203" s="21">
        <v>2750000</v>
      </c>
      <c r="K203" s="150">
        <v>0</v>
      </c>
    </row>
    <row r="204" spans="1:11" x14ac:dyDescent="0.25">
      <c r="A204" s="1"/>
      <c r="B204" s="12"/>
      <c r="C204" s="39"/>
      <c r="D204" s="39"/>
      <c r="E204" s="54"/>
      <c r="F204" s="54"/>
      <c r="G204" s="218"/>
      <c r="H204" s="54"/>
      <c r="I204" s="54"/>
      <c r="J204" s="54"/>
      <c r="K204" s="218"/>
    </row>
    <row r="205" spans="1:11" x14ac:dyDescent="0.25">
      <c r="A205" s="50"/>
      <c r="B205" s="22" t="s">
        <v>266</v>
      </c>
      <c r="C205" s="51">
        <v>121476163.97</v>
      </c>
      <c r="D205" s="51">
        <v>103570960.17</v>
      </c>
      <c r="E205" s="24">
        <v>154214926.08716574</v>
      </c>
      <c r="F205" s="24">
        <v>32738762.117165744</v>
      </c>
      <c r="G205" s="52">
        <v>0.78770691691243255</v>
      </c>
      <c r="H205" s="24">
        <v>1894076803.0200002</v>
      </c>
      <c r="I205" s="24">
        <v>1811446280.1015906</v>
      </c>
      <c r="J205" s="24">
        <v>-82630522.918409586</v>
      </c>
      <c r="K205" s="52">
        <v>1.045615773333215</v>
      </c>
    </row>
    <row r="206" spans="1:11" x14ac:dyDescent="0.25">
      <c r="A206" s="1"/>
      <c r="B206" s="12"/>
      <c r="C206" s="39"/>
      <c r="D206" s="39"/>
      <c r="E206" s="43"/>
      <c r="F206" s="43"/>
      <c r="G206" s="284"/>
      <c r="H206" s="43"/>
      <c r="I206" s="43"/>
      <c r="J206" s="43"/>
      <c r="K206" s="284"/>
    </row>
    <row r="207" spans="1:11" x14ac:dyDescent="0.25">
      <c r="A207" s="50" t="s">
        <v>267</v>
      </c>
      <c r="B207" s="22" t="s">
        <v>268</v>
      </c>
      <c r="C207" s="51">
        <v>1399714.68</v>
      </c>
      <c r="D207" s="51">
        <v>1399714.68</v>
      </c>
      <c r="E207" s="24">
        <v>7202908.5956666665</v>
      </c>
      <c r="F207" s="24">
        <v>5803193.9156666668</v>
      </c>
      <c r="G207" s="52">
        <v>0.19432631435057784</v>
      </c>
      <c r="H207" s="24">
        <v>40283408.910000004</v>
      </c>
      <c r="I207" s="24">
        <v>145915140.36433336</v>
      </c>
      <c r="J207" s="24">
        <v>105631731.45433336</v>
      </c>
      <c r="K207" s="52">
        <v>0.27607422238307111</v>
      </c>
    </row>
    <row r="208" spans="1:11" x14ac:dyDescent="0.25">
      <c r="A208" s="58" t="s">
        <v>269</v>
      </c>
      <c r="B208" s="29" t="s">
        <v>270</v>
      </c>
      <c r="C208" s="36">
        <v>60640</v>
      </c>
      <c r="D208" s="36">
        <v>60640</v>
      </c>
      <c r="E208" s="38">
        <v>4800900.42</v>
      </c>
      <c r="F208" s="202">
        <v>4740260.42</v>
      </c>
      <c r="G208" s="149">
        <v>1.2630963922388543E-2</v>
      </c>
      <c r="H208" s="59">
        <v>20266872.150000002</v>
      </c>
      <c r="I208" s="59">
        <v>52371866.866666675</v>
      </c>
      <c r="J208" s="202">
        <v>32104994.716666672</v>
      </c>
      <c r="K208" s="149">
        <v>0.38698013575871471</v>
      </c>
    </row>
    <row r="209" spans="1:11" x14ac:dyDescent="0.25">
      <c r="A209" s="57" t="s">
        <v>656</v>
      </c>
      <c r="B209" s="60" t="s">
        <v>657</v>
      </c>
      <c r="C209" s="8">
        <v>0</v>
      </c>
      <c r="D209" s="8">
        <v>0</v>
      </c>
      <c r="E209" s="43">
        <v>0</v>
      </c>
      <c r="F209" s="203">
        <v>0</v>
      </c>
      <c r="G209" s="150" t="s">
        <v>16</v>
      </c>
      <c r="H209" s="44">
        <v>1292310</v>
      </c>
      <c r="I209" s="44">
        <v>0</v>
      </c>
      <c r="J209" s="203">
        <v>-1292310</v>
      </c>
      <c r="K209" s="150" t="s">
        <v>16</v>
      </c>
    </row>
    <row r="210" spans="1:11" x14ac:dyDescent="0.25">
      <c r="A210" s="57" t="s">
        <v>271</v>
      </c>
      <c r="B210" s="60" t="s">
        <v>448</v>
      </c>
      <c r="C210" s="186">
        <v>0</v>
      </c>
      <c r="D210" s="186">
        <v>0</v>
      </c>
      <c r="E210" s="44">
        <v>337040.33333333331</v>
      </c>
      <c r="F210" s="203">
        <v>337040.33333333331</v>
      </c>
      <c r="G210" s="150">
        <v>0</v>
      </c>
      <c r="H210" s="44">
        <v>123291</v>
      </c>
      <c r="I210" s="44">
        <v>5571411.8095238088</v>
      </c>
      <c r="J210" s="203">
        <v>5448120.8095238088</v>
      </c>
      <c r="K210" s="150">
        <v>2.2129220422953753E-2</v>
      </c>
    </row>
    <row r="211" spans="1:11" ht="24" x14ac:dyDescent="0.25">
      <c r="A211" s="17" t="s">
        <v>272</v>
      </c>
      <c r="B211" s="60" t="s">
        <v>621</v>
      </c>
      <c r="C211" s="186">
        <v>0</v>
      </c>
      <c r="D211" s="186">
        <v>0</v>
      </c>
      <c r="E211" s="44">
        <v>4166666.67</v>
      </c>
      <c r="F211" s="44">
        <v>4166666.67</v>
      </c>
      <c r="G211" s="150">
        <v>0</v>
      </c>
      <c r="H211" s="44">
        <v>18486360.370000001</v>
      </c>
      <c r="I211" s="44">
        <v>41666666.70000001</v>
      </c>
      <c r="J211" s="44">
        <v>23180306.330000009</v>
      </c>
      <c r="K211" s="150">
        <v>0.44367264852506177</v>
      </c>
    </row>
    <row r="212" spans="1:11" x14ac:dyDescent="0.25">
      <c r="A212" s="17" t="s">
        <v>607</v>
      </c>
      <c r="B212" s="60" t="s">
        <v>608</v>
      </c>
      <c r="C212" s="186">
        <v>60640</v>
      </c>
      <c r="D212" s="186">
        <v>60640</v>
      </c>
      <c r="E212" s="44">
        <v>0</v>
      </c>
      <c r="F212" s="44">
        <v>-60640</v>
      </c>
      <c r="G212" s="150" t="s">
        <v>16</v>
      </c>
      <c r="H212" s="44">
        <v>364910.78</v>
      </c>
      <c r="I212" s="44">
        <v>814000</v>
      </c>
      <c r="J212" s="44">
        <v>449089.22</v>
      </c>
      <c r="K212" s="150">
        <v>0.44829334152334155</v>
      </c>
    </row>
    <row r="213" spans="1:11" ht="24" x14ac:dyDescent="0.25">
      <c r="A213" s="17" t="s">
        <v>273</v>
      </c>
      <c r="B213" s="229" t="s">
        <v>622</v>
      </c>
      <c r="C213" s="186">
        <v>0</v>
      </c>
      <c r="D213" s="186">
        <v>0</v>
      </c>
      <c r="E213" s="44">
        <v>297193.41666666669</v>
      </c>
      <c r="F213" s="44">
        <v>297193.41666666669</v>
      </c>
      <c r="G213" s="150">
        <v>0</v>
      </c>
      <c r="H213" s="44">
        <v>0</v>
      </c>
      <c r="I213" s="44">
        <v>3352614.166666666</v>
      </c>
      <c r="J213" s="44">
        <v>3352614.166666666</v>
      </c>
      <c r="K213" s="150">
        <v>0</v>
      </c>
    </row>
    <row r="214" spans="1:11" ht="24" x14ac:dyDescent="0.25">
      <c r="A214" s="28" t="s">
        <v>274</v>
      </c>
      <c r="B214" s="29" t="s">
        <v>623</v>
      </c>
      <c r="C214" s="36">
        <v>0</v>
      </c>
      <c r="D214" s="36">
        <v>0</v>
      </c>
      <c r="E214" s="37">
        <v>275562.67566666665</v>
      </c>
      <c r="F214" s="37">
        <v>275562.67566666665</v>
      </c>
      <c r="G214" s="149">
        <v>0</v>
      </c>
      <c r="H214" s="37">
        <v>339472.77</v>
      </c>
      <c r="I214" s="37">
        <v>3172138.4976666667</v>
      </c>
      <c r="J214" s="37">
        <v>2832665.7276666667</v>
      </c>
      <c r="K214" s="149">
        <v>0.10701700769046067</v>
      </c>
    </row>
    <row r="215" spans="1:11" x14ac:dyDescent="0.25">
      <c r="A215" s="11" t="s">
        <v>275</v>
      </c>
      <c r="B215" s="61" t="s">
        <v>276</v>
      </c>
      <c r="C215" s="39">
        <v>0</v>
      </c>
      <c r="D215" s="39">
        <v>0</v>
      </c>
      <c r="E215" s="43">
        <v>160116.41666666666</v>
      </c>
      <c r="F215" s="43">
        <v>160116.41666666666</v>
      </c>
      <c r="G215" s="150">
        <v>0</v>
      </c>
      <c r="H215" s="43">
        <v>249565.03000000003</v>
      </c>
      <c r="I215" s="43">
        <v>1998654.166666667</v>
      </c>
      <c r="J215" s="43">
        <v>1749089.1366666669</v>
      </c>
      <c r="K215" s="150">
        <v>0.12486653977572408</v>
      </c>
    </row>
    <row r="216" spans="1:11" x14ac:dyDescent="0.25">
      <c r="A216" s="11" t="s">
        <v>277</v>
      </c>
      <c r="B216" s="61" t="s">
        <v>278</v>
      </c>
      <c r="C216" s="39">
        <v>0</v>
      </c>
      <c r="D216" s="39">
        <v>0</v>
      </c>
      <c r="E216" s="44">
        <v>115446.25900000001</v>
      </c>
      <c r="F216" s="43">
        <v>115446.25900000001</v>
      </c>
      <c r="G216" s="151">
        <v>0</v>
      </c>
      <c r="H216" s="44">
        <v>89907.74</v>
      </c>
      <c r="I216" s="44">
        <v>1173484.331</v>
      </c>
      <c r="J216" s="43">
        <v>1083576.591</v>
      </c>
      <c r="K216" s="151">
        <v>7.661605496119743E-2</v>
      </c>
    </row>
    <row r="217" spans="1:11" ht="24" x14ac:dyDescent="0.25">
      <c r="A217" s="31" t="s">
        <v>609</v>
      </c>
      <c r="B217" s="29" t="s">
        <v>610</v>
      </c>
      <c r="C217" s="40">
        <v>0</v>
      </c>
      <c r="D217" s="40">
        <v>0</v>
      </c>
      <c r="E217" s="42">
        <v>0</v>
      </c>
      <c r="F217" s="41">
        <v>0</v>
      </c>
      <c r="G217" s="151" t="s">
        <v>16</v>
      </c>
      <c r="H217" s="41">
        <v>10595200</v>
      </c>
      <c r="I217" s="41">
        <v>52586080</v>
      </c>
      <c r="J217" s="41">
        <v>41990880</v>
      </c>
      <c r="K217" s="151">
        <v>0.20148297800482562</v>
      </c>
    </row>
    <row r="218" spans="1:11" x14ac:dyDescent="0.25">
      <c r="A218" s="11" t="s">
        <v>611</v>
      </c>
      <c r="B218" s="61" t="s">
        <v>612</v>
      </c>
      <c r="C218" s="39">
        <v>0</v>
      </c>
      <c r="D218" s="39">
        <v>0</v>
      </c>
      <c r="E218" s="44">
        <v>0</v>
      </c>
      <c r="F218" s="44">
        <v>0</v>
      </c>
      <c r="G218" s="151" t="s">
        <v>16</v>
      </c>
      <c r="H218" s="44">
        <v>10595200</v>
      </c>
      <c r="I218" s="44">
        <v>52586080</v>
      </c>
      <c r="J218" s="44">
        <v>41990880</v>
      </c>
      <c r="K218" s="151">
        <v>0.20148297800482562</v>
      </c>
    </row>
    <row r="219" spans="1:11" ht="24" x14ac:dyDescent="0.25">
      <c r="A219" s="31" t="s">
        <v>279</v>
      </c>
      <c r="B219" s="29" t="s">
        <v>280</v>
      </c>
      <c r="C219" s="36">
        <v>1339074.68</v>
      </c>
      <c r="D219" s="36">
        <v>1339074.68</v>
      </c>
      <c r="E219" s="38">
        <v>1826445.5</v>
      </c>
      <c r="F219" s="37">
        <v>487370.82000000007</v>
      </c>
      <c r="G219" s="149">
        <v>0.73315884870367054</v>
      </c>
      <c r="H219" s="38">
        <v>7724164.4499999993</v>
      </c>
      <c r="I219" s="38">
        <v>28585055</v>
      </c>
      <c r="J219" s="37">
        <v>20860890.550000001</v>
      </c>
      <c r="K219" s="149">
        <v>0.27021688256328347</v>
      </c>
    </row>
    <row r="220" spans="1:11" x14ac:dyDescent="0.25">
      <c r="A220" s="11" t="s">
        <v>613</v>
      </c>
      <c r="B220" s="61" t="s">
        <v>624</v>
      </c>
      <c r="C220" s="185">
        <v>1339074.68</v>
      </c>
      <c r="D220" s="185">
        <v>1339074.68</v>
      </c>
      <c r="E220" s="44">
        <v>250000</v>
      </c>
      <c r="F220" s="37">
        <v>-1089074.68</v>
      </c>
      <c r="G220" s="150">
        <v>5.3562987199999998</v>
      </c>
      <c r="H220" s="44">
        <v>1339074.68</v>
      </c>
      <c r="I220" s="44">
        <v>2300000</v>
      </c>
      <c r="J220" s="37">
        <v>960925.32000000007</v>
      </c>
      <c r="K220" s="150">
        <v>0.58220638260869562</v>
      </c>
    </row>
    <row r="221" spans="1:11" ht="24" x14ac:dyDescent="0.25">
      <c r="A221" s="11" t="s">
        <v>584</v>
      </c>
      <c r="B221" s="61" t="s">
        <v>625</v>
      </c>
      <c r="C221" s="39">
        <v>0</v>
      </c>
      <c r="D221" s="39">
        <v>0</v>
      </c>
      <c r="E221" s="44">
        <v>1000000</v>
      </c>
      <c r="F221" s="37">
        <v>1000000</v>
      </c>
      <c r="G221" s="150">
        <v>0</v>
      </c>
      <c r="H221" s="44">
        <v>3324567.4</v>
      </c>
      <c r="I221" s="44">
        <v>20340000</v>
      </c>
      <c r="J221" s="37">
        <v>17015432.600000001</v>
      </c>
      <c r="K221" s="150">
        <v>0.16344972468043265</v>
      </c>
    </row>
    <row r="222" spans="1:11" x14ac:dyDescent="0.25">
      <c r="A222" s="11" t="s">
        <v>281</v>
      </c>
      <c r="B222" s="230" t="s">
        <v>626</v>
      </c>
      <c r="C222" s="39">
        <v>0</v>
      </c>
      <c r="D222" s="39">
        <v>0</v>
      </c>
      <c r="E222" s="44">
        <v>374245.5</v>
      </c>
      <c r="F222" s="43">
        <v>374245.5</v>
      </c>
      <c r="G222" s="150">
        <v>0</v>
      </c>
      <c r="H222" s="44">
        <v>2377112.37</v>
      </c>
      <c r="I222" s="44">
        <v>3777455</v>
      </c>
      <c r="J222" s="43">
        <v>1400342.63</v>
      </c>
      <c r="K222" s="150">
        <v>0.62928939457915456</v>
      </c>
    </row>
    <row r="223" spans="1:11" x14ac:dyDescent="0.25">
      <c r="A223" s="11" t="s">
        <v>585</v>
      </c>
      <c r="B223" s="61" t="s">
        <v>627</v>
      </c>
      <c r="C223" s="39">
        <v>0</v>
      </c>
      <c r="D223" s="39">
        <v>0</v>
      </c>
      <c r="E223" s="44">
        <v>200000</v>
      </c>
      <c r="F223" s="43">
        <v>200000</v>
      </c>
      <c r="G223" s="150">
        <v>0</v>
      </c>
      <c r="H223" s="44">
        <v>0</v>
      </c>
      <c r="I223" s="44">
        <v>1800000</v>
      </c>
      <c r="J223" s="43">
        <v>1800000</v>
      </c>
      <c r="K223" s="150">
        <v>0</v>
      </c>
    </row>
    <row r="224" spans="1:11" x14ac:dyDescent="0.25">
      <c r="A224" s="11" t="s">
        <v>586</v>
      </c>
      <c r="B224" s="61" t="s">
        <v>628</v>
      </c>
      <c r="C224" s="39">
        <v>0</v>
      </c>
      <c r="D224" s="39">
        <v>0</v>
      </c>
      <c r="E224" s="44">
        <v>2200</v>
      </c>
      <c r="F224" s="44">
        <v>2200</v>
      </c>
      <c r="G224" s="150">
        <v>0</v>
      </c>
      <c r="H224" s="44">
        <v>683410</v>
      </c>
      <c r="I224" s="44">
        <v>367600</v>
      </c>
      <c r="J224" s="44">
        <v>-315810</v>
      </c>
      <c r="K224" s="150">
        <v>1.8591131664853102</v>
      </c>
    </row>
    <row r="225" spans="1:11" x14ac:dyDescent="0.25">
      <c r="A225" s="31" t="s">
        <v>587</v>
      </c>
      <c r="B225" s="62" t="s">
        <v>588</v>
      </c>
      <c r="C225" s="40">
        <v>0</v>
      </c>
      <c r="D225" s="40">
        <v>0</v>
      </c>
      <c r="E225" s="42">
        <v>300000</v>
      </c>
      <c r="F225" s="41">
        <v>300000</v>
      </c>
      <c r="G225" s="149">
        <v>0</v>
      </c>
      <c r="H225" s="40">
        <v>1357699.54</v>
      </c>
      <c r="I225" s="40">
        <v>9200000</v>
      </c>
      <c r="J225" s="41">
        <v>7842300.46</v>
      </c>
      <c r="K225" s="149">
        <v>0.14757603695652174</v>
      </c>
    </row>
    <row r="226" spans="1:11" x14ac:dyDescent="0.25">
      <c r="A226" s="11" t="s">
        <v>589</v>
      </c>
      <c r="B226" s="60" t="s">
        <v>590</v>
      </c>
      <c r="C226" s="39">
        <v>0</v>
      </c>
      <c r="D226" s="39">
        <v>0</v>
      </c>
      <c r="E226" s="43">
        <v>300000</v>
      </c>
      <c r="F226" s="43">
        <v>300000</v>
      </c>
      <c r="G226" s="150">
        <v>0</v>
      </c>
      <c r="H226" s="43">
        <v>1357699.54</v>
      </c>
      <c r="I226" s="43">
        <v>9200000</v>
      </c>
      <c r="J226" s="43">
        <v>7842300.46</v>
      </c>
      <c r="K226" s="150">
        <v>0.14757603695652174</v>
      </c>
    </row>
    <row r="227" spans="1:11" x14ac:dyDescent="0.25">
      <c r="A227" s="31" t="s">
        <v>647</v>
      </c>
      <c r="B227" s="29" t="s">
        <v>648</v>
      </c>
      <c r="C227" s="40">
        <v>0</v>
      </c>
      <c r="D227" s="40">
        <v>0</v>
      </c>
      <c r="E227" s="42">
        <v>0</v>
      </c>
      <c r="F227" s="42">
        <v>0</v>
      </c>
      <c r="G227" s="150" t="s">
        <v>16</v>
      </c>
      <c r="H227" s="42">
        <v>0</v>
      </c>
      <c r="I227" s="42">
        <v>0</v>
      </c>
      <c r="J227" s="42">
        <v>0</v>
      </c>
      <c r="K227" s="150" t="s">
        <v>16</v>
      </c>
    </row>
    <row r="228" spans="1:11" x14ac:dyDescent="0.25">
      <c r="A228" s="17" t="s">
        <v>649</v>
      </c>
      <c r="B228" s="60" t="s">
        <v>109</v>
      </c>
      <c r="C228" s="39">
        <v>0</v>
      </c>
      <c r="D228" s="39">
        <v>0</v>
      </c>
      <c r="E228" s="44">
        <v>0</v>
      </c>
      <c r="F228" s="44">
        <v>0</v>
      </c>
      <c r="G228" s="150" t="s">
        <v>16</v>
      </c>
      <c r="H228" s="215">
        <v>0</v>
      </c>
      <c r="I228" s="215">
        <v>0</v>
      </c>
      <c r="J228" s="44">
        <v>0</v>
      </c>
      <c r="K228" s="150" t="s">
        <v>16</v>
      </c>
    </row>
    <row r="229" spans="1:11" x14ac:dyDescent="0.25">
      <c r="A229" s="17"/>
      <c r="B229" s="60"/>
      <c r="C229" s="39"/>
      <c r="D229" s="39"/>
      <c r="E229" s="44"/>
      <c r="F229" s="44"/>
      <c r="G229" s="150"/>
      <c r="H229" s="215"/>
      <c r="I229" s="215"/>
      <c r="J229" s="44"/>
      <c r="K229" s="150"/>
    </row>
    <row r="230" spans="1:11" x14ac:dyDescent="0.25">
      <c r="A230" s="50" t="s">
        <v>591</v>
      </c>
      <c r="B230" s="22" t="s">
        <v>592</v>
      </c>
      <c r="C230" s="51">
        <v>0</v>
      </c>
      <c r="D230" s="51">
        <v>0</v>
      </c>
      <c r="E230" s="24">
        <v>25357939.300000001</v>
      </c>
      <c r="F230" s="24">
        <v>25357939.300000001</v>
      </c>
      <c r="G230" s="52">
        <v>0</v>
      </c>
      <c r="H230" s="24">
        <v>3487852.84</v>
      </c>
      <c r="I230" s="24">
        <v>227781603.70000005</v>
      </c>
      <c r="J230" s="24">
        <v>224293750.86000004</v>
      </c>
      <c r="K230" s="52">
        <v>1.531226746736615E-2</v>
      </c>
    </row>
    <row r="231" spans="1:11" x14ac:dyDescent="0.25">
      <c r="A231" s="11" t="s">
        <v>593</v>
      </c>
      <c r="B231" s="60" t="s">
        <v>594</v>
      </c>
      <c r="C231" s="39">
        <v>0</v>
      </c>
      <c r="D231" s="39">
        <v>0</v>
      </c>
      <c r="E231" s="43">
        <v>24918089.300000001</v>
      </c>
      <c r="F231" s="43">
        <v>24918089.300000001</v>
      </c>
      <c r="G231" s="150">
        <v>0</v>
      </c>
      <c r="H231" s="43">
        <v>0</v>
      </c>
      <c r="I231" s="43">
        <v>224262803.70000005</v>
      </c>
      <c r="J231" s="43">
        <v>224262803.70000005</v>
      </c>
      <c r="K231" s="150">
        <v>0</v>
      </c>
    </row>
    <row r="232" spans="1:11" ht="24" x14ac:dyDescent="0.25">
      <c r="A232" s="11" t="s">
        <v>595</v>
      </c>
      <c r="B232" s="60" t="s">
        <v>596</v>
      </c>
      <c r="C232" s="39">
        <v>0</v>
      </c>
      <c r="D232" s="39">
        <v>0</v>
      </c>
      <c r="E232" s="43">
        <v>439850</v>
      </c>
      <c r="F232" s="43">
        <v>439850</v>
      </c>
      <c r="G232" s="150">
        <v>0</v>
      </c>
      <c r="H232" s="43">
        <v>3487852.84</v>
      </c>
      <c r="I232" s="43">
        <v>3518800</v>
      </c>
      <c r="J232" s="43">
        <v>30947.160000000149</v>
      </c>
      <c r="K232" s="150">
        <v>0.99120519495282478</v>
      </c>
    </row>
    <row r="233" spans="1:11" x14ac:dyDescent="0.25">
      <c r="A233" s="28"/>
      <c r="B233" s="63"/>
      <c r="C233" s="36"/>
      <c r="D233" s="36"/>
      <c r="E233" s="43"/>
      <c r="F233" s="43"/>
      <c r="G233" s="218"/>
      <c r="H233" s="43"/>
      <c r="I233" s="43"/>
      <c r="J233" s="43"/>
      <c r="K233" s="218"/>
    </row>
    <row r="234" spans="1:11" x14ac:dyDescent="0.25">
      <c r="A234" s="250" t="s">
        <v>282</v>
      </c>
      <c r="B234" s="250" t="s">
        <v>283</v>
      </c>
      <c r="C234" s="188">
        <v>1883525.9</v>
      </c>
      <c r="D234" s="188">
        <v>1883525.9</v>
      </c>
      <c r="E234" s="64">
        <v>17126868.578333333</v>
      </c>
      <c r="F234" s="25">
        <v>15243342.678333333</v>
      </c>
      <c r="G234" s="52">
        <v>0.10997491405888346</v>
      </c>
      <c r="H234" s="64">
        <v>22241500.299999997</v>
      </c>
      <c r="I234" s="64">
        <v>197139005.3433333</v>
      </c>
      <c r="J234" s="25">
        <v>174897505.04333329</v>
      </c>
      <c r="K234" s="52">
        <v>0.112821408737782</v>
      </c>
    </row>
    <row r="235" spans="1:11" ht="24.75" x14ac:dyDescent="0.25">
      <c r="A235" s="213" t="s">
        <v>597</v>
      </c>
      <c r="B235" s="214" t="s">
        <v>598</v>
      </c>
      <c r="C235" s="315">
        <v>35700</v>
      </c>
      <c r="D235" s="315">
        <v>35700</v>
      </c>
      <c r="E235" s="276">
        <v>0</v>
      </c>
      <c r="F235" s="37">
        <v>-35700</v>
      </c>
      <c r="G235" s="149" t="s">
        <v>16</v>
      </c>
      <c r="H235" s="276">
        <v>227300</v>
      </c>
      <c r="I235" s="276">
        <v>555600</v>
      </c>
      <c r="J235" s="37">
        <v>328300</v>
      </c>
      <c r="K235" s="149">
        <v>0.40910727141828651</v>
      </c>
    </row>
    <row r="236" spans="1:11" x14ac:dyDescent="0.25">
      <c r="A236" s="167" t="s">
        <v>599</v>
      </c>
      <c r="B236" s="6" t="s">
        <v>600</v>
      </c>
      <c r="C236" s="316">
        <v>4500</v>
      </c>
      <c r="D236" s="316">
        <v>4500</v>
      </c>
      <c r="E236" s="43">
        <v>0</v>
      </c>
      <c r="F236" s="43">
        <v>-4500</v>
      </c>
      <c r="G236" s="150" t="s">
        <v>16</v>
      </c>
      <c r="H236" s="43">
        <v>40100</v>
      </c>
      <c r="I236" s="43">
        <v>150000</v>
      </c>
      <c r="J236" s="43">
        <v>109900</v>
      </c>
      <c r="K236" s="150">
        <v>0.26733333333333331</v>
      </c>
    </row>
    <row r="237" spans="1:11" x14ac:dyDescent="0.25">
      <c r="A237" s="167" t="s">
        <v>601</v>
      </c>
      <c r="B237" s="6" t="s">
        <v>602</v>
      </c>
      <c r="C237" s="316">
        <v>31200</v>
      </c>
      <c r="D237" s="316">
        <v>31200</v>
      </c>
      <c r="E237" s="43">
        <v>0</v>
      </c>
      <c r="F237" s="43">
        <v>-31200</v>
      </c>
      <c r="G237" s="150" t="s">
        <v>16</v>
      </c>
      <c r="H237" s="43">
        <v>187200</v>
      </c>
      <c r="I237" s="43">
        <v>405600</v>
      </c>
      <c r="J237" s="43">
        <v>218400</v>
      </c>
      <c r="K237" s="150">
        <v>0.46153846153846156</v>
      </c>
    </row>
    <row r="238" spans="1:11" ht="24.75" x14ac:dyDescent="0.25">
      <c r="A238" s="180" t="s">
        <v>284</v>
      </c>
      <c r="B238" s="181" t="s">
        <v>629</v>
      </c>
      <c r="C238" s="315">
        <v>108810</v>
      </c>
      <c r="D238" s="315">
        <v>108810</v>
      </c>
      <c r="E238" s="285">
        <v>170000</v>
      </c>
      <c r="F238" s="37">
        <v>61190</v>
      </c>
      <c r="G238" s="149">
        <v>0.64005882352941179</v>
      </c>
      <c r="H238" s="285">
        <v>1527083.98</v>
      </c>
      <c r="I238" s="285">
        <v>1700000</v>
      </c>
      <c r="J238" s="37">
        <v>172916.02000000002</v>
      </c>
      <c r="K238" s="149">
        <v>0.898284694117647</v>
      </c>
    </row>
    <row r="239" spans="1:11" x14ac:dyDescent="0.25">
      <c r="A239" s="167" t="s">
        <v>285</v>
      </c>
      <c r="B239" s="6" t="s">
        <v>286</v>
      </c>
      <c r="C239" s="316">
        <v>108810</v>
      </c>
      <c r="D239" s="316">
        <v>108810</v>
      </c>
      <c r="E239" s="43">
        <v>170000</v>
      </c>
      <c r="F239" s="43">
        <v>61190</v>
      </c>
      <c r="G239" s="150">
        <v>0.64005882352941179</v>
      </c>
      <c r="H239" s="43">
        <v>1527083.98</v>
      </c>
      <c r="I239" s="43">
        <v>1700000</v>
      </c>
      <c r="J239" s="43">
        <v>172916.02000000002</v>
      </c>
      <c r="K239" s="150">
        <v>0.898284694117647</v>
      </c>
    </row>
    <row r="240" spans="1:11" ht="24.75" x14ac:dyDescent="0.25">
      <c r="A240" s="164" t="s">
        <v>287</v>
      </c>
      <c r="B240" s="2" t="s">
        <v>288</v>
      </c>
      <c r="C240" s="315">
        <v>0</v>
      </c>
      <c r="D240" s="315">
        <v>0</v>
      </c>
      <c r="E240" s="38">
        <v>1355592.1422222222</v>
      </c>
      <c r="F240" s="37">
        <v>1355592.1422222222</v>
      </c>
      <c r="G240" s="149">
        <v>0</v>
      </c>
      <c r="H240" s="38">
        <v>54280</v>
      </c>
      <c r="I240" s="38">
        <v>15374744.995555554</v>
      </c>
      <c r="J240" s="37">
        <v>15320464.995555554</v>
      </c>
      <c r="K240" s="149">
        <v>3.5304650591402305E-3</v>
      </c>
    </row>
    <row r="241" spans="1:11" ht="24.75" x14ac:dyDescent="0.25">
      <c r="A241" s="167" t="s">
        <v>289</v>
      </c>
      <c r="B241" s="6" t="s">
        <v>290</v>
      </c>
      <c r="C241" s="316">
        <v>0</v>
      </c>
      <c r="D241" s="316">
        <v>0</v>
      </c>
      <c r="E241" s="43">
        <v>0</v>
      </c>
      <c r="F241" s="43">
        <v>0</v>
      </c>
      <c r="G241" s="150" t="s">
        <v>16</v>
      </c>
      <c r="H241" s="43">
        <v>54280</v>
      </c>
      <c r="I241" s="43">
        <v>8300000</v>
      </c>
      <c r="J241" s="43">
        <v>8245720</v>
      </c>
      <c r="K241" s="150">
        <v>6.5397590361445787E-3</v>
      </c>
    </row>
    <row r="242" spans="1:11" ht="24.75" x14ac:dyDescent="0.25">
      <c r="A242" s="167" t="s">
        <v>525</v>
      </c>
      <c r="B242" s="6" t="s">
        <v>526</v>
      </c>
      <c r="C242" s="316">
        <v>0</v>
      </c>
      <c r="D242" s="316">
        <v>0</v>
      </c>
      <c r="E242" s="43">
        <v>1207200</v>
      </c>
      <c r="F242" s="43">
        <v>1207200</v>
      </c>
      <c r="G242" s="150">
        <v>0</v>
      </c>
      <c r="H242" s="43">
        <v>0</v>
      </c>
      <c r="I242" s="43">
        <v>6036000</v>
      </c>
      <c r="J242" s="43">
        <v>6036000</v>
      </c>
      <c r="K242" s="150">
        <v>0</v>
      </c>
    </row>
    <row r="243" spans="1:11" ht="24.75" x14ac:dyDescent="0.25">
      <c r="A243" s="167" t="s">
        <v>658</v>
      </c>
      <c r="B243" s="6" t="s">
        <v>659</v>
      </c>
      <c r="C243" s="316">
        <v>0</v>
      </c>
      <c r="D243" s="316">
        <v>0</v>
      </c>
      <c r="E243" s="43">
        <v>41472.142222222225</v>
      </c>
      <c r="F243" s="43">
        <v>41472.142222222225</v>
      </c>
      <c r="G243" s="150">
        <v>0</v>
      </c>
      <c r="H243" s="43">
        <v>0</v>
      </c>
      <c r="I243" s="43">
        <v>290304.99555555556</v>
      </c>
      <c r="J243" s="43">
        <v>290304.99555555556</v>
      </c>
      <c r="K243" s="150">
        <v>0</v>
      </c>
    </row>
    <row r="244" spans="1:11" x14ac:dyDescent="0.25">
      <c r="A244" s="164" t="s">
        <v>614</v>
      </c>
      <c r="B244" s="2" t="s">
        <v>615</v>
      </c>
      <c r="C244" s="315">
        <v>0</v>
      </c>
      <c r="D244" s="315">
        <v>0</v>
      </c>
      <c r="E244" s="37">
        <v>0</v>
      </c>
      <c r="F244" s="37">
        <v>0</v>
      </c>
      <c r="G244" s="149" t="s">
        <v>16</v>
      </c>
      <c r="H244" s="37">
        <v>0</v>
      </c>
      <c r="I244" s="37">
        <v>4112400</v>
      </c>
      <c r="J244" s="37">
        <v>4112400</v>
      </c>
      <c r="K244" s="149">
        <v>0</v>
      </c>
    </row>
    <row r="245" spans="1:11" ht="24.75" x14ac:dyDescent="0.25">
      <c r="A245" s="167" t="s">
        <v>616</v>
      </c>
      <c r="B245" s="6" t="s">
        <v>617</v>
      </c>
      <c r="C245" s="316">
        <v>0</v>
      </c>
      <c r="D245" s="316">
        <v>0</v>
      </c>
      <c r="E245" s="43">
        <v>0</v>
      </c>
      <c r="F245" s="43">
        <v>0</v>
      </c>
      <c r="G245" s="150" t="s">
        <v>16</v>
      </c>
      <c r="H245" s="43">
        <v>0</v>
      </c>
      <c r="I245" s="43">
        <v>4112400</v>
      </c>
      <c r="J245" s="43">
        <v>4112400</v>
      </c>
      <c r="K245" s="150">
        <v>0</v>
      </c>
    </row>
    <row r="246" spans="1:11" ht="24.75" x14ac:dyDescent="0.25">
      <c r="A246" s="204" t="s">
        <v>291</v>
      </c>
      <c r="B246" s="205" t="s">
        <v>292</v>
      </c>
      <c r="C246" s="317">
        <v>1722355.4</v>
      </c>
      <c r="D246" s="317">
        <v>1722355.4</v>
      </c>
      <c r="E246" s="197">
        <v>4398693.3377777776</v>
      </c>
      <c r="F246" s="198">
        <v>2676337.9377777777</v>
      </c>
      <c r="G246" s="271">
        <v>0.39156069035495317</v>
      </c>
      <c r="H246" s="216">
        <v>19320342.289999999</v>
      </c>
      <c r="I246" s="216">
        <v>61770429.36444445</v>
      </c>
      <c r="J246" s="198">
        <v>42450087.07444445</v>
      </c>
      <c r="K246" s="271">
        <v>0.31277655811667293</v>
      </c>
    </row>
    <row r="247" spans="1:11" ht="24.75" x14ac:dyDescent="0.25">
      <c r="A247" s="167" t="s">
        <v>293</v>
      </c>
      <c r="B247" s="6" t="s">
        <v>527</v>
      </c>
      <c r="C247" s="316">
        <v>0</v>
      </c>
      <c r="D247" s="316">
        <v>0</v>
      </c>
      <c r="E247" s="43">
        <v>525000</v>
      </c>
      <c r="F247" s="43">
        <v>525000</v>
      </c>
      <c r="G247" s="150">
        <v>0</v>
      </c>
      <c r="H247" s="43">
        <v>51700</v>
      </c>
      <c r="I247" s="43">
        <v>5250000</v>
      </c>
      <c r="J247" s="43">
        <v>5198300</v>
      </c>
      <c r="K247" s="150">
        <v>9.8476190476190478E-3</v>
      </c>
    </row>
    <row r="248" spans="1:11" x14ac:dyDescent="0.25">
      <c r="A248" s="167" t="s">
        <v>528</v>
      </c>
      <c r="B248" s="6" t="s">
        <v>529</v>
      </c>
      <c r="C248" s="316">
        <v>0</v>
      </c>
      <c r="D248" s="316">
        <v>0</v>
      </c>
      <c r="E248" s="43">
        <v>916666.71</v>
      </c>
      <c r="F248" s="43">
        <v>916666.71</v>
      </c>
      <c r="G248" s="150">
        <v>0</v>
      </c>
      <c r="H248" s="43">
        <v>15200</v>
      </c>
      <c r="I248" s="43">
        <v>28110196.420000006</v>
      </c>
      <c r="J248" s="43">
        <v>28094996.420000006</v>
      </c>
      <c r="K248" s="150">
        <v>5.4072905691919732E-4</v>
      </c>
    </row>
    <row r="249" spans="1:11" x14ac:dyDescent="0.25">
      <c r="A249" s="167" t="s">
        <v>294</v>
      </c>
      <c r="B249" s="6" t="s">
        <v>295</v>
      </c>
      <c r="C249" s="316">
        <v>1722355.4</v>
      </c>
      <c r="D249" s="316">
        <v>1722355.4</v>
      </c>
      <c r="E249" s="43">
        <v>1844348.8499999999</v>
      </c>
      <c r="F249" s="43">
        <v>121993.44999999995</v>
      </c>
      <c r="G249" s="150">
        <v>0.93385554473601895</v>
      </c>
      <c r="H249" s="43">
        <v>16207233.890000002</v>
      </c>
      <c r="I249" s="43">
        <v>18443488.5</v>
      </c>
      <c r="J249" s="43">
        <v>2236254.6099999975</v>
      </c>
      <c r="K249" s="150">
        <v>0.87875099604936469</v>
      </c>
    </row>
    <row r="250" spans="1:11" ht="24.75" x14ac:dyDescent="0.25">
      <c r="A250" s="167" t="s">
        <v>296</v>
      </c>
      <c r="B250" s="6" t="s">
        <v>297</v>
      </c>
      <c r="C250" s="316">
        <v>0</v>
      </c>
      <c r="D250" s="316">
        <v>0</v>
      </c>
      <c r="E250" s="43">
        <v>834900</v>
      </c>
      <c r="F250" s="43">
        <v>834900</v>
      </c>
      <c r="G250" s="150">
        <v>0</v>
      </c>
      <c r="H250" s="43">
        <v>3046208.4</v>
      </c>
      <c r="I250" s="43">
        <v>8022300</v>
      </c>
      <c r="J250" s="43">
        <v>4976091.5999999996</v>
      </c>
      <c r="K250" s="150">
        <v>0.37971758722560861</v>
      </c>
    </row>
    <row r="251" spans="1:11" x14ac:dyDescent="0.25">
      <c r="A251" s="168" t="s">
        <v>542</v>
      </c>
      <c r="B251" s="62" t="s">
        <v>543</v>
      </c>
      <c r="C251" s="315">
        <v>0</v>
      </c>
      <c r="D251" s="315">
        <v>0</v>
      </c>
      <c r="E251" s="285">
        <v>11030170.598333335</v>
      </c>
      <c r="F251" s="37">
        <v>11030170.598333335</v>
      </c>
      <c r="G251" s="149">
        <v>0</v>
      </c>
      <c r="H251" s="285">
        <v>0</v>
      </c>
      <c r="I251" s="285">
        <v>111901705.98333332</v>
      </c>
      <c r="J251" s="37">
        <v>111901705.98333332</v>
      </c>
      <c r="K251" s="149">
        <v>0</v>
      </c>
    </row>
    <row r="252" spans="1:11" x14ac:dyDescent="0.25">
      <c r="A252" s="167" t="s">
        <v>544</v>
      </c>
      <c r="B252" s="6" t="s">
        <v>564</v>
      </c>
      <c r="C252" s="316">
        <v>0</v>
      </c>
      <c r="D252" s="316">
        <v>0</v>
      </c>
      <c r="E252" s="43">
        <v>11030170.598333335</v>
      </c>
      <c r="F252" s="43">
        <v>11030170.598333335</v>
      </c>
      <c r="G252" s="150">
        <v>0</v>
      </c>
      <c r="H252" s="43">
        <v>0</v>
      </c>
      <c r="I252" s="43">
        <v>111901705.98333332</v>
      </c>
      <c r="J252" s="43">
        <v>111901705.98333332</v>
      </c>
      <c r="K252" s="150">
        <v>0</v>
      </c>
    </row>
    <row r="253" spans="1:11" x14ac:dyDescent="0.25">
      <c r="A253" s="168" t="s">
        <v>298</v>
      </c>
      <c r="B253" s="62" t="s">
        <v>299</v>
      </c>
      <c r="C253" s="315">
        <v>16660.5</v>
      </c>
      <c r="D253" s="315">
        <v>16660.5</v>
      </c>
      <c r="E253" s="285">
        <v>172412.5</v>
      </c>
      <c r="F253" s="37">
        <v>155752</v>
      </c>
      <c r="G253" s="149">
        <v>9.6631624737185534E-2</v>
      </c>
      <c r="H253" s="285">
        <v>1112494.03</v>
      </c>
      <c r="I253" s="285">
        <v>1724125</v>
      </c>
      <c r="J253" s="37">
        <v>611630.97</v>
      </c>
      <c r="K253" s="149">
        <v>0.64525137678532596</v>
      </c>
    </row>
    <row r="254" spans="1:11" x14ac:dyDescent="0.25">
      <c r="A254" s="167" t="s">
        <v>298</v>
      </c>
      <c r="B254" s="6" t="s">
        <v>299</v>
      </c>
      <c r="C254" s="316">
        <v>16660.5</v>
      </c>
      <c r="D254" s="316">
        <v>16660.5</v>
      </c>
      <c r="E254" s="43">
        <v>172412.5</v>
      </c>
      <c r="F254" s="43">
        <v>155752</v>
      </c>
      <c r="G254" s="150">
        <v>9.6631624737185534E-2</v>
      </c>
      <c r="H254" s="43">
        <v>1112494.03</v>
      </c>
      <c r="I254" s="43">
        <v>1724125</v>
      </c>
      <c r="J254" s="43">
        <v>611630.97</v>
      </c>
      <c r="K254" s="150">
        <v>0.64525137678532596</v>
      </c>
    </row>
    <row r="255" spans="1:11" x14ac:dyDescent="0.25">
      <c r="A255" s="65"/>
      <c r="B255" s="62"/>
      <c r="C255" s="318"/>
      <c r="D255" s="318"/>
      <c r="E255" s="37"/>
      <c r="F255" s="37"/>
      <c r="G255" s="218"/>
      <c r="H255" s="37"/>
      <c r="I255" s="37"/>
      <c r="J255" s="37"/>
      <c r="K255" s="218"/>
    </row>
    <row r="256" spans="1:11" x14ac:dyDescent="0.25">
      <c r="A256" s="66"/>
      <c r="B256" s="66" t="s">
        <v>300</v>
      </c>
      <c r="C256" s="67">
        <v>120031876.83000001</v>
      </c>
      <c r="D256" s="67">
        <v>102126673.03000002</v>
      </c>
      <c r="E256" s="67">
        <v>197424542.56116575</v>
      </c>
      <c r="F256" s="68">
        <v>77392665.731165737</v>
      </c>
      <c r="G256" s="52">
        <v>0.60798862832776701</v>
      </c>
      <c r="H256" s="286">
        <v>1917200827.47</v>
      </c>
      <c r="I256" s="68">
        <v>2317501029.5092573</v>
      </c>
      <c r="J256" s="68">
        <v>400300202.03925729</v>
      </c>
      <c r="K256" s="52">
        <v>0.82727075546368889</v>
      </c>
    </row>
    <row r="257" spans="1:11" x14ac:dyDescent="0.25">
      <c r="A257" s="1"/>
      <c r="B257" s="4"/>
      <c r="C257" s="39"/>
      <c r="D257" s="8"/>
      <c r="E257" s="54"/>
      <c r="F257" s="217"/>
      <c r="G257" s="287"/>
      <c r="H257" s="5"/>
      <c r="I257" s="5"/>
      <c r="J257" s="217"/>
      <c r="K257" s="287"/>
    </row>
    <row r="258" spans="1:11" x14ac:dyDescent="0.25">
      <c r="A258" s="1"/>
      <c r="B258" s="69" t="s">
        <v>301</v>
      </c>
      <c r="C258" s="186">
        <v>41234295.729999781</v>
      </c>
      <c r="D258" s="70"/>
      <c r="E258" s="54"/>
      <c r="F258" s="217"/>
      <c r="G258" s="287"/>
      <c r="H258" s="10"/>
      <c r="I258" s="10"/>
      <c r="J258" s="217"/>
      <c r="K258" s="287"/>
    </row>
    <row r="259" spans="1:11" x14ac:dyDescent="0.25">
      <c r="A259" s="1"/>
      <c r="B259" s="69" t="s">
        <v>503</v>
      </c>
      <c r="C259" s="186">
        <v>7073811.2900000028</v>
      </c>
      <c r="D259" s="20"/>
      <c r="E259" s="54"/>
      <c r="F259" s="217"/>
      <c r="G259" s="287"/>
      <c r="H259" s="10"/>
      <c r="I259" s="10"/>
      <c r="J259" s="217"/>
      <c r="K259" s="287"/>
    </row>
    <row r="260" spans="1:11" ht="24.75" x14ac:dyDescent="0.25">
      <c r="A260" s="1"/>
      <c r="B260" s="69" t="s">
        <v>603</v>
      </c>
      <c r="C260" s="186"/>
      <c r="D260" s="20">
        <v>24979015.090000004</v>
      </c>
      <c r="E260" s="54"/>
      <c r="F260" s="217"/>
      <c r="G260" s="287"/>
      <c r="H260" s="10"/>
      <c r="I260" s="10"/>
      <c r="J260" s="217"/>
      <c r="K260" s="287"/>
    </row>
    <row r="261" spans="1:11" x14ac:dyDescent="0.25">
      <c r="A261" s="1"/>
      <c r="B261" s="12"/>
      <c r="C261" s="39"/>
      <c r="D261" s="8"/>
      <c r="E261" s="54"/>
      <c r="F261" s="217"/>
      <c r="G261" s="287"/>
      <c r="H261" s="10"/>
      <c r="I261" s="10"/>
      <c r="J261" s="217"/>
      <c r="K261" s="287"/>
    </row>
    <row r="262" spans="1:11" x14ac:dyDescent="0.25">
      <c r="A262" s="66"/>
      <c r="B262" s="66" t="s">
        <v>302</v>
      </c>
      <c r="C262" s="67">
        <v>168339983.84999979</v>
      </c>
      <c r="D262" s="67">
        <v>127105688.12000002</v>
      </c>
      <c r="E262" s="68">
        <v>197424542.56116575</v>
      </c>
      <c r="F262" s="68">
        <v>29084558.711165965</v>
      </c>
      <c r="G262" s="52">
        <v>0.85268012611879274</v>
      </c>
      <c r="H262" s="68">
        <v>3286692465.8599992</v>
      </c>
      <c r="I262" s="68">
        <v>2317501029.5092573</v>
      </c>
      <c r="J262" s="68">
        <v>969191436.35074186</v>
      </c>
      <c r="K262" s="52">
        <v>1.4182053962478598</v>
      </c>
    </row>
    <row r="263" spans="1:11" x14ac:dyDescent="0.25">
      <c r="A263" s="231"/>
      <c r="B263" s="232"/>
      <c r="C263" s="288"/>
      <c r="D263" s="289"/>
      <c r="E263" s="231"/>
      <c r="F263" s="231"/>
      <c r="G263" s="290"/>
      <c r="H263" s="231"/>
      <c r="I263" s="231"/>
      <c r="J263" s="231"/>
      <c r="K263" s="290"/>
    </row>
    <row r="264" spans="1:11" x14ac:dyDescent="0.25">
      <c r="A264" s="231"/>
      <c r="B264" s="294">
        <v>45244</v>
      </c>
      <c r="C264" s="288"/>
      <c r="D264" s="289"/>
      <c r="E264" s="231"/>
      <c r="F264" s="231"/>
      <c r="G264" s="290"/>
      <c r="H264" s="231"/>
      <c r="I264" s="231"/>
      <c r="J264" s="231"/>
      <c r="K264" s="290"/>
    </row>
  </sheetData>
  <mergeCells count="11">
    <mergeCell ref="A5:K5"/>
    <mergeCell ref="A1:K1"/>
    <mergeCell ref="A2:K2"/>
    <mergeCell ref="A3:K3"/>
    <mergeCell ref="A4:K4"/>
    <mergeCell ref="K7:K8"/>
    <mergeCell ref="A7:A8"/>
    <mergeCell ref="B7:B8"/>
    <mergeCell ref="F7:F8"/>
    <mergeCell ref="G7:G8"/>
    <mergeCell ref="J7:J8"/>
  </mergeCells>
  <printOptions horizontalCentered="1"/>
  <pageMargins left="0.19685039370078741" right="0.19685039370078741" top="0.39370078740157483" bottom="0.59055118110236227" header="0.31496062992125984" footer="0.31496062992125984"/>
  <pageSetup scale="80" orientation="landscape" r:id="rId1"/>
  <headerFooter>
    <oddFooter>&amp;C&amp;8&amp;P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90"/>
  <sheetViews>
    <sheetView topLeftCell="A73" workbookViewId="0">
      <selection activeCell="B91" sqref="B91"/>
    </sheetView>
  </sheetViews>
  <sheetFormatPr baseColWidth="10" defaultRowHeight="15" x14ac:dyDescent="0.25"/>
  <cols>
    <col min="1" max="1" width="11.42578125" style="80"/>
    <col min="2" max="2" width="43.140625" style="88" customWidth="1"/>
    <col min="3" max="3" width="14.7109375" bestFit="1" customWidth="1"/>
    <col min="4" max="4" width="18.42578125" customWidth="1"/>
  </cols>
  <sheetData>
    <row r="2" spans="1:4" x14ac:dyDescent="0.25">
      <c r="C2" s="82"/>
      <c r="D2" s="82"/>
    </row>
    <row r="3" spans="1:4" x14ac:dyDescent="0.25">
      <c r="C3" s="82"/>
      <c r="D3" s="82"/>
    </row>
    <row r="4" spans="1:4" x14ac:dyDescent="0.25">
      <c r="A4" s="72"/>
      <c r="B4" s="173" t="s">
        <v>520</v>
      </c>
      <c r="C4" s="347" t="s">
        <v>671</v>
      </c>
      <c r="D4" s="347"/>
    </row>
    <row r="5" spans="1:4" x14ac:dyDescent="0.25">
      <c r="A5" s="72"/>
      <c r="B5" s="73"/>
      <c r="C5" s="75"/>
    </row>
    <row r="6" spans="1:4" x14ac:dyDescent="0.25">
      <c r="B6" s="173" t="s">
        <v>539</v>
      </c>
      <c r="C6" s="74"/>
      <c r="D6" s="75"/>
    </row>
    <row r="7" spans="1:4" x14ac:dyDescent="0.25">
      <c r="B7" s="182"/>
      <c r="C7" s="74"/>
      <c r="D7" s="75"/>
    </row>
    <row r="8" spans="1:4" x14ac:dyDescent="0.25">
      <c r="A8" s="76"/>
      <c r="B8" s="77" t="s">
        <v>307</v>
      </c>
      <c r="C8" s="79">
        <v>1302299075.8099999</v>
      </c>
      <c r="D8" s="77"/>
    </row>
    <row r="9" spans="1:4" x14ac:dyDescent="0.25">
      <c r="B9" s="81"/>
      <c r="C9" s="82"/>
    </row>
    <row r="10" spans="1:4" x14ac:dyDescent="0.25">
      <c r="B10" s="81" t="s">
        <v>660</v>
      </c>
      <c r="C10" s="83">
        <v>168339983.84999999</v>
      </c>
    </row>
    <row r="11" spans="1:4" x14ac:dyDescent="0.25">
      <c r="B11" s="81"/>
      <c r="C11" s="82"/>
    </row>
    <row r="12" spans="1:4" x14ac:dyDescent="0.25">
      <c r="A12" s="84"/>
      <c r="B12" s="77" t="s">
        <v>308</v>
      </c>
      <c r="C12" s="85">
        <v>1470639059.6599998</v>
      </c>
    </row>
    <row r="13" spans="1:4" x14ac:dyDescent="0.25">
      <c r="B13" s="81"/>
      <c r="C13" s="82"/>
    </row>
    <row r="14" spans="1:4" x14ac:dyDescent="0.25">
      <c r="B14" s="81" t="s">
        <v>309</v>
      </c>
      <c r="C14" s="83">
        <v>127105688.12000002</v>
      </c>
    </row>
    <row r="15" spans="1:4" x14ac:dyDescent="0.25">
      <c r="B15" s="81"/>
      <c r="C15" s="82"/>
    </row>
    <row r="16" spans="1:4" x14ac:dyDescent="0.25">
      <c r="A16" s="76"/>
      <c r="B16" s="77" t="s">
        <v>310</v>
      </c>
      <c r="C16" s="85">
        <v>1343533371.5399997</v>
      </c>
      <c r="D16" s="85"/>
    </row>
    <row r="17" spans="1:4" x14ac:dyDescent="0.25">
      <c r="B17" s="81"/>
      <c r="C17" s="82"/>
      <c r="D17" s="89"/>
    </row>
    <row r="18" spans="1:4" ht="15.75" thickBot="1" x14ac:dyDescent="0.3">
      <c r="B18" s="81" t="s">
        <v>311</v>
      </c>
      <c r="C18" s="86">
        <v>41234295.729999781</v>
      </c>
      <c r="D18" s="89"/>
    </row>
    <row r="19" spans="1:4" ht="15.75" thickTop="1" x14ac:dyDescent="0.25">
      <c r="A19" s="94" t="s">
        <v>312</v>
      </c>
      <c r="B19" s="81"/>
      <c r="C19" s="87">
        <v>41234295.729999997</v>
      </c>
      <c r="D19" s="89"/>
    </row>
    <row r="20" spans="1:4" x14ac:dyDescent="0.25">
      <c r="C20" s="89">
        <v>2.1606683731079102E-7</v>
      </c>
      <c r="D20" s="89"/>
    </row>
    <row r="21" spans="1:4" x14ac:dyDescent="0.25">
      <c r="C21" s="82"/>
      <c r="D21" s="89"/>
    </row>
    <row r="22" spans="1:4" x14ac:dyDescent="0.25">
      <c r="B22" s="173" t="s">
        <v>540</v>
      </c>
      <c r="C22" s="74"/>
      <c r="D22" s="75"/>
    </row>
    <row r="23" spans="1:4" x14ac:dyDescent="0.25">
      <c r="B23" s="81"/>
      <c r="C23" s="82"/>
      <c r="D23" s="89"/>
    </row>
    <row r="24" spans="1:4" x14ac:dyDescent="0.25">
      <c r="A24" s="76"/>
      <c r="B24" s="77" t="s">
        <v>313</v>
      </c>
      <c r="C24" s="90">
        <v>919008577.56999981</v>
      </c>
      <c r="D24" s="78"/>
    </row>
    <row r="25" spans="1:4" x14ac:dyDescent="0.25">
      <c r="B25" s="81"/>
      <c r="C25" s="82"/>
      <c r="D25" s="82"/>
    </row>
    <row r="26" spans="1:4" x14ac:dyDescent="0.25">
      <c r="B26" s="81" t="s">
        <v>661</v>
      </c>
      <c r="C26" s="91">
        <v>17905203.800000001</v>
      </c>
      <c r="D26" s="83"/>
    </row>
    <row r="27" spans="1:4" x14ac:dyDescent="0.25">
      <c r="B27" s="81"/>
      <c r="C27" s="82"/>
      <c r="D27" s="82"/>
    </row>
    <row r="28" spans="1:4" x14ac:dyDescent="0.25">
      <c r="B28" s="81" t="s">
        <v>662</v>
      </c>
      <c r="C28" s="91">
        <v>24979015.090000004</v>
      </c>
      <c r="D28" s="82"/>
    </row>
    <row r="29" spans="1:4" x14ac:dyDescent="0.25">
      <c r="B29" s="81"/>
      <c r="C29" s="82"/>
      <c r="D29" s="82"/>
    </row>
    <row r="30" spans="1:4" x14ac:dyDescent="0.25">
      <c r="A30" s="76"/>
      <c r="B30" s="77" t="s">
        <v>314</v>
      </c>
      <c r="C30" s="90">
        <v>911934766.27999973</v>
      </c>
      <c r="D30" s="78"/>
    </row>
    <row r="31" spans="1:4" x14ac:dyDescent="0.25">
      <c r="B31" s="81"/>
      <c r="C31" s="91"/>
      <c r="D31" s="82"/>
    </row>
    <row r="32" spans="1:4" ht="15.75" thickBot="1" x14ac:dyDescent="0.3">
      <c r="B32" s="81" t="s">
        <v>315</v>
      </c>
      <c r="C32" s="86">
        <v>-7073811.2900000811</v>
      </c>
      <c r="D32" s="82"/>
    </row>
    <row r="33" spans="1:4" ht="15.75" thickTop="1" x14ac:dyDescent="0.25">
      <c r="B33" s="81"/>
      <c r="C33" s="89">
        <v>-7073811.2900000028</v>
      </c>
      <c r="D33" s="82"/>
    </row>
    <row r="34" spans="1:4" x14ac:dyDescent="0.25">
      <c r="C34" s="91">
        <v>7.8231096267700195E-8</v>
      </c>
      <c r="D34" s="82"/>
    </row>
    <row r="35" spans="1:4" ht="15.75" thickBot="1" x14ac:dyDescent="0.3">
      <c r="C35" s="82"/>
      <c r="D35" s="82"/>
    </row>
    <row r="36" spans="1:4" ht="15.75" thickBot="1" x14ac:dyDescent="0.3">
      <c r="B36" s="92"/>
      <c r="C36" s="348" t="s">
        <v>316</v>
      </c>
      <c r="D36" s="349"/>
    </row>
    <row r="37" spans="1:4" ht="15.75" thickBot="1" x14ac:dyDescent="0.3">
      <c r="A37" s="84"/>
      <c r="B37" s="93"/>
      <c r="C37" s="255" t="s">
        <v>317</v>
      </c>
      <c r="D37" s="256" t="s">
        <v>3</v>
      </c>
    </row>
    <row r="38" spans="1:4" x14ac:dyDescent="0.25">
      <c r="A38" s="94"/>
      <c r="B38" s="319"/>
      <c r="C38" s="322"/>
      <c r="D38" s="257"/>
    </row>
    <row r="39" spans="1:4" x14ac:dyDescent="0.25">
      <c r="A39" s="80" t="s">
        <v>318</v>
      </c>
      <c r="B39" s="165" t="s">
        <v>565</v>
      </c>
      <c r="C39" s="322">
        <v>15873092.66</v>
      </c>
      <c r="D39" s="257">
        <v>15873092.66</v>
      </c>
    </row>
    <row r="40" spans="1:4" x14ac:dyDescent="0.25">
      <c r="A40" s="94" t="s">
        <v>319</v>
      </c>
      <c r="B40" s="95" t="s">
        <v>320</v>
      </c>
      <c r="C40" s="322"/>
      <c r="D40" s="257"/>
    </row>
    <row r="41" spans="1:4" x14ac:dyDescent="0.25">
      <c r="A41" s="80" t="s">
        <v>321</v>
      </c>
      <c r="B41" s="320" t="s">
        <v>322</v>
      </c>
      <c r="C41" s="322"/>
      <c r="D41" s="257"/>
    </row>
    <row r="42" spans="1:4" x14ac:dyDescent="0.25">
      <c r="A42" s="94" t="s">
        <v>323</v>
      </c>
      <c r="B42" s="320" t="s">
        <v>324</v>
      </c>
      <c r="C42" s="322"/>
      <c r="D42" s="257"/>
    </row>
    <row r="43" spans="1:4" x14ac:dyDescent="0.25">
      <c r="A43" s="94" t="s">
        <v>325</v>
      </c>
      <c r="B43" s="320" t="s">
        <v>326</v>
      </c>
      <c r="C43" s="322"/>
      <c r="D43" s="257"/>
    </row>
    <row r="44" spans="1:4" x14ac:dyDescent="0.25">
      <c r="A44" s="80" t="s">
        <v>327</v>
      </c>
      <c r="B44" s="320" t="s">
        <v>488</v>
      </c>
      <c r="C44" s="322"/>
      <c r="D44" s="257"/>
    </row>
    <row r="45" spans="1:4" x14ac:dyDescent="0.25">
      <c r="A45" s="80" t="s">
        <v>328</v>
      </c>
      <c r="B45" s="320" t="s">
        <v>329</v>
      </c>
      <c r="C45" s="295"/>
      <c r="D45" s="257"/>
    </row>
    <row r="46" spans="1:4" x14ac:dyDescent="0.25">
      <c r="A46" s="80" t="s">
        <v>330</v>
      </c>
      <c r="B46" s="320" t="s">
        <v>331</v>
      </c>
      <c r="C46" s="295"/>
      <c r="D46" s="257"/>
    </row>
    <row r="47" spans="1:4" x14ac:dyDescent="0.25">
      <c r="A47" s="94" t="s">
        <v>332</v>
      </c>
      <c r="B47" s="320" t="s">
        <v>333</v>
      </c>
      <c r="C47" s="322">
        <v>3869496.66</v>
      </c>
      <c r="D47" s="257">
        <v>3869496.66</v>
      </c>
    </row>
    <row r="48" spans="1:4" x14ac:dyDescent="0.25">
      <c r="A48" s="80" t="s">
        <v>334</v>
      </c>
      <c r="B48" s="320" t="s">
        <v>335</v>
      </c>
      <c r="C48" s="322"/>
      <c r="D48" s="257"/>
    </row>
    <row r="49" spans="1:4" x14ac:dyDescent="0.25">
      <c r="A49" s="96" t="s">
        <v>336</v>
      </c>
      <c r="B49" s="320" t="s">
        <v>337</v>
      </c>
      <c r="C49" s="322">
        <v>2466547.02</v>
      </c>
      <c r="D49" s="257">
        <v>2466547.02</v>
      </c>
    </row>
    <row r="50" spans="1:4" x14ac:dyDescent="0.25">
      <c r="A50" s="80" t="s">
        <v>338</v>
      </c>
      <c r="B50" s="320" t="s">
        <v>566</v>
      </c>
      <c r="C50" s="322"/>
      <c r="D50" s="257"/>
    </row>
    <row r="51" spans="1:4" x14ac:dyDescent="0.25">
      <c r="A51" s="97"/>
      <c r="B51" s="321"/>
      <c r="C51" s="322"/>
      <c r="D51" s="257"/>
    </row>
    <row r="52" spans="1:4" x14ac:dyDescent="0.25">
      <c r="B52" s="321"/>
      <c r="C52" s="322"/>
      <c r="D52" s="257"/>
    </row>
    <row r="53" spans="1:4" x14ac:dyDescent="0.25">
      <c r="A53" s="94" t="s">
        <v>339</v>
      </c>
      <c r="B53" s="95" t="s">
        <v>489</v>
      </c>
      <c r="C53" s="322"/>
      <c r="D53" s="257"/>
    </row>
    <row r="54" spans="1:4" x14ac:dyDescent="0.25">
      <c r="A54" s="94" t="s">
        <v>340</v>
      </c>
      <c r="B54" s="95" t="s">
        <v>490</v>
      </c>
      <c r="C54" s="322"/>
      <c r="D54" s="257"/>
    </row>
    <row r="55" spans="1:4" x14ac:dyDescent="0.25">
      <c r="A55" s="94" t="s">
        <v>341</v>
      </c>
      <c r="B55" s="95" t="s">
        <v>491</v>
      </c>
      <c r="C55" s="322"/>
      <c r="D55" s="257"/>
    </row>
    <row r="56" spans="1:4" x14ac:dyDescent="0.25">
      <c r="A56" s="94" t="s">
        <v>342</v>
      </c>
      <c r="B56" s="95" t="s">
        <v>492</v>
      </c>
      <c r="C56" s="322"/>
      <c r="D56" s="257"/>
    </row>
    <row r="57" spans="1:4" x14ac:dyDescent="0.25">
      <c r="A57" s="94" t="s">
        <v>343</v>
      </c>
      <c r="B57" s="95" t="s">
        <v>344</v>
      </c>
      <c r="C57" s="323">
        <v>3796443.75</v>
      </c>
      <c r="D57" s="301">
        <v>3796443.75</v>
      </c>
    </row>
    <row r="58" spans="1:4" x14ac:dyDescent="0.25">
      <c r="A58" s="80" t="s">
        <v>345</v>
      </c>
      <c r="B58" s="95" t="s">
        <v>346</v>
      </c>
      <c r="C58" s="324">
        <v>361974.17</v>
      </c>
      <c r="D58" s="302">
        <v>361974.17</v>
      </c>
    </row>
    <row r="59" spans="1:4" x14ac:dyDescent="0.25">
      <c r="A59" s="80" t="s">
        <v>347</v>
      </c>
      <c r="B59" s="98" t="s">
        <v>348</v>
      </c>
      <c r="C59" s="325"/>
      <c r="D59" s="296"/>
    </row>
    <row r="60" spans="1:4" ht="15.75" thickBot="1" x14ac:dyDescent="0.3">
      <c r="B60" s="98"/>
      <c r="C60" s="326"/>
      <c r="D60" s="327"/>
    </row>
    <row r="61" spans="1:4" ht="15.75" thickBot="1" x14ac:dyDescent="0.3">
      <c r="A61" s="94"/>
      <c r="B61" s="169" t="s">
        <v>349</v>
      </c>
      <c r="C61" s="297">
        <v>26367554.260000002</v>
      </c>
      <c r="D61" s="258">
        <v>26367554.260000002</v>
      </c>
    </row>
    <row r="62" spans="1:4" x14ac:dyDescent="0.25">
      <c r="A62" s="94"/>
      <c r="B62" s="95"/>
      <c r="C62" s="243"/>
      <c r="D62" s="291"/>
    </row>
    <row r="63" spans="1:4" x14ac:dyDescent="0.25">
      <c r="A63" s="94" t="s">
        <v>339</v>
      </c>
      <c r="B63" s="95" t="s">
        <v>493</v>
      </c>
      <c r="C63" s="292">
        <v>887668.84</v>
      </c>
      <c r="D63" s="244">
        <v>887668.84</v>
      </c>
    </row>
    <row r="64" spans="1:4" x14ac:dyDescent="0.25">
      <c r="A64" s="94" t="s">
        <v>340</v>
      </c>
      <c r="B64" s="95" t="s">
        <v>494</v>
      </c>
      <c r="C64" s="292"/>
      <c r="D64" s="244"/>
    </row>
    <row r="65" spans="1:4" x14ac:dyDescent="0.25">
      <c r="A65" s="94" t="s">
        <v>341</v>
      </c>
      <c r="B65" s="95" t="s">
        <v>495</v>
      </c>
      <c r="C65" s="298">
        <v>5343225.21</v>
      </c>
      <c r="D65" s="244"/>
    </row>
    <row r="66" spans="1:4" x14ac:dyDescent="0.25">
      <c r="A66" s="94" t="s">
        <v>342</v>
      </c>
      <c r="B66" s="95" t="s">
        <v>496</v>
      </c>
      <c r="C66" s="298">
        <v>4357518.0999999996</v>
      </c>
      <c r="D66" s="244"/>
    </row>
    <row r="67" spans="1:4" x14ac:dyDescent="0.25">
      <c r="A67" s="94" t="s">
        <v>343</v>
      </c>
      <c r="B67" s="95" t="s">
        <v>350</v>
      </c>
      <c r="C67" s="292"/>
      <c r="D67" s="244"/>
    </row>
    <row r="68" spans="1:4" x14ac:dyDescent="0.25">
      <c r="A68" s="80" t="s">
        <v>345</v>
      </c>
      <c r="B68" s="95" t="s">
        <v>351</v>
      </c>
      <c r="C68" s="292"/>
      <c r="D68" s="244"/>
    </row>
    <row r="69" spans="1:4" x14ac:dyDescent="0.25">
      <c r="A69" s="80" t="s">
        <v>347</v>
      </c>
      <c r="B69" s="95" t="s">
        <v>352</v>
      </c>
      <c r="C69" s="292"/>
      <c r="D69" s="244"/>
    </row>
    <row r="70" spans="1:4" x14ac:dyDescent="0.25">
      <c r="B70" s="98" t="s">
        <v>567</v>
      </c>
      <c r="C70" s="292"/>
      <c r="D70" s="244"/>
    </row>
    <row r="71" spans="1:4" x14ac:dyDescent="0.25">
      <c r="B71" s="148" t="s">
        <v>567</v>
      </c>
      <c r="C71" s="292"/>
      <c r="D71" s="244"/>
    </row>
    <row r="72" spans="1:4" x14ac:dyDescent="0.25">
      <c r="A72" s="94" t="s">
        <v>318</v>
      </c>
      <c r="B72" s="98" t="s">
        <v>353</v>
      </c>
      <c r="C72" s="292"/>
      <c r="D72" s="244"/>
    </row>
    <row r="73" spans="1:4" x14ac:dyDescent="0.25">
      <c r="A73" s="94" t="s">
        <v>319</v>
      </c>
      <c r="B73" s="98" t="s">
        <v>354</v>
      </c>
      <c r="C73" s="292">
        <v>15200</v>
      </c>
      <c r="D73" s="244">
        <v>15200</v>
      </c>
    </row>
    <row r="74" spans="1:4" x14ac:dyDescent="0.25">
      <c r="A74" s="94" t="s">
        <v>321</v>
      </c>
      <c r="B74" s="98" t="s">
        <v>355</v>
      </c>
      <c r="C74" s="292">
        <v>485670.33</v>
      </c>
      <c r="D74" s="244">
        <v>485670.33</v>
      </c>
    </row>
    <row r="75" spans="1:4" x14ac:dyDescent="0.25">
      <c r="A75" s="94" t="s">
        <v>323</v>
      </c>
      <c r="B75" s="98" t="s">
        <v>497</v>
      </c>
      <c r="C75" s="298">
        <v>350559.53</v>
      </c>
      <c r="D75" s="244"/>
    </row>
    <row r="76" spans="1:4" x14ac:dyDescent="0.25">
      <c r="A76" s="94" t="s">
        <v>325</v>
      </c>
      <c r="B76" s="95" t="s">
        <v>498</v>
      </c>
      <c r="C76" s="298">
        <v>308720.57</v>
      </c>
      <c r="D76" s="244"/>
    </row>
    <row r="77" spans="1:4" x14ac:dyDescent="0.25">
      <c r="A77" s="80" t="s">
        <v>327</v>
      </c>
      <c r="B77" s="95" t="s">
        <v>499</v>
      </c>
      <c r="C77" s="298">
        <v>5697101.2800000003</v>
      </c>
      <c r="D77" s="244"/>
    </row>
    <row r="78" spans="1:4" x14ac:dyDescent="0.25">
      <c r="A78" s="80" t="s">
        <v>328</v>
      </c>
      <c r="B78" s="95" t="s">
        <v>356</v>
      </c>
      <c r="C78" s="298">
        <v>1835552.3</v>
      </c>
      <c r="D78" s="244"/>
    </row>
    <row r="79" spans="1:4" x14ac:dyDescent="0.25">
      <c r="A79" s="80" t="s">
        <v>330</v>
      </c>
      <c r="B79" s="165" t="s">
        <v>500</v>
      </c>
      <c r="C79" s="298">
        <v>12526.81</v>
      </c>
      <c r="D79" s="244"/>
    </row>
    <row r="80" spans="1:4" x14ac:dyDescent="0.25">
      <c r="A80" s="94" t="s">
        <v>332</v>
      </c>
      <c r="B80" s="95" t="s">
        <v>357</v>
      </c>
      <c r="C80" s="298"/>
      <c r="D80" s="244"/>
    </row>
    <row r="81" spans="1:4" x14ac:dyDescent="0.25">
      <c r="A81" s="94" t="s">
        <v>334</v>
      </c>
      <c r="B81" s="95" t="s">
        <v>358</v>
      </c>
      <c r="C81" s="298"/>
      <c r="D81" s="244"/>
    </row>
    <row r="82" spans="1:4" x14ac:dyDescent="0.25">
      <c r="A82" s="94" t="s">
        <v>336</v>
      </c>
      <c r="B82" s="95" t="s">
        <v>359</v>
      </c>
      <c r="C82" s="292"/>
      <c r="D82" s="244"/>
    </row>
    <row r="83" spans="1:4" x14ac:dyDescent="0.25">
      <c r="A83" s="80" t="s">
        <v>338</v>
      </c>
      <c r="B83" s="95" t="s">
        <v>360</v>
      </c>
      <c r="C83" s="292"/>
      <c r="D83" s="244"/>
    </row>
    <row r="84" spans="1:4" ht="15.75" thickBot="1" x14ac:dyDescent="0.3">
      <c r="B84" s="95"/>
      <c r="C84" s="245"/>
      <c r="D84" s="246"/>
    </row>
    <row r="85" spans="1:4" ht="15.75" thickBot="1" x14ac:dyDescent="0.3">
      <c r="A85" s="99"/>
      <c r="B85" s="100" t="s">
        <v>349</v>
      </c>
      <c r="C85" s="259">
        <v>19293742.969999999</v>
      </c>
      <c r="D85" s="258">
        <v>1388539.17</v>
      </c>
    </row>
    <row r="86" spans="1:4" ht="15.75" thickBot="1" x14ac:dyDescent="0.3">
      <c r="A86" s="99"/>
      <c r="B86" s="101" t="s">
        <v>361</v>
      </c>
      <c r="C86" s="206">
        <v>-7073811.2900000028</v>
      </c>
      <c r="D86" s="207">
        <v>24979015.090000004</v>
      </c>
    </row>
    <row r="87" spans="1:4" ht="16.5" thickTop="1" thickBot="1" x14ac:dyDescent="0.3">
      <c r="A87" s="99"/>
      <c r="B87" s="101" t="s">
        <v>362</v>
      </c>
      <c r="C87" s="102"/>
      <c r="D87" s="103">
        <v>17905203.800000001</v>
      </c>
    </row>
    <row r="88" spans="1:4" x14ac:dyDescent="0.25">
      <c r="C88" s="83"/>
      <c r="D88" s="82"/>
    </row>
    <row r="89" spans="1:4" x14ac:dyDescent="0.25">
      <c r="C89" s="222"/>
      <c r="D89" s="221"/>
    </row>
    <row r="90" spans="1:4" x14ac:dyDescent="0.25">
      <c r="B90" s="132">
        <v>45243</v>
      </c>
      <c r="C90" s="235"/>
      <c r="D90" s="236"/>
    </row>
  </sheetData>
  <mergeCells count="2">
    <mergeCell ref="C4:D4"/>
    <mergeCell ref="C36:D36"/>
  </mergeCells>
  <pageMargins left="0.70866141732283472" right="0.70866141732283472" top="0.39370078740157483" bottom="0.39370078740157483" header="0.31496062992125984" footer="0.31496062992125984"/>
  <pageSetup scale="5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zoomScaleNormal="100" workbookViewId="0">
      <selection activeCell="A13" sqref="A13"/>
    </sheetView>
  </sheetViews>
  <sheetFormatPr baseColWidth="10" defaultRowHeight="15" x14ac:dyDescent="0.25"/>
  <cols>
    <col min="1" max="1" width="66.28515625" style="152" customWidth="1"/>
    <col min="2" max="2" width="3.7109375" style="152" customWidth="1"/>
    <col min="3" max="3" width="22.7109375" customWidth="1"/>
  </cols>
  <sheetData>
    <row r="1" spans="1:15" x14ac:dyDescent="0.25">
      <c r="A1" s="191"/>
      <c r="B1" s="191"/>
    </row>
    <row r="2" spans="1:15" x14ac:dyDescent="0.25">
      <c r="A2" s="191"/>
      <c r="B2" s="191"/>
      <c r="C2" s="208"/>
    </row>
    <row r="3" spans="1:15" ht="18.75" x14ac:dyDescent="0.3">
      <c r="A3" s="332" t="s">
        <v>449</v>
      </c>
      <c r="B3" s="332"/>
      <c r="C3" s="332"/>
    </row>
    <row r="4" spans="1:15" ht="18.75" x14ac:dyDescent="0.3">
      <c r="A4" s="332" t="s">
        <v>450</v>
      </c>
      <c r="B4" s="332"/>
      <c r="C4" s="332"/>
    </row>
    <row r="5" spans="1:15" ht="18.75" x14ac:dyDescent="0.3">
      <c r="A5" s="332" t="s">
        <v>666</v>
      </c>
      <c r="B5" s="332"/>
      <c r="C5" s="332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</row>
    <row r="6" spans="1:15" ht="15.75" x14ac:dyDescent="0.25">
      <c r="A6" s="350" t="s">
        <v>444</v>
      </c>
      <c r="B6" s="350"/>
      <c r="C6" s="350"/>
    </row>
    <row r="7" spans="1:15" ht="15.75" x14ac:dyDescent="0.25">
      <c r="A7" s="192"/>
      <c r="B7" s="192"/>
      <c r="C7" s="192"/>
    </row>
    <row r="8" spans="1:15" x14ac:dyDescent="0.25">
      <c r="A8" s="190"/>
      <c r="B8" s="190"/>
      <c r="C8" s="209"/>
    </row>
    <row r="9" spans="1:15" x14ac:dyDescent="0.25">
      <c r="A9" s="153" t="s">
        <v>451</v>
      </c>
      <c r="B9" s="153"/>
      <c r="C9" s="152"/>
    </row>
    <row r="10" spans="1:15" x14ac:dyDescent="0.25">
      <c r="A10" s="154" t="s">
        <v>452</v>
      </c>
      <c r="B10" s="154"/>
      <c r="C10" s="152"/>
    </row>
    <row r="11" spans="1:15" x14ac:dyDescent="0.25">
      <c r="A11" s="155" t="s">
        <v>453</v>
      </c>
      <c r="B11" s="155"/>
      <c r="C11" s="219">
        <v>155443527.66</v>
      </c>
    </row>
    <row r="12" spans="1:15" hidden="1" x14ac:dyDescent="0.25">
      <c r="A12" s="155" t="s">
        <v>13</v>
      </c>
      <c r="B12" s="156"/>
      <c r="C12" s="219">
        <v>7256591.2800000003</v>
      </c>
    </row>
    <row r="13" spans="1:15" x14ac:dyDescent="0.25">
      <c r="A13" s="155" t="s">
        <v>15</v>
      </c>
      <c r="B13" s="155"/>
      <c r="C13" s="219">
        <v>3229940.89</v>
      </c>
    </row>
    <row r="14" spans="1:15" x14ac:dyDescent="0.25">
      <c r="A14" s="156" t="s">
        <v>28</v>
      </c>
      <c r="B14" s="156"/>
      <c r="C14" s="237">
        <v>2409924.02</v>
      </c>
    </row>
    <row r="15" spans="1:15" x14ac:dyDescent="0.25">
      <c r="A15" s="154" t="s">
        <v>454</v>
      </c>
      <c r="B15" s="154"/>
      <c r="C15" s="157">
        <v>168339983.84999999</v>
      </c>
    </row>
    <row r="16" spans="1:15" x14ac:dyDescent="0.25">
      <c r="A16" s="154"/>
      <c r="B16" s="154"/>
      <c r="C16" s="152"/>
    </row>
    <row r="17" spans="1:3" x14ac:dyDescent="0.25">
      <c r="A17" s="154" t="s">
        <v>455</v>
      </c>
      <c r="B17" s="154"/>
      <c r="C17" s="158">
        <v>168339983.84999999</v>
      </c>
    </row>
    <row r="18" spans="1:3" x14ac:dyDescent="0.25">
      <c r="A18" s="154"/>
      <c r="B18" s="154"/>
      <c r="C18" s="152"/>
    </row>
    <row r="19" spans="1:3" x14ac:dyDescent="0.25">
      <c r="A19" s="153" t="s">
        <v>456</v>
      </c>
      <c r="B19" s="153"/>
      <c r="C19" s="152"/>
    </row>
    <row r="20" spans="1:3" x14ac:dyDescent="0.25">
      <c r="A20" s="154" t="s">
        <v>457</v>
      </c>
      <c r="B20" s="154"/>
      <c r="C20" s="152"/>
    </row>
    <row r="21" spans="1:3" x14ac:dyDescent="0.25">
      <c r="A21" s="156" t="s">
        <v>458</v>
      </c>
      <c r="B21" s="156"/>
      <c r="C21" s="219">
        <v>74267191.159999996</v>
      </c>
    </row>
    <row r="22" spans="1:3" x14ac:dyDescent="0.25">
      <c r="A22" s="156" t="s">
        <v>663</v>
      </c>
      <c r="B22" s="156"/>
      <c r="C22" s="219">
        <v>7954996.1799999997</v>
      </c>
    </row>
    <row r="23" spans="1:3" x14ac:dyDescent="0.25">
      <c r="A23" s="156" t="s">
        <v>459</v>
      </c>
      <c r="B23" s="156"/>
      <c r="C23" s="219">
        <v>30312596.050000001</v>
      </c>
    </row>
    <row r="24" spans="1:3" x14ac:dyDescent="0.25">
      <c r="A24" s="156" t="s">
        <v>460</v>
      </c>
      <c r="B24" s="156"/>
      <c r="C24" s="219">
        <v>2845984.2800000003</v>
      </c>
    </row>
    <row r="25" spans="1:3" x14ac:dyDescent="0.25">
      <c r="A25" s="156" t="s">
        <v>461</v>
      </c>
      <c r="B25" s="156"/>
      <c r="C25" s="219">
        <v>1367868.58</v>
      </c>
    </row>
    <row r="26" spans="1:3" x14ac:dyDescent="0.25">
      <c r="A26" s="154" t="s">
        <v>462</v>
      </c>
      <c r="B26" s="154"/>
      <c r="C26" s="238">
        <v>116748636.25</v>
      </c>
    </row>
    <row r="27" spans="1:3" x14ac:dyDescent="0.25">
      <c r="A27" s="154"/>
      <c r="B27" s="154"/>
      <c r="C27" s="152"/>
    </row>
    <row r="28" spans="1:3" x14ac:dyDescent="0.25">
      <c r="A28" s="154" t="s">
        <v>463</v>
      </c>
      <c r="B28" s="154"/>
      <c r="C28" s="152"/>
    </row>
    <row r="29" spans="1:3" x14ac:dyDescent="0.25">
      <c r="A29" s="156" t="s">
        <v>650</v>
      </c>
      <c r="B29" s="156"/>
      <c r="C29" s="219">
        <v>1399714.68</v>
      </c>
    </row>
    <row r="30" spans="1:3" x14ac:dyDescent="0.25">
      <c r="A30" s="156" t="s">
        <v>464</v>
      </c>
      <c r="B30" s="156"/>
      <c r="C30" s="219">
        <v>1883525.9</v>
      </c>
    </row>
    <row r="31" spans="1:3" x14ac:dyDescent="0.25">
      <c r="A31" s="154" t="s">
        <v>465</v>
      </c>
      <c r="B31" s="154"/>
      <c r="C31" s="158">
        <v>3283240.58</v>
      </c>
    </row>
    <row r="32" spans="1:3" x14ac:dyDescent="0.25">
      <c r="A32" s="154"/>
      <c r="B32" s="154"/>
      <c r="C32" s="152"/>
    </row>
    <row r="33" spans="1:3" x14ac:dyDescent="0.25">
      <c r="A33" s="154" t="s">
        <v>667</v>
      </c>
      <c r="B33" s="154"/>
      <c r="C33" s="152"/>
    </row>
    <row r="34" spans="1:3" x14ac:dyDescent="0.25">
      <c r="A34" s="156" t="s">
        <v>668</v>
      </c>
      <c r="B34" s="156"/>
      <c r="C34" s="219">
        <v>7073811.2900000028</v>
      </c>
    </row>
    <row r="35" spans="1:3" x14ac:dyDescent="0.25">
      <c r="A35" s="154" t="s">
        <v>669</v>
      </c>
      <c r="B35" s="154"/>
      <c r="C35" s="158">
        <v>7073811.2900000028</v>
      </c>
    </row>
    <row r="36" spans="1:3" x14ac:dyDescent="0.25">
      <c r="A36" s="154"/>
      <c r="B36" s="154"/>
      <c r="C36" s="328"/>
    </row>
    <row r="37" spans="1:3" x14ac:dyDescent="0.25">
      <c r="A37" s="154" t="s">
        <v>632</v>
      </c>
      <c r="B37" s="154"/>
      <c r="C37" s="158">
        <v>127105688.12</v>
      </c>
    </row>
    <row r="38" spans="1:3" x14ac:dyDescent="0.25">
      <c r="A38" s="154"/>
      <c r="B38" s="154"/>
      <c r="C38" s="152"/>
    </row>
    <row r="39" spans="1:3" x14ac:dyDescent="0.25">
      <c r="A39" s="154" t="s">
        <v>466</v>
      </c>
      <c r="B39" s="154"/>
      <c r="C39" s="261">
        <v>41234295.730000019</v>
      </c>
    </row>
    <row r="40" spans="1:3" x14ac:dyDescent="0.25">
      <c r="A40" s="154" t="s">
        <v>467</v>
      </c>
      <c r="B40" s="154"/>
      <c r="C40" s="220">
        <v>1302299075.8099999</v>
      </c>
    </row>
    <row r="41" spans="1:3" ht="15.75" thickBot="1" x14ac:dyDescent="0.3">
      <c r="A41" s="154" t="s">
        <v>468</v>
      </c>
      <c r="B41" s="154"/>
      <c r="C41" s="239">
        <v>1343533371.54</v>
      </c>
    </row>
    <row r="42" spans="1:3" ht="15.75" thickTop="1" x14ac:dyDescent="0.25">
      <c r="C42" s="152"/>
    </row>
    <row r="43" spans="1:3" x14ac:dyDescent="0.25">
      <c r="C43" s="152"/>
    </row>
    <row r="44" spans="1:3" x14ac:dyDescent="0.25">
      <c r="A44" s="260">
        <v>45244</v>
      </c>
      <c r="C44" s="152"/>
    </row>
    <row r="49" spans="3:3" x14ac:dyDescent="0.25">
      <c r="C49">
        <v>0</v>
      </c>
    </row>
    <row r="55" spans="3:3" x14ac:dyDescent="0.25">
      <c r="C55">
        <v>0</v>
      </c>
    </row>
    <row r="59" spans="3:3" x14ac:dyDescent="0.25">
      <c r="C59">
        <v>133990072.65000001</v>
      </c>
    </row>
    <row r="61" spans="3:3" x14ac:dyDescent="0.25">
      <c r="C61">
        <v>556980046.38999975</v>
      </c>
    </row>
    <row r="62" spans="3:3" x14ac:dyDescent="0.25">
      <c r="C62">
        <v>745319029.4200002</v>
      </c>
    </row>
    <row r="63" spans="3:3" x14ac:dyDescent="0.25">
      <c r="C63">
        <v>1302299075.8099999</v>
      </c>
    </row>
  </sheetData>
  <mergeCells count="4">
    <mergeCell ref="A6:C6"/>
    <mergeCell ref="A3:C3"/>
    <mergeCell ref="A4:C4"/>
    <mergeCell ref="A5:C5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Transparencia</vt:lpstr>
      <vt:lpstr>Ejecucion</vt:lpstr>
      <vt:lpstr>Variacion</vt:lpstr>
      <vt:lpstr>Flujo Mes</vt:lpstr>
      <vt:lpstr>'Flujo Mes'!Área_de_impresión</vt:lpstr>
      <vt:lpstr>Transparencia!Área_de_impresión</vt:lpstr>
      <vt:lpstr>Transparencia!Títulos_a_imprimir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2023-11-16T15:46:55Z</cp:lastPrinted>
  <dcterms:created xsi:type="dcterms:W3CDTF">2022-02-11T21:02:08Z</dcterms:created>
  <dcterms:modified xsi:type="dcterms:W3CDTF">2023-11-16T15:47:12Z</dcterms:modified>
</cp:coreProperties>
</file>