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6840" activeTab="0"/>
  </bookViews>
  <sheets>
    <sheet name="Balance General Oct" sheetId="1" r:id="rId1"/>
    <sheet name="Report" sheetId="2" r:id="rId2"/>
  </sheets>
  <definedNames/>
  <calcPr fullCalcOnLoad="1"/>
</workbook>
</file>

<file path=xl/sharedStrings.xml><?xml version="1.0" encoding="utf-8"?>
<sst xmlns="http://schemas.openxmlformats.org/spreadsheetml/2006/main" count="338" uniqueCount="173">
  <si>
    <t>BALANCE GENERAL</t>
  </si>
  <si>
    <t xml:space="preserve"> Al 31 de Octubre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</si>
  <si>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</si>
  <si>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</si>
  <si>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</si>
  <si>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</si>
  <si>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</si>
  <si>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</si>
  <si>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</si>
  <si>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</si>
  <si>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</si>
  <si>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</si>
  <si>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</si>
  <si>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</si>
  <si>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</si>
  <si>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</si>
  <si>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</si>
  <si>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</si>
  <si>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</si>
  <si>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</si>
  <si>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</si>
  <si>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</si>
  <si>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</si>
  <si>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</si>
  <si>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</si>
  <si>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</si>
  <si>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</si>
  <si>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</si>
  <si>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</si>
  <si>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</si>
  <si>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</si>
  <si>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</si>
  <si>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</si>
  <si>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</si>
  <si>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</si>
  <si>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</si>
  <si>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</si>
  <si>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</si>
  <si>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</si>
  <si>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</si>
  <si>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</si>
  <si>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</si>
  <si>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</si>
  <si>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</si>
  <si>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</si>
  <si>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PATRIMONIO DONADO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</si>
  <si>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</si>
  <si>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</si>
  <si>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</si>
  <si>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</si>
  <si>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</si>
  <si>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</si>
  <si>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</t>
  </si>
  <si>
    <t>_________________________________________</t>
  </si>
  <si>
    <t>_______________________________</t>
  </si>
  <si>
    <t>JULISSA CRUZ ABREU</t>
  </si>
  <si>
    <t xml:space="preserve">                             NELSON ARROYO </t>
  </si>
  <si>
    <t xml:space="preserve">               Presidente del Consejo Directivo</t>
  </si>
  <si>
    <t xml:space="preserve">   Directora Ejecutiva</t>
  </si>
  <si>
    <t>ANEXOS A LOS ESTADOS FINANCIEROS</t>
  </si>
  <si>
    <t>Al 31/10/2023</t>
  </si>
  <si>
    <t>Cuenta</t>
  </si>
  <si>
    <t>Valor</t>
  </si>
  <si>
    <t>CAJA CHICA-IMPREVISTOS VIATICOS</t>
  </si>
  <si>
    <t>CAJA CHICA -CENTRO INDOTEL</t>
  </si>
  <si>
    <t>CAJA CHICA- GENERAL INDOTEL</t>
  </si>
  <si>
    <t>BANCO DE RESERVAS ADM  (240-005122-9)</t>
  </si>
  <si>
    <t>BANCO DE RESERVAS FDT (240-010762-3)</t>
  </si>
  <si>
    <t>BANCO DE RESERVAS 911 (240-015012-0)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</si>
  <si>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</si>
  <si>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</si>
  <si>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</si>
  <si>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</si>
  <si>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</si>
  <si>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</si>
  <si>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</si>
  <si>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</si>
  <si>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</si>
  <si>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</si>
  <si>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</si>
  <si>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</si>
  <si>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</si>
  <si>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960-515707-3</t>
  </si>
  <si>
    <t>CERTIF. 960-543923-9</t>
  </si>
  <si>
    <t>CERTIF. 960-639488-7</t>
  </si>
  <si>
    <t>PRESTAMOS A FUNCIONARIOS Y EMPLEADOS (ANEXO 3)</t>
  </si>
  <si>
    <t xml:space="preserve">CAROLYN NINOSKA ORTIZ JIMENEZ </t>
  </si>
  <si>
    <t>TOMAS A. HERNANDEZ--PRESTACIONES LAB.</t>
  </si>
  <si>
    <t>CUENTA POR COBRAR FDT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</si>
  <si>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</si>
  <si>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</si>
  <si>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</si>
  <si>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</si>
  <si>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</si>
  <si>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</si>
  <si>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</si>
  <si>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</si>
  <si>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</si>
  <si>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</si>
  <si>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</si>
  <si>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</si>
  <si>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</si>
  <si>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LERMONT ENGINEERING GROUP SRL</t>
  </si>
  <si>
    <t>SUJETO 10, SRL</t>
  </si>
  <si>
    <t>CECOMSA S.R.L</t>
  </si>
  <si>
    <t>CONSTRUCTORA COPISA S.R.L.</t>
  </si>
  <si>
    <t>QUALITAS SOFTWARE SRL</t>
  </si>
  <si>
    <t>ANTICIPOS FIANZAS-SEGUROS</t>
  </si>
  <si>
    <t>AGREGADOS BANI DACE SRL</t>
  </si>
  <si>
    <t>CONSTRUCTORA NOVOGAR, SRL</t>
  </si>
  <si>
    <t>BONANZA DOMINICANA S.A.S</t>
  </si>
  <si>
    <t>GEOMÁTICA Y TECNOLOGÍA GMT SRL</t>
  </si>
  <si>
    <t>MALLA AGENCY SRL</t>
  </si>
  <si>
    <t>AVANSI SRL</t>
  </si>
  <si>
    <t xml:space="preserve">COMPUSOLUCIONES JC, SRL </t>
  </si>
  <si>
    <t>ALLAN MAURICIO MADRIGAL</t>
  </si>
  <si>
    <t>HOTELERA BÁVARO, S.A</t>
  </si>
  <si>
    <t>ENFOQUE DIGITAL SRL</t>
  </si>
  <si>
    <t>CONSTRUCTORA MOIJOSHEMIA SRL</t>
  </si>
  <si>
    <t>OTROS PAGOS POR ANTICIPADOS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</si>
  <si>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</si>
  <si>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</si>
  <si>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</si>
  <si>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</si>
  <si>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</si>
  <si>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</si>
  <si>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</si>
  <si>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</si>
  <si>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</si>
  <si>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</si>
  <si>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</si>
  <si>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</si>
  <si>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</si>
  <si>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</si>
  <si>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</si>
  <si>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</si>
  <si>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</si>
  <si>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</si>
  <si>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</si>
  <si>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</si>
  <si>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</si>
  <si>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</si>
  <si>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</si>
  <si>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</si>
  <si>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</si>
  <si>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</si>
  <si>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</si>
  <si>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</si>
  <si>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</si>
  <si>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</si>
  <si>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</si>
  <si>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</si>
  <si>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RETENCION CODIA</t>
  </si>
  <si>
    <t>CUENTAS POR PAGAR BANCO DE RESERVAS</t>
  </si>
  <si>
    <t>CUENTA POR PAGAR A FDT</t>
  </si>
  <si>
    <t>CUENTA POR PAGAR -  TRANS UNION</t>
  </si>
  <si>
    <t xml:space="preserve">CUENTA POR PAGAR - SEGUROS BANRESERVAS </t>
  </si>
  <si>
    <t>OTRAS CUENTAS POR PAGAR</t>
  </si>
  <si>
    <t>CUENTAS POR PAGAR CONCENTRA</t>
  </si>
  <si>
    <t>OTRAS CUENTAS POR PAGAR - CARIDELPA, S.A.M.</t>
  </si>
  <si>
    <t>OTRAS CUENTAS POR PAGAR- OEA</t>
  </si>
  <si>
    <t>OTRASCUENTASPOR PAGAR LOYOLA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</si>
  <si>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</si>
  <si>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</si>
  <si>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</si>
  <si>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</si>
  <si>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</si>
  <si>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</si>
  <si>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</si>
  <si>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</si>
  <si>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RETENCIÓN ISR 27%</t>
  </si>
  <si>
    <t>RETENCIÓN ITBIS 18/100%</t>
  </si>
  <si>
    <t>RETENCION ITBIS18/30%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</si>
</sst>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0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164" fontId="3" fillId="0" borderId="1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2000250</xdr:colOff>
      <xdr:row>4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62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85725</xdr:rowOff>
    </xdr:from>
    <xdr:to>
      <xdr:col>1</xdr:col>
      <xdr:colOff>2000250</xdr:colOff>
      <xdr:row>49</xdr:row>
      <xdr:rowOff>180975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9058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1295400</xdr:colOff>
      <xdr:row>97</xdr:row>
      <xdr:rowOff>123825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21300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1285875</xdr:colOff>
      <xdr:row>117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8313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1304925</xdr:colOff>
      <xdr:row>145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1653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159</xdr:row>
      <xdr:rowOff>0</xdr:rowOff>
    </xdr:from>
    <xdr:to>
      <xdr:col>1</xdr:col>
      <xdr:colOff>1314450</xdr:colOff>
      <xdr:row>162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40380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1285875</xdr:colOff>
      <xdr:row>191</xdr:row>
      <xdr:rowOff>123825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59283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95250</xdr:rowOff>
    </xdr:from>
    <xdr:to>
      <xdr:col>1</xdr:col>
      <xdr:colOff>1285875</xdr:colOff>
      <xdr:row>238</xdr:row>
      <xdr:rowOff>28575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478655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1295400</xdr:colOff>
      <xdr:row>254</xdr:row>
      <xdr:rowOff>123825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929800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1276350</xdr:colOff>
      <xdr:row>284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3644800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1333500</xdr:colOff>
      <xdr:row>298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631180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1238250</xdr:colOff>
      <xdr:row>318</xdr:row>
      <xdr:rowOff>123825</xdr:rowOff>
    </xdr:to>
    <xdr:pic>
      <xdr:nvPicPr>
        <xdr:cNvPr id="1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12180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38100</xdr:rowOff>
    </xdr:from>
    <xdr:to>
      <xdr:col>1</xdr:col>
      <xdr:colOff>1257300</xdr:colOff>
      <xdr:row>330</xdr:row>
      <xdr:rowOff>152400</xdr:rowOff>
    </xdr:to>
    <xdr:pic>
      <xdr:nvPicPr>
        <xdr:cNvPr id="1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244590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114300</xdr:rowOff>
    </xdr:from>
    <xdr:to>
      <xdr:col>1</xdr:col>
      <xdr:colOff>1285875</xdr:colOff>
      <xdr:row>345</xdr:row>
      <xdr:rowOff>47625</xdr:rowOff>
    </xdr:to>
    <xdr:pic>
      <xdr:nvPicPr>
        <xdr:cNvPr id="1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51891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28575</xdr:rowOff>
    </xdr:from>
    <xdr:to>
      <xdr:col>4</xdr:col>
      <xdr:colOff>0</xdr:colOff>
      <xdr:row>102</xdr:row>
      <xdr:rowOff>28575</xdr:rowOff>
    </xdr:to>
    <xdr:sp>
      <xdr:nvSpPr>
        <xdr:cNvPr id="15" name="Line 2"/>
        <xdr:cNvSpPr>
          <a:spLocks/>
        </xdr:cNvSpPr>
      </xdr:nvSpPr>
      <xdr:spPr>
        <a:xfrm>
          <a:off x="266700" y="19573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100</xdr:row>
      <xdr:rowOff>38100</xdr:rowOff>
    </xdr:from>
    <xdr:to>
      <xdr:col>4</xdr:col>
      <xdr:colOff>0</xdr:colOff>
      <xdr:row>100</xdr:row>
      <xdr:rowOff>38100</xdr:rowOff>
    </xdr:to>
    <xdr:sp>
      <xdr:nvSpPr>
        <xdr:cNvPr id="16" name="Line 3"/>
        <xdr:cNvSpPr>
          <a:spLocks/>
        </xdr:cNvSpPr>
      </xdr:nvSpPr>
      <xdr:spPr>
        <a:xfrm>
          <a:off x="266700" y="19202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109</xdr:row>
      <xdr:rowOff>0</xdr:rowOff>
    </xdr:from>
    <xdr:to>
      <xdr:col>3</xdr:col>
      <xdr:colOff>847725</xdr:colOff>
      <xdr:row>109</xdr:row>
      <xdr:rowOff>19050</xdr:rowOff>
    </xdr:to>
    <xdr:sp>
      <xdr:nvSpPr>
        <xdr:cNvPr id="17" name="Line 4"/>
        <xdr:cNvSpPr>
          <a:spLocks/>
        </xdr:cNvSpPr>
      </xdr:nvSpPr>
      <xdr:spPr>
        <a:xfrm flipV="1">
          <a:off x="4133850" y="20878800"/>
          <a:ext cx="83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110</xdr:row>
      <xdr:rowOff>38100</xdr:rowOff>
    </xdr:from>
    <xdr:to>
      <xdr:col>4</xdr:col>
      <xdr:colOff>0</xdr:colOff>
      <xdr:row>110</xdr:row>
      <xdr:rowOff>38100</xdr:rowOff>
    </xdr:to>
    <xdr:sp>
      <xdr:nvSpPr>
        <xdr:cNvPr id="18" name="Line 5"/>
        <xdr:cNvSpPr>
          <a:spLocks/>
        </xdr:cNvSpPr>
      </xdr:nvSpPr>
      <xdr:spPr>
        <a:xfrm>
          <a:off x="4124325" y="21107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110</xdr:row>
      <xdr:rowOff>57150</xdr:rowOff>
    </xdr:from>
    <xdr:to>
      <xdr:col>4</xdr:col>
      <xdr:colOff>0</xdr:colOff>
      <xdr:row>110</xdr:row>
      <xdr:rowOff>57150</xdr:rowOff>
    </xdr:to>
    <xdr:sp>
      <xdr:nvSpPr>
        <xdr:cNvPr id="19" name="Line 6"/>
        <xdr:cNvSpPr>
          <a:spLocks/>
        </xdr:cNvSpPr>
      </xdr:nvSpPr>
      <xdr:spPr>
        <a:xfrm>
          <a:off x="4124325" y="21126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122</xdr:row>
      <xdr:rowOff>28575</xdr:rowOff>
    </xdr:from>
    <xdr:to>
      <xdr:col>4</xdr:col>
      <xdr:colOff>0</xdr:colOff>
      <xdr:row>122</xdr:row>
      <xdr:rowOff>28575</xdr:rowOff>
    </xdr:to>
    <xdr:sp>
      <xdr:nvSpPr>
        <xdr:cNvPr id="20" name="Line 8"/>
        <xdr:cNvSpPr>
          <a:spLocks/>
        </xdr:cNvSpPr>
      </xdr:nvSpPr>
      <xdr:spPr>
        <a:xfrm>
          <a:off x="266700" y="23383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120</xdr:row>
      <xdr:rowOff>38100</xdr:rowOff>
    </xdr:from>
    <xdr:to>
      <xdr:col>4</xdr:col>
      <xdr:colOff>0</xdr:colOff>
      <xdr:row>120</xdr:row>
      <xdr:rowOff>38100</xdr:rowOff>
    </xdr:to>
    <xdr:sp>
      <xdr:nvSpPr>
        <xdr:cNvPr id="21" name="Line 9"/>
        <xdr:cNvSpPr>
          <a:spLocks/>
        </xdr:cNvSpPr>
      </xdr:nvSpPr>
      <xdr:spPr>
        <a:xfrm>
          <a:off x="266700" y="23012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137</xdr:row>
      <xdr:rowOff>9525</xdr:rowOff>
    </xdr:from>
    <xdr:to>
      <xdr:col>4</xdr:col>
      <xdr:colOff>0</xdr:colOff>
      <xdr:row>137</xdr:row>
      <xdr:rowOff>9525</xdr:rowOff>
    </xdr:to>
    <xdr:sp>
      <xdr:nvSpPr>
        <xdr:cNvPr id="22" name="Line 10"/>
        <xdr:cNvSpPr>
          <a:spLocks/>
        </xdr:cNvSpPr>
      </xdr:nvSpPr>
      <xdr:spPr>
        <a:xfrm>
          <a:off x="4124325" y="26222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138</xdr:row>
      <xdr:rowOff>38100</xdr:rowOff>
    </xdr:from>
    <xdr:to>
      <xdr:col>4</xdr:col>
      <xdr:colOff>0</xdr:colOff>
      <xdr:row>138</xdr:row>
      <xdr:rowOff>38100</xdr:rowOff>
    </xdr:to>
    <xdr:sp>
      <xdr:nvSpPr>
        <xdr:cNvPr id="23" name="Line 11"/>
        <xdr:cNvSpPr>
          <a:spLocks/>
        </xdr:cNvSpPr>
      </xdr:nvSpPr>
      <xdr:spPr>
        <a:xfrm>
          <a:off x="4124325" y="26441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138</xdr:row>
      <xdr:rowOff>57150</xdr:rowOff>
    </xdr:from>
    <xdr:to>
      <xdr:col>4</xdr:col>
      <xdr:colOff>0</xdr:colOff>
      <xdr:row>138</xdr:row>
      <xdr:rowOff>57150</xdr:rowOff>
    </xdr:to>
    <xdr:sp>
      <xdr:nvSpPr>
        <xdr:cNvPr id="24" name="Line 12"/>
        <xdr:cNvSpPr>
          <a:spLocks/>
        </xdr:cNvSpPr>
      </xdr:nvSpPr>
      <xdr:spPr>
        <a:xfrm>
          <a:off x="4124325" y="26460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150</xdr:row>
      <xdr:rowOff>28575</xdr:rowOff>
    </xdr:from>
    <xdr:to>
      <xdr:col>4</xdr:col>
      <xdr:colOff>0</xdr:colOff>
      <xdr:row>150</xdr:row>
      <xdr:rowOff>28575</xdr:rowOff>
    </xdr:to>
    <xdr:sp>
      <xdr:nvSpPr>
        <xdr:cNvPr id="25" name="Line 14"/>
        <xdr:cNvSpPr>
          <a:spLocks/>
        </xdr:cNvSpPr>
      </xdr:nvSpPr>
      <xdr:spPr>
        <a:xfrm>
          <a:off x="266700" y="28717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148</xdr:row>
      <xdr:rowOff>38100</xdr:rowOff>
    </xdr:from>
    <xdr:to>
      <xdr:col>4</xdr:col>
      <xdr:colOff>0</xdr:colOff>
      <xdr:row>148</xdr:row>
      <xdr:rowOff>38100</xdr:rowOff>
    </xdr:to>
    <xdr:sp>
      <xdr:nvSpPr>
        <xdr:cNvPr id="26" name="Line 15"/>
        <xdr:cNvSpPr>
          <a:spLocks/>
        </xdr:cNvSpPr>
      </xdr:nvSpPr>
      <xdr:spPr>
        <a:xfrm>
          <a:off x="266700" y="28346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153</xdr:row>
      <xdr:rowOff>9525</xdr:rowOff>
    </xdr:from>
    <xdr:to>
      <xdr:col>4</xdr:col>
      <xdr:colOff>0</xdr:colOff>
      <xdr:row>153</xdr:row>
      <xdr:rowOff>9525</xdr:rowOff>
    </xdr:to>
    <xdr:sp>
      <xdr:nvSpPr>
        <xdr:cNvPr id="27" name="Line 16"/>
        <xdr:cNvSpPr>
          <a:spLocks/>
        </xdr:cNvSpPr>
      </xdr:nvSpPr>
      <xdr:spPr>
        <a:xfrm>
          <a:off x="4124325" y="29270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154</xdr:row>
      <xdr:rowOff>38100</xdr:rowOff>
    </xdr:from>
    <xdr:to>
      <xdr:col>4</xdr:col>
      <xdr:colOff>0</xdr:colOff>
      <xdr:row>154</xdr:row>
      <xdr:rowOff>38100</xdr:rowOff>
    </xdr:to>
    <xdr:sp>
      <xdr:nvSpPr>
        <xdr:cNvPr id="28" name="Line 17"/>
        <xdr:cNvSpPr>
          <a:spLocks/>
        </xdr:cNvSpPr>
      </xdr:nvSpPr>
      <xdr:spPr>
        <a:xfrm>
          <a:off x="4124325" y="29489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154</xdr:row>
      <xdr:rowOff>57150</xdr:rowOff>
    </xdr:from>
    <xdr:to>
      <xdr:col>4</xdr:col>
      <xdr:colOff>0</xdr:colOff>
      <xdr:row>154</xdr:row>
      <xdr:rowOff>57150</xdr:rowOff>
    </xdr:to>
    <xdr:sp>
      <xdr:nvSpPr>
        <xdr:cNvPr id="29" name="Line 18"/>
        <xdr:cNvSpPr>
          <a:spLocks/>
        </xdr:cNvSpPr>
      </xdr:nvSpPr>
      <xdr:spPr>
        <a:xfrm>
          <a:off x="4124325" y="29508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167</xdr:row>
      <xdr:rowOff>28575</xdr:rowOff>
    </xdr:from>
    <xdr:to>
      <xdr:col>4</xdr:col>
      <xdr:colOff>0</xdr:colOff>
      <xdr:row>167</xdr:row>
      <xdr:rowOff>28575</xdr:rowOff>
    </xdr:to>
    <xdr:sp>
      <xdr:nvSpPr>
        <xdr:cNvPr id="30" name="Line 20"/>
        <xdr:cNvSpPr>
          <a:spLocks/>
        </xdr:cNvSpPr>
      </xdr:nvSpPr>
      <xdr:spPr>
        <a:xfrm>
          <a:off x="266700" y="31956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165</xdr:row>
      <xdr:rowOff>38100</xdr:rowOff>
    </xdr:from>
    <xdr:to>
      <xdr:col>4</xdr:col>
      <xdr:colOff>0</xdr:colOff>
      <xdr:row>165</xdr:row>
      <xdr:rowOff>38100</xdr:rowOff>
    </xdr:to>
    <xdr:sp>
      <xdr:nvSpPr>
        <xdr:cNvPr id="31" name="Line 21"/>
        <xdr:cNvSpPr>
          <a:spLocks/>
        </xdr:cNvSpPr>
      </xdr:nvSpPr>
      <xdr:spPr>
        <a:xfrm>
          <a:off x="266700" y="315849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173</xdr:row>
      <xdr:rowOff>9525</xdr:rowOff>
    </xdr:from>
    <xdr:to>
      <xdr:col>4</xdr:col>
      <xdr:colOff>0</xdr:colOff>
      <xdr:row>173</xdr:row>
      <xdr:rowOff>9525</xdr:rowOff>
    </xdr:to>
    <xdr:sp>
      <xdr:nvSpPr>
        <xdr:cNvPr id="32" name="Line 22"/>
        <xdr:cNvSpPr>
          <a:spLocks/>
        </xdr:cNvSpPr>
      </xdr:nvSpPr>
      <xdr:spPr>
        <a:xfrm>
          <a:off x="4124325" y="33080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174</xdr:row>
      <xdr:rowOff>28575</xdr:rowOff>
    </xdr:from>
    <xdr:to>
      <xdr:col>4</xdr:col>
      <xdr:colOff>0</xdr:colOff>
      <xdr:row>174</xdr:row>
      <xdr:rowOff>28575</xdr:rowOff>
    </xdr:to>
    <xdr:sp>
      <xdr:nvSpPr>
        <xdr:cNvPr id="33" name="Line 23"/>
        <xdr:cNvSpPr>
          <a:spLocks/>
        </xdr:cNvSpPr>
      </xdr:nvSpPr>
      <xdr:spPr>
        <a:xfrm>
          <a:off x="4124325" y="332898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196</xdr:row>
      <xdr:rowOff>28575</xdr:rowOff>
    </xdr:from>
    <xdr:to>
      <xdr:col>4</xdr:col>
      <xdr:colOff>0</xdr:colOff>
      <xdr:row>196</xdr:row>
      <xdr:rowOff>28575</xdr:rowOff>
    </xdr:to>
    <xdr:sp>
      <xdr:nvSpPr>
        <xdr:cNvPr id="34" name="Line 26"/>
        <xdr:cNvSpPr>
          <a:spLocks/>
        </xdr:cNvSpPr>
      </xdr:nvSpPr>
      <xdr:spPr>
        <a:xfrm>
          <a:off x="266700" y="37480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194</xdr:row>
      <xdr:rowOff>38100</xdr:rowOff>
    </xdr:from>
    <xdr:to>
      <xdr:col>4</xdr:col>
      <xdr:colOff>0</xdr:colOff>
      <xdr:row>194</xdr:row>
      <xdr:rowOff>38100</xdr:rowOff>
    </xdr:to>
    <xdr:sp>
      <xdr:nvSpPr>
        <xdr:cNvPr id="35" name="Line 27"/>
        <xdr:cNvSpPr>
          <a:spLocks/>
        </xdr:cNvSpPr>
      </xdr:nvSpPr>
      <xdr:spPr>
        <a:xfrm>
          <a:off x="266700" y="37109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224</xdr:row>
      <xdr:rowOff>9525</xdr:rowOff>
    </xdr:from>
    <xdr:to>
      <xdr:col>4</xdr:col>
      <xdr:colOff>0</xdr:colOff>
      <xdr:row>224</xdr:row>
      <xdr:rowOff>9525</xdr:rowOff>
    </xdr:to>
    <xdr:sp>
      <xdr:nvSpPr>
        <xdr:cNvPr id="36" name="Line 28"/>
        <xdr:cNvSpPr>
          <a:spLocks/>
        </xdr:cNvSpPr>
      </xdr:nvSpPr>
      <xdr:spPr>
        <a:xfrm>
          <a:off x="4124325" y="42795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225</xdr:row>
      <xdr:rowOff>38100</xdr:rowOff>
    </xdr:from>
    <xdr:to>
      <xdr:col>4</xdr:col>
      <xdr:colOff>0</xdr:colOff>
      <xdr:row>225</xdr:row>
      <xdr:rowOff>38100</xdr:rowOff>
    </xdr:to>
    <xdr:sp>
      <xdr:nvSpPr>
        <xdr:cNvPr id="37" name="Line 29"/>
        <xdr:cNvSpPr>
          <a:spLocks/>
        </xdr:cNvSpPr>
      </xdr:nvSpPr>
      <xdr:spPr>
        <a:xfrm>
          <a:off x="4124325" y="43014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225</xdr:row>
      <xdr:rowOff>57150</xdr:rowOff>
    </xdr:from>
    <xdr:to>
      <xdr:col>4</xdr:col>
      <xdr:colOff>0</xdr:colOff>
      <xdr:row>225</xdr:row>
      <xdr:rowOff>57150</xdr:rowOff>
    </xdr:to>
    <xdr:sp>
      <xdr:nvSpPr>
        <xdr:cNvPr id="38" name="Line 30"/>
        <xdr:cNvSpPr>
          <a:spLocks/>
        </xdr:cNvSpPr>
      </xdr:nvSpPr>
      <xdr:spPr>
        <a:xfrm>
          <a:off x="4124325" y="43033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242</xdr:row>
      <xdr:rowOff>28575</xdr:rowOff>
    </xdr:from>
    <xdr:to>
      <xdr:col>4</xdr:col>
      <xdr:colOff>0</xdr:colOff>
      <xdr:row>242</xdr:row>
      <xdr:rowOff>28575</xdr:rowOff>
    </xdr:to>
    <xdr:sp>
      <xdr:nvSpPr>
        <xdr:cNvPr id="39" name="Line 32"/>
        <xdr:cNvSpPr>
          <a:spLocks/>
        </xdr:cNvSpPr>
      </xdr:nvSpPr>
      <xdr:spPr>
        <a:xfrm>
          <a:off x="266700" y="46243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240</xdr:row>
      <xdr:rowOff>38100</xdr:rowOff>
    </xdr:from>
    <xdr:to>
      <xdr:col>4</xdr:col>
      <xdr:colOff>0</xdr:colOff>
      <xdr:row>240</xdr:row>
      <xdr:rowOff>38100</xdr:rowOff>
    </xdr:to>
    <xdr:sp>
      <xdr:nvSpPr>
        <xdr:cNvPr id="40" name="Line 33"/>
        <xdr:cNvSpPr>
          <a:spLocks/>
        </xdr:cNvSpPr>
      </xdr:nvSpPr>
      <xdr:spPr>
        <a:xfrm>
          <a:off x="266700" y="45872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246</xdr:row>
      <xdr:rowOff>9525</xdr:rowOff>
    </xdr:from>
    <xdr:to>
      <xdr:col>4</xdr:col>
      <xdr:colOff>0</xdr:colOff>
      <xdr:row>246</xdr:row>
      <xdr:rowOff>9525</xdr:rowOff>
    </xdr:to>
    <xdr:sp>
      <xdr:nvSpPr>
        <xdr:cNvPr id="41" name="Line 34"/>
        <xdr:cNvSpPr>
          <a:spLocks/>
        </xdr:cNvSpPr>
      </xdr:nvSpPr>
      <xdr:spPr>
        <a:xfrm>
          <a:off x="4124325" y="46986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247</xdr:row>
      <xdr:rowOff>38100</xdr:rowOff>
    </xdr:from>
    <xdr:to>
      <xdr:col>4</xdr:col>
      <xdr:colOff>0</xdr:colOff>
      <xdr:row>247</xdr:row>
      <xdr:rowOff>38100</xdr:rowOff>
    </xdr:to>
    <xdr:sp>
      <xdr:nvSpPr>
        <xdr:cNvPr id="42" name="Line 35"/>
        <xdr:cNvSpPr>
          <a:spLocks/>
        </xdr:cNvSpPr>
      </xdr:nvSpPr>
      <xdr:spPr>
        <a:xfrm>
          <a:off x="4124325" y="47205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247</xdr:row>
      <xdr:rowOff>57150</xdr:rowOff>
    </xdr:from>
    <xdr:to>
      <xdr:col>4</xdr:col>
      <xdr:colOff>0</xdr:colOff>
      <xdr:row>247</xdr:row>
      <xdr:rowOff>57150</xdr:rowOff>
    </xdr:to>
    <xdr:sp>
      <xdr:nvSpPr>
        <xdr:cNvPr id="43" name="Line 36"/>
        <xdr:cNvSpPr>
          <a:spLocks/>
        </xdr:cNvSpPr>
      </xdr:nvSpPr>
      <xdr:spPr>
        <a:xfrm>
          <a:off x="4124325" y="47224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259</xdr:row>
      <xdr:rowOff>28575</xdr:rowOff>
    </xdr:from>
    <xdr:to>
      <xdr:col>4</xdr:col>
      <xdr:colOff>0</xdr:colOff>
      <xdr:row>259</xdr:row>
      <xdr:rowOff>28575</xdr:rowOff>
    </xdr:to>
    <xdr:sp>
      <xdr:nvSpPr>
        <xdr:cNvPr id="44" name="Line 38"/>
        <xdr:cNvSpPr>
          <a:spLocks/>
        </xdr:cNvSpPr>
      </xdr:nvSpPr>
      <xdr:spPr>
        <a:xfrm>
          <a:off x="266700" y="49482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257</xdr:row>
      <xdr:rowOff>66675</xdr:rowOff>
    </xdr:from>
    <xdr:to>
      <xdr:col>4</xdr:col>
      <xdr:colOff>0</xdr:colOff>
      <xdr:row>257</xdr:row>
      <xdr:rowOff>66675</xdr:rowOff>
    </xdr:to>
    <xdr:sp>
      <xdr:nvSpPr>
        <xdr:cNvPr id="45" name="Line 39"/>
        <xdr:cNvSpPr>
          <a:spLocks/>
        </xdr:cNvSpPr>
      </xdr:nvSpPr>
      <xdr:spPr>
        <a:xfrm>
          <a:off x="304800" y="491394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266</xdr:row>
      <xdr:rowOff>9525</xdr:rowOff>
    </xdr:from>
    <xdr:to>
      <xdr:col>4</xdr:col>
      <xdr:colOff>0</xdr:colOff>
      <xdr:row>266</xdr:row>
      <xdr:rowOff>9525</xdr:rowOff>
    </xdr:to>
    <xdr:sp>
      <xdr:nvSpPr>
        <xdr:cNvPr id="46" name="Line 40"/>
        <xdr:cNvSpPr>
          <a:spLocks/>
        </xdr:cNvSpPr>
      </xdr:nvSpPr>
      <xdr:spPr>
        <a:xfrm>
          <a:off x="4124325" y="50796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267</xdr:row>
      <xdr:rowOff>38100</xdr:rowOff>
    </xdr:from>
    <xdr:to>
      <xdr:col>4</xdr:col>
      <xdr:colOff>0</xdr:colOff>
      <xdr:row>267</xdr:row>
      <xdr:rowOff>38100</xdr:rowOff>
    </xdr:to>
    <xdr:sp>
      <xdr:nvSpPr>
        <xdr:cNvPr id="47" name="Line 41"/>
        <xdr:cNvSpPr>
          <a:spLocks/>
        </xdr:cNvSpPr>
      </xdr:nvSpPr>
      <xdr:spPr>
        <a:xfrm>
          <a:off x="4124325" y="51015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267</xdr:row>
      <xdr:rowOff>57150</xdr:rowOff>
    </xdr:from>
    <xdr:to>
      <xdr:col>4</xdr:col>
      <xdr:colOff>0</xdr:colOff>
      <xdr:row>267</xdr:row>
      <xdr:rowOff>57150</xdr:rowOff>
    </xdr:to>
    <xdr:sp>
      <xdr:nvSpPr>
        <xdr:cNvPr id="48" name="Line 42"/>
        <xdr:cNvSpPr>
          <a:spLocks/>
        </xdr:cNvSpPr>
      </xdr:nvSpPr>
      <xdr:spPr>
        <a:xfrm>
          <a:off x="4124325" y="51034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289</xdr:row>
      <xdr:rowOff>28575</xdr:rowOff>
    </xdr:from>
    <xdr:to>
      <xdr:col>4</xdr:col>
      <xdr:colOff>0</xdr:colOff>
      <xdr:row>289</xdr:row>
      <xdr:rowOff>28575</xdr:rowOff>
    </xdr:to>
    <xdr:sp>
      <xdr:nvSpPr>
        <xdr:cNvPr id="49" name="Line 44"/>
        <xdr:cNvSpPr>
          <a:spLocks/>
        </xdr:cNvSpPr>
      </xdr:nvSpPr>
      <xdr:spPr>
        <a:xfrm>
          <a:off x="266700" y="55197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287</xdr:row>
      <xdr:rowOff>38100</xdr:rowOff>
    </xdr:from>
    <xdr:to>
      <xdr:col>4</xdr:col>
      <xdr:colOff>0</xdr:colOff>
      <xdr:row>287</xdr:row>
      <xdr:rowOff>38100</xdr:rowOff>
    </xdr:to>
    <xdr:sp>
      <xdr:nvSpPr>
        <xdr:cNvPr id="50" name="Line 45"/>
        <xdr:cNvSpPr>
          <a:spLocks/>
        </xdr:cNvSpPr>
      </xdr:nvSpPr>
      <xdr:spPr>
        <a:xfrm>
          <a:off x="266700" y="548259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293</xdr:row>
      <xdr:rowOff>9525</xdr:rowOff>
    </xdr:from>
    <xdr:to>
      <xdr:col>4</xdr:col>
      <xdr:colOff>0</xdr:colOff>
      <xdr:row>293</xdr:row>
      <xdr:rowOff>9525</xdr:rowOff>
    </xdr:to>
    <xdr:sp>
      <xdr:nvSpPr>
        <xdr:cNvPr id="51" name="Line 46"/>
        <xdr:cNvSpPr>
          <a:spLocks/>
        </xdr:cNvSpPr>
      </xdr:nvSpPr>
      <xdr:spPr>
        <a:xfrm>
          <a:off x="4124325" y="55940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294</xdr:row>
      <xdr:rowOff>38100</xdr:rowOff>
    </xdr:from>
    <xdr:to>
      <xdr:col>4</xdr:col>
      <xdr:colOff>0</xdr:colOff>
      <xdr:row>294</xdr:row>
      <xdr:rowOff>38100</xdr:rowOff>
    </xdr:to>
    <xdr:sp>
      <xdr:nvSpPr>
        <xdr:cNvPr id="52" name="Line 47"/>
        <xdr:cNvSpPr>
          <a:spLocks/>
        </xdr:cNvSpPr>
      </xdr:nvSpPr>
      <xdr:spPr>
        <a:xfrm>
          <a:off x="4124325" y="56159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294</xdr:row>
      <xdr:rowOff>57150</xdr:rowOff>
    </xdr:from>
    <xdr:to>
      <xdr:col>4</xdr:col>
      <xdr:colOff>0</xdr:colOff>
      <xdr:row>294</xdr:row>
      <xdr:rowOff>57150</xdr:rowOff>
    </xdr:to>
    <xdr:sp>
      <xdr:nvSpPr>
        <xdr:cNvPr id="53" name="Line 48"/>
        <xdr:cNvSpPr>
          <a:spLocks/>
        </xdr:cNvSpPr>
      </xdr:nvSpPr>
      <xdr:spPr>
        <a:xfrm>
          <a:off x="4124325" y="56178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303</xdr:row>
      <xdr:rowOff>28575</xdr:rowOff>
    </xdr:from>
    <xdr:to>
      <xdr:col>4</xdr:col>
      <xdr:colOff>0</xdr:colOff>
      <xdr:row>303</xdr:row>
      <xdr:rowOff>28575</xdr:rowOff>
    </xdr:to>
    <xdr:sp>
      <xdr:nvSpPr>
        <xdr:cNvPr id="54" name="Line 50"/>
        <xdr:cNvSpPr>
          <a:spLocks/>
        </xdr:cNvSpPr>
      </xdr:nvSpPr>
      <xdr:spPr>
        <a:xfrm>
          <a:off x="266700" y="57864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301</xdr:row>
      <xdr:rowOff>38100</xdr:rowOff>
    </xdr:from>
    <xdr:to>
      <xdr:col>4</xdr:col>
      <xdr:colOff>0</xdr:colOff>
      <xdr:row>301</xdr:row>
      <xdr:rowOff>38100</xdr:rowOff>
    </xdr:to>
    <xdr:sp>
      <xdr:nvSpPr>
        <xdr:cNvPr id="55" name="Line 51"/>
        <xdr:cNvSpPr>
          <a:spLocks/>
        </xdr:cNvSpPr>
      </xdr:nvSpPr>
      <xdr:spPr>
        <a:xfrm>
          <a:off x="266700" y="574929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312</xdr:row>
      <xdr:rowOff>9525</xdr:rowOff>
    </xdr:from>
    <xdr:to>
      <xdr:col>4</xdr:col>
      <xdr:colOff>0</xdr:colOff>
      <xdr:row>312</xdr:row>
      <xdr:rowOff>9525</xdr:rowOff>
    </xdr:to>
    <xdr:sp>
      <xdr:nvSpPr>
        <xdr:cNvPr id="56" name="Line 52"/>
        <xdr:cNvSpPr>
          <a:spLocks/>
        </xdr:cNvSpPr>
      </xdr:nvSpPr>
      <xdr:spPr>
        <a:xfrm>
          <a:off x="4124325" y="59559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313</xdr:row>
      <xdr:rowOff>38100</xdr:rowOff>
    </xdr:from>
    <xdr:to>
      <xdr:col>4</xdr:col>
      <xdr:colOff>0</xdr:colOff>
      <xdr:row>313</xdr:row>
      <xdr:rowOff>38100</xdr:rowOff>
    </xdr:to>
    <xdr:sp>
      <xdr:nvSpPr>
        <xdr:cNvPr id="57" name="Line 53"/>
        <xdr:cNvSpPr>
          <a:spLocks/>
        </xdr:cNvSpPr>
      </xdr:nvSpPr>
      <xdr:spPr>
        <a:xfrm>
          <a:off x="4124325" y="59778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313</xdr:row>
      <xdr:rowOff>57150</xdr:rowOff>
    </xdr:from>
    <xdr:to>
      <xdr:col>4</xdr:col>
      <xdr:colOff>0</xdr:colOff>
      <xdr:row>313</xdr:row>
      <xdr:rowOff>57150</xdr:rowOff>
    </xdr:to>
    <xdr:sp>
      <xdr:nvSpPr>
        <xdr:cNvPr id="58" name="Line 54"/>
        <xdr:cNvSpPr>
          <a:spLocks/>
        </xdr:cNvSpPr>
      </xdr:nvSpPr>
      <xdr:spPr>
        <a:xfrm>
          <a:off x="4124325" y="59797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323</xdr:row>
      <xdr:rowOff>28575</xdr:rowOff>
    </xdr:from>
    <xdr:to>
      <xdr:col>4</xdr:col>
      <xdr:colOff>0</xdr:colOff>
      <xdr:row>323</xdr:row>
      <xdr:rowOff>28575</xdr:rowOff>
    </xdr:to>
    <xdr:sp>
      <xdr:nvSpPr>
        <xdr:cNvPr id="59" name="Line 56"/>
        <xdr:cNvSpPr>
          <a:spLocks/>
        </xdr:cNvSpPr>
      </xdr:nvSpPr>
      <xdr:spPr>
        <a:xfrm>
          <a:off x="266700" y="61674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321</xdr:row>
      <xdr:rowOff>38100</xdr:rowOff>
    </xdr:from>
    <xdr:to>
      <xdr:col>4</xdr:col>
      <xdr:colOff>0</xdr:colOff>
      <xdr:row>321</xdr:row>
      <xdr:rowOff>38100</xdr:rowOff>
    </xdr:to>
    <xdr:sp>
      <xdr:nvSpPr>
        <xdr:cNvPr id="60" name="Line 57"/>
        <xdr:cNvSpPr>
          <a:spLocks/>
        </xdr:cNvSpPr>
      </xdr:nvSpPr>
      <xdr:spPr>
        <a:xfrm>
          <a:off x="266700" y="613029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325</xdr:row>
      <xdr:rowOff>9525</xdr:rowOff>
    </xdr:from>
    <xdr:to>
      <xdr:col>4</xdr:col>
      <xdr:colOff>0</xdr:colOff>
      <xdr:row>325</xdr:row>
      <xdr:rowOff>9525</xdr:rowOff>
    </xdr:to>
    <xdr:sp>
      <xdr:nvSpPr>
        <xdr:cNvPr id="61" name="Line 58"/>
        <xdr:cNvSpPr>
          <a:spLocks/>
        </xdr:cNvSpPr>
      </xdr:nvSpPr>
      <xdr:spPr>
        <a:xfrm>
          <a:off x="4124325" y="62036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326</xdr:row>
      <xdr:rowOff>38100</xdr:rowOff>
    </xdr:from>
    <xdr:to>
      <xdr:col>4</xdr:col>
      <xdr:colOff>0</xdr:colOff>
      <xdr:row>326</xdr:row>
      <xdr:rowOff>38100</xdr:rowOff>
    </xdr:to>
    <xdr:sp>
      <xdr:nvSpPr>
        <xdr:cNvPr id="62" name="Line 59"/>
        <xdr:cNvSpPr>
          <a:spLocks/>
        </xdr:cNvSpPr>
      </xdr:nvSpPr>
      <xdr:spPr>
        <a:xfrm>
          <a:off x="4124325" y="62255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326</xdr:row>
      <xdr:rowOff>57150</xdr:rowOff>
    </xdr:from>
    <xdr:to>
      <xdr:col>4</xdr:col>
      <xdr:colOff>0</xdr:colOff>
      <xdr:row>326</xdr:row>
      <xdr:rowOff>57150</xdr:rowOff>
    </xdr:to>
    <xdr:sp>
      <xdr:nvSpPr>
        <xdr:cNvPr id="63" name="Line 60"/>
        <xdr:cNvSpPr>
          <a:spLocks/>
        </xdr:cNvSpPr>
      </xdr:nvSpPr>
      <xdr:spPr>
        <a:xfrm>
          <a:off x="4124325" y="62274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333</xdr:row>
      <xdr:rowOff>28575</xdr:rowOff>
    </xdr:from>
    <xdr:to>
      <xdr:col>4</xdr:col>
      <xdr:colOff>0</xdr:colOff>
      <xdr:row>333</xdr:row>
      <xdr:rowOff>28575</xdr:rowOff>
    </xdr:to>
    <xdr:sp>
      <xdr:nvSpPr>
        <xdr:cNvPr id="64" name="Line 62"/>
        <xdr:cNvSpPr>
          <a:spLocks/>
        </xdr:cNvSpPr>
      </xdr:nvSpPr>
      <xdr:spPr>
        <a:xfrm>
          <a:off x="266700" y="63579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331</xdr:row>
      <xdr:rowOff>38100</xdr:rowOff>
    </xdr:from>
    <xdr:to>
      <xdr:col>4</xdr:col>
      <xdr:colOff>0</xdr:colOff>
      <xdr:row>331</xdr:row>
      <xdr:rowOff>38100</xdr:rowOff>
    </xdr:to>
    <xdr:sp>
      <xdr:nvSpPr>
        <xdr:cNvPr id="65" name="Line 63"/>
        <xdr:cNvSpPr>
          <a:spLocks/>
        </xdr:cNvSpPr>
      </xdr:nvSpPr>
      <xdr:spPr>
        <a:xfrm>
          <a:off x="266700" y="632079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339</xdr:row>
      <xdr:rowOff>9525</xdr:rowOff>
    </xdr:from>
    <xdr:to>
      <xdr:col>4</xdr:col>
      <xdr:colOff>0</xdr:colOff>
      <xdr:row>339</xdr:row>
      <xdr:rowOff>9525</xdr:rowOff>
    </xdr:to>
    <xdr:sp>
      <xdr:nvSpPr>
        <xdr:cNvPr id="66" name="Line 64"/>
        <xdr:cNvSpPr>
          <a:spLocks/>
        </xdr:cNvSpPr>
      </xdr:nvSpPr>
      <xdr:spPr>
        <a:xfrm>
          <a:off x="4124325" y="64703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340</xdr:row>
      <xdr:rowOff>38100</xdr:rowOff>
    </xdr:from>
    <xdr:to>
      <xdr:col>4</xdr:col>
      <xdr:colOff>0</xdr:colOff>
      <xdr:row>340</xdr:row>
      <xdr:rowOff>38100</xdr:rowOff>
    </xdr:to>
    <xdr:sp>
      <xdr:nvSpPr>
        <xdr:cNvPr id="67" name="Line 65"/>
        <xdr:cNvSpPr>
          <a:spLocks/>
        </xdr:cNvSpPr>
      </xdr:nvSpPr>
      <xdr:spPr>
        <a:xfrm>
          <a:off x="4124325" y="64922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340</xdr:row>
      <xdr:rowOff>57150</xdr:rowOff>
    </xdr:from>
    <xdr:to>
      <xdr:col>4</xdr:col>
      <xdr:colOff>0</xdr:colOff>
      <xdr:row>340</xdr:row>
      <xdr:rowOff>57150</xdr:rowOff>
    </xdr:to>
    <xdr:sp>
      <xdr:nvSpPr>
        <xdr:cNvPr id="68" name="Line 66"/>
        <xdr:cNvSpPr>
          <a:spLocks/>
        </xdr:cNvSpPr>
      </xdr:nvSpPr>
      <xdr:spPr>
        <a:xfrm>
          <a:off x="4124325" y="649414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348</xdr:row>
      <xdr:rowOff>28575</xdr:rowOff>
    </xdr:from>
    <xdr:to>
      <xdr:col>4</xdr:col>
      <xdr:colOff>0</xdr:colOff>
      <xdr:row>348</xdr:row>
      <xdr:rowOff>28575</xdr:rowOff>
    </xdr:to>
    <xdr:sp>
      <xdr:nvSpPr>
        <xdr:cNvPr id="69" name="Line 68"/>
        <xdr:cNvSpPr>
          <a:spLocks/>
        </xdr:cNvSpPr>
      </xdr:nvSpPr>
      <xdr:spPr>
        <a:xfrm>
          <a:off x="266700" y="664368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346</xdr:row>
      <xdr:rowOff>38100</xdr:rowOff>
    </xdr:from>
    <xdr:to>
      <xdr:col>4</xdr:col>
      <xdr:colOff>0</xdr:colOff>
      <xdr:row>346</xdr:row>
      <xdr:rowOff>38100</xdr:rowOff>
    </xdr:to>
    <xdr:sp>
      <xdr:nvSpPr>
        <xdr:cNvPr id="70" name="Line 69"/>
        <xdr:cNvSpPr>
          <a:spLocks/>
        </xdr:cNvSpPr>
      </xdr:nvSpPr>
      <xdr:spPr>
        <a:xfrm>
          <a:off x="266700" y="660654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372</xdr:row>
      <xdr:rowOff>9525</xdr:rowOff>
    </xdr:from>
    <xdr:to>
      <xdr:col>4</xdr:col>
      <xdr:colOff>0</xdr:colOff>
      <xdr:row>372</xdr:row>
      <xdr:rowOff>9525</xdr:rowOff>
    </xdr:to>
    <xdr:sp>
      <xdr:nvSpPr>
        <xdr:cNvPr id="71" name="Line 70"/>
        <xdr:cNvSpPr>
          <a:spLocks/>
        </xdr:cNvSpPr>
      </xdr:nvSpPr>
      <xdr:spPr>
        <a:xfrm>
          <a:off x="4124325" y="70989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373</xdr:row>
      <xdr:rowOff>38100</xdr:rowOff>
    </xdr:from>
    <xdr:to>
      <xdr:col>4</xdr:col>
      <xdr:colOff>0</xdr:colOff>
      <xdr:row>373</xdr:row>
      <xdr:rowOff>38100</xdr:rowOff>
    </xdr:to>
    <xdr:sp>
      <xdr:nvSpPr>
        <xdr:cNvPr id="72" name="Line 71"/>
        <xdr:cNvSpPr>
          <a:spLocks/>
        </xdr:cNvSpPr>
      </xdr:nvSpPr>
      <xdr:spPr>
        <a:xfrm>
          <a:off x="4124325" y="712089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373</xdr:row>
      <xdr:rowOff>57150</xdr:rowOff>
    </xdr:from>
    <xdr:to>
      <xdr:col>4</xdr:col>
      <xdr:colOff>0</xdr:colOff>
      <xdr:row>373</xdr:row>
      <xdr:rowOff>57150</xdr:rowOff>
    </xdr:to>
    <xdr:sp>
      <xdr:nvSpPr>
        <xdr:cNvPr id="73" name="Line 72"/>
        <xdr:cNvSpPr>
          <a:spLocks/>
        </xdr:cNvSpPr>
      </xdr:nvSpPr>
      <xdr:spPr>
        <a:xfrm>
          <a:off x="4124325" y="71227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4</xdr:row>
      <xdr:rowOff>47625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85725</xdr:rowOff>
    </xdr:from>
    <xdr:to>
      <xdr:col>1</xdr:col>
      <xdr:colOff>2000250</xdr:colOff>
      <xdr:row>72</xdr:row>
      <xdr:rowOff>38100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810750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73"/>
  <sheetViews>
    <sheetView tabSelected="1" zoomScalePageLayoutView="0" workbookViewId="0" topLeftCell="A349">
      <selection activeCell="B364" sqref="B364"/>
    </sheetView>
  </sheetViews>
  <sheetFormatPr defaultColWidth="11.421875" defaultRowHeight="15"/>
  <cols>
    <col min="1" max="1" width="4.00390625" style="0" customWidth="1"/>
    <col min="2" max="2" width="52.8515625" style="0" bestFit="1" customWidth="1"/>
    <col min="3" max="3" width="5.00390625" style="0" customWidth="1"/>
    <col min="4" max="4" width="13.00390625" style="0" bestFit="1" customWidth="1"/>
    <col min="5" max="5" width="13.7109375" style="0" customWidth="1"/>
  </cols>
  <sheetData>
    <row r="3" ht="15">
      <c r="C3" s="1" t="s">
        <v>0</v>
      </c>
    </row>
    <row r="4" ht="15">
      <c r="C4" s="2" t="s">
        <v>1</v>
      </c>
    </row>
    <row r="5" ht="15">
      <c r="C5" s="2" t="s">
        <v>2</v>
      </c>
    </row>
    <row r="6" ht="15">
      <c r="B6" s="3" t="s">
        <v>3</v>
      </c>
    </row>
    <row r="7" ht="15">
      <c r="B7" s="3" t="s">
        <v>4</v>
      </c>
    </row>
    <row r="8" ht="15">
      <c r="B8" s="3" t="s">
        <v>5</v>
      </c>
    </row>
    <row r="9" spans="2:4" ht="15">
      <c r="B9" s="4" t="s">
        <v>6</v>
      </c>
      <c r="D9" s="8">
        <v>1343533371.54</v>
      </c>
    </row>
    <row r="10" spans="2:4" ht="15">
      <c r="B10" s="4" t="s">
        <v>7</v>
      </c>
      <c r="D10" s="8">
        <v>1232885959.02</v>
      </c>
    </row>
    <row r="11" spans="2:4" ht="15">
      <c r="B11" s="4" t="s">
        <v>10</v>
      </c>
      <c r="D11" s="8">
        <v>1148289.76</v>
      </c>
    </row>
    <row r="12" spans="2:4" ht="15">
      <c r="B12" s="4" t="s">
        <v>11</v>
      </c>
      <c r="D12" s="8">
        <v>521655370.72</v>
      </c>
    </row>
    <row r="13" spans="2:4" ht="15">
      <c r="B13" s="4" t="s">
        <v>12</v>
      </c>
      <c r="D13" s="8">
        <v>4985795.59</v>
      </c>
    </row>
    <row r="14" spans="2:4" ht="15">
      <c r="B14" s="4" t="s">
        <v>13</v>
      </c>
      <c r="D14" s="8">
        <v>40312997.32</v>
      </c>
    </row>
    <row r="15" spans="2:4" ht="15">
      <c r="B15" s="4" t="s">
        <v>14</v>
      </c>
      <c r="D15" s="8">
        <v>856889144.84</v>
      </c>
    </row>
    <row r="16" spans="2:4" ht="15">
      <c r="B16" s="4" t="s">
        <v>15</v>
      </c>
      <c r="D16" s="9">
        <v>-168293866.56</v>
      </c>
    </row>
    <row r="17" spans="2:5" ht="15.75" thickBot="1">
      <c r="B17" s="11" t="s">
        <v>8</v>
      </c>
      <c r="E17" s="7">
        <f>SUM(D9:D16)</f>
        <v>3833117062.2300005</v>
      </c>
    </row>
    <row r="18" ht="15">
      <c r="B18" s="3" t="s">
        <v>3</v>
      </c>
    </row>
    <row r="19" ht="15">
      <c r="B19" s="11" t="s">
        <v>9</v>
      </c>
    </row>
    <row r="20" spans="2:4" ht="15">
      <c r="B20" s="4" t="s">
        <v>31</v>
      </c>
      <c r="D20" s="12">
        <v>928590.68</v>
      </c>
    </row>
    <row r="21" ht="15">
      <c r="B21" s="3" t="s">
        <v>16</v>
      </c>
    </row>
    <row r="22" ht="15">
      <c r="B22" s="3"/>
    </row>
    <row r="23" ht="15">
      <c r="B23" s="3" t="s">
        <v>17</v>
      </c>
    </row>
    <row r="24" spans="2:4" ht="15">
      <c r="B24" s="4" t="s">
        <v>18</v>
      </c>
      <c r="D24" s="5">
        <v>116030900</v>
      </c>
    </row>
    <row r="25" spans="2:4" ht="15">
      <c r="B25" s="4" t="s">
        <v>19</v>
      </c>
      <c r="D25" s="5">
        <v>525886628.83</v>
      </c>
    </row>
    <row r="26" spans="2:4" ht="15">
      <c r="B26" s="4" t="s">
        <v>20</v>
      </c>
      <c r="D26" s="5">
        <v>266421899.63</v>
      </c>
    </row>
    <row r="27" spans="2:4" ht="15">
      <c r="B27" s="4" t="s">
        <v>21</v>
      </c>
      <c r="D27" s="5">
        <v>114963400.22</v>
      </c>
    </row>
    <row r="28" spans="2:4" ht="15">
      <c r="B28" s="4" t="s">
        <v>22</v>
      </c>
      <c r="D28" s="5">
        <v>165990599.76</v>
      </c>
    </row>
    <row r="29" spans="2:4" ht="15">
      <c r="B29" s="4" t="s">
        <v>23</v>
      </c>
      <c r="D29" s="5">
        <v>3432459.84</v>
      </c>
    </row>
    <row r="30" spans="2:4" ht="15">
      <c r="B30" s="4" t="s">
        <v>24</v>
      </c>
      <c r="D30" s="5">
        <v>57119420.67</v>
      </c>
    </row>
    <row r="31" spans="2:4" ht="15">
      <c r="B31" s="4" t="s">
        <v>25</v>
      </c>
      <c r="D31" s="9">
        <v>41648412.56</v>
      </c>
    </row>
    <row r="32" spans="2:5" ht="15.75" thickBot="1">
      <c r="B32" s="3" t="s">
        <v>26</v>
      </c>
      <c r="E32" s="7">
        <f>+D24+D25+D26+D27+D28+D29+D30+D31</f>
        <v>1291493721.51</v>
      </c>
    </row>
    <row r="33" ht="15">
      <c r="B33" s="3" t="s">
        <v>3</v>
      </c>
    </row>
    <row r="34" spans="2:4" ht="15">
      <c r="B34" s="4" t="s">
        <v>27</v>
      </c>
      <c r="D34" s="8">
        <v>-892712138.66</v>
      </c>
    </row>
    <row r="35" spans="2:4" ht="15">
      <c r="B35" s="4" t="s">
        <v>28</v>
      </c>
      <c r="D35" s="9">
        <v>3487852.84</v>
      </c>
    </row>
    <row r="36" spans="2:5" ht="15.75" thickBot="1">
      <c r="B36" s="3" t="s">
        <v>29</v>
      </c>
      <c r="E36" s="7">
        <f>+E32+D34+D35</f>
        <v>402269435.69</v>
      </c>
    </row>
    <row r="37" ht="15">
      <c r="B37" s="3" t="s">
        <v>3</v>
      </c>
    </row>
    <row r="38" ht="15">
      <c r="B38" s="3" t="s">
        <v>30</v>
      </c>
    </row>
    <row r="39" spans="2:4" ht="15">
      <c r="B39" s="4" t="s">
        <v>32</v>
      </c>
      <c r="D39" s="9">
        <v>-695707.73</v>
      </c>
    </row>
    <row r="40" spans="2:5" ht="15.75" thickBot="1">
      <c r="B40" s="3" t="s">
        <v>33</v>
      </c>
      <c r="E40" s="7">
        <f>+D39</f>
        <v>-695707.73</v>
      </c>
    </row>
    <row r="41" ht="15">
      <c r="B41" s="3" t="s">
        <v>3</v>
      </c>
    </row>
    <row r="42" ht="15">
      <c r="B42" s="3" t="s">
        <v>34</v>
      </c>
    </row>
    <row r="43" spans="2:4" ht="15">
      <c r="B43" s="4" t="s">
        <v>35</v>
      </c>
      <c r="D43" s="9">
        <v>7002407.82</v>
      </c>
    </row>
    <row r="44" spans="2:5" ht="15.75" thickBot="1">
      <c r="B44" s="3" t="s">
        <v>36</v>
      </c>
      <c r="E44" s="10">
        <f>+E17+E36+E40+D43+D20</f>
        <v>4242621788.6900005</v>
      </c>
    </row>
    <row r="45" ht="15.75" thickTop="1">
      <c r="B45" s="3" t="s">
        <v>3</v>
      </c>
    </row>
    <row r="46" ht="15">
      <c r="B46" s="3" t="s">
        <v>3</v>
      </c>
    </row>
    <row r="48" ht="15">
      <c r="C48" s="1" t="s">
        <v>0</v>
      </c>
    </row>
    <row r="49" ht="15">
      <c r="C49" s="2" t="s">
        <v>1</v>
      </c>
    </row>
    <row r="50" ht="15">
      <c r="C50" s="2" t="s">
        <v>2</v>
      </c>
    </row>
    <row r="52" ht="15">
      <c r="B52" s="3"/>
    </row>
    <row r="53" ht="15">
      <c r="B53" s="3"/>
    </row>
    <row r="54" ht="15">
      <c r="B54" s="3"/>
    </row>
    <row r="55" ht="15">
      <c r="B55" s="3" t="s">
        <v>37</v>
      </c>
    </row>
    <row r="56" spans="2:4" ht="15">
      <c r="B56" s="4" t="s">
        <v>38</v>
      </c>
      <c r="D56" s="8">
        <v>571503689.02</v>
      </c>
    </row>
    <row r="57" spans="2:4" ht="15">
      <c r="B57" s="4" t="s">
        <v>39</v>
      </c>
      <c r="D57" s="9">
        <v>70987287.82</v>
      </c>
    </row>
    <row r="58" spans="2:5" ht="15.75" thickBot="1">
      <c r="B58" s="3" t="s">
        <v>40</v>
      </c>
      <c r="E58" s="7">
        <f>+D56+D57</f>
        <v>642490976.8399999</v>
      </c>
    </row>
    <row r="59" ht="15">
      <c r="B59" s="3" t="s">
        <v>3</v>
      </c>
    </row>
    <row r="60" ht="15">
      <c r="B60" s="3" t="s">
        <v>3</v>
      </c>
    </row>
    <row r="61" ht="15">
      <c r="B61" s="3" t="s">
        <v>41</v>
      </c>
    </row>
    <row r="62" spans="2:4" ht="15">
      <c r="B62" s="4" t="s">
        <v>42</v>
      </c>
      <c r="D62" s="8">
        <v>641956193.85</v>
      </c>
    </row>
    <row r="63" spans="2:4" ht="15">
      <c r="B63" s="4" t="s">
        <v>43</v>
      </c>
      <c r="D63" s="8">
        <v>1061710566.86</v>
      </c>
    </row>
    <row r="64" spans="2:4" ht="15">
      <c r="B64" s="4" t="s">
        <v>44</v>
      </c>
      <c r="D64" s="8">
        <v>-25729753.72</v>
      </c>
    </row>
    <row r="65" spans="2:4" ht="15">
      <c r="B65" s="4" t="s">
        <v>45</v>
      </c>
      <c r="D65" s="9">
        <v>1292310</v>
      </c>
    </row>
    <row r="66" spans="2:5" ht="15.75" thickBot="1">
      <c r="B66" s="3" t="s">
        <v>46</v>
      </c>
      <c r="E66" s="7">
        <f>+D62+D63+D64+D65</f>
        <v>1679229316.99</v>
      </c>
    </row>
    <row r="67" ht="15">
      <c r="B67" s="3" t="s">
        <v>3</v>
      </c>
    </row>
    <row r="68" spans="2:4" ht="15">
      <c r="B68" s="4" t="s">
        <v>47</v>
      </c>
      <c r="D68" s="5">
        <v>1943142995.16</v>
      </c>
    </row>
    <row r="69" spans="2:4" ht="15">
      <c r="B69" s="4" t="s">
        <v>48</v>
      </c>
      <c r="D69" s="9">
        <v>-22241500.3</v>
      </c>
    </row>
    <row r="70" spans="2:5" ht="15.75" thickBot="1">
      <c r="B70" s="3" t="s">
        <v>49</v>
      </c>
      <c r="E70" s="7">
        <f>+D68+D69</f>
        <v>1920901494.8600001</v>
      </c>
    </row>
    <row r="71" ht="15">
      <c r="B71" s="3" t="s">
        <v>3</v>
      </c>
    </row>
    <row r="72" ht="15">
      <c r="B72" s="3" t="s">
        <v>3</v>
      </c>
    </row>
    <row r="73" spans="2:5" ht="15.75" thickBot="1">
      <c r="B73" s="3" t="s">
        <v>50</v>
      </c>
      <c r="E73" s="7">
        <f>+E66+E70</f>
        <v>3600130811.8500004</v>
      </c>
    </row>
    <row r="74" ht="15">
      <c r="B74" s="3" t="s">
        <v>3</v>
      </c>
    </row>
    <row r="75" ht="15">
      <c r="B75" s="3" t="s">
        <v>3</v>
      </c>
    </row>
    <row r="76" spans="2:5" ht="15.75" thickBot="1">
      <c r="B76" s="3" t="s">
        <v>51</v>
      </c>
      <c r="E76" s="10">
        <f>+E58+E73</f>
        <v>4242621788.6900005</v>
      </c>
    </row>
    <row r="77" ht="15.75" thickTop="1">
      <c r="B77" s="3" t="s">
        <v>3</v>
      </c>
    </row>
    <row r="78" ht="15">
      <c r="B78" s="3" t="s">
        <v>52</v>
      </c>
    </row>
    <row r="79" ht="15">
      <c r="B79" s="3" t="s">
        <v>52</v>
      </c>
    </row>
    <row r="83" spans="2:3" ht="15">
      <c r="B83" t="s">
        <v>53</v>
      </c>
      <c r="C83" t="s">
        <v>54</v>
      </c>
    </row>
    <row r="84" spans="2:4" ht="15">
      <c r="B84" t="s">
        <v>56</v>
      </c>
      <c r="D84" t="s">
        <v>55</v>
      </c>
    </row>
    <row r="85" spans="2:4" ht="15">
      <c r="B85" t="s">
        <v>57</v>
      </c>
      <c r="D85" t="s">
        <v>58</v>
      </c>
    </row>
    <row r="96" spans="2:4" ht="15">
      <c r="B96" s="13" t="s">
        <v>59</v>
      </c>
      <c r="C96" s="13"/>
      <c r="D96" s="13"/>
    </row>
    <row r="97" spans="2:4" ht="15">
      <c r="B97" s="14" t="s">
        <v>60</v>
      </c>
      <c r="C97" s="14"/>
      <c r="D97" s="14"/>
    </row>
    <row r="99" spans="2:4" ht="15">
      <c r="B99" s="14" t="s">
        <v>6</v>
      </c>
      <c r="C99" s="14"/>
      <c r="D99" s="14"/>
    </row>
    <row r="100" spans="2:4" ht="15">
      <c r="B100" s="15" t="s">
        <v>2</v>
      </c>
      <c r="C100" s="15"/>
      <c r="D100" s="15"/>
    </row>
    <row r="102" spans="2:4" ht="15">
      <c r="B102" s="3" t="s">
        <v>61</v>
      </c>
      <c r="D102" s="6" t="s">
        <v>62</v>
      </c>
    </row>
    <row r="104" spans="2:4" ht="15">
      <c r="B104" s="16" t="s">
        <v>63</v>
      </c>
      <c r="D104" s="17">
        <v>25000</v>
      </c>
    </row>
    <row r="105" spans="2:4" ht="15">
      <c r="B105" s="16" t="s">
        <v>64</v>
      </c>
      <c r="D105" s="17">
        <v>25000</v>
      </c>
    </row>
    <row r="106" spans="2:4" ht="15">
      <c r="B106" s="16" t="s">
        <v>65</v>
      </c>
      <c r="D106" s="17">
        <v>150000</v>
      </c>
    </row>
    <row r="107" spans="2:4" ht="15">
      <c r="B107" s="16" t="s">
        <v>66</v>
      </c>
      <c r="D107" s="17">
        <v>1009440267.11</v>
      </c>
    </row>
    <row r="108" spans="2:4" ht="15">
      <c r="B108" s="16" t="s">
        <v>67</v>
      </c>
      <c r="D108" s="17">
        <v>293174281.46</v>
      </c>
    </row>
    <row r="109" spans="2:4" ht="15">
      <c r="B109" s="16" t="s">
        <v>68</v>
      </c>
      <c r="D109" s="17">
        <v>40718822.97</v>
      </c>
    </row>
    <row r="110" spans="2:4" ht="15">
      <c r="B110" s="3" t="s">
        <v>69</v>
      </c>
      <c r="D110" s="18">
        <f>SUM(D104:D109)</f>
        <v>1343533371.54</v>
      </c>
    </row>
    <row r="116" spans="2:4" ht="15">
      <c r="B116" s="13" t="s">
        <v>59</v>
      </c>
      <c r="C116" s="13"/>
      <c r="D116" s="13"/>
    </row>
    <row r="117" spans="2:4" ht="15">
      <c r="B117" s="14" t="s">
        <v>60</v>
      </c>
      <c r="C117" s="14"/>
      <c r="D117" s="14"/>
    </row>
    <row r="119" spans="2:4" ht="15">
      <c r="B119" s="14" t="s">
        <v>70</v>
      </c>
      <c r="C119" s="14"/>
      <c r="D119" s="14"/>
    </row>
    <row r="120" spans="2:4" ht="15">
      <c r="B120" s="15" t="s">
        <v>2</v>
      </c>
      <c r="C120" s="15"/>
      <c r="D120" s="15"/>
    </row>
    <row r="122" spans="2:4" ht="15">
      <c r="B122" s="3" t="s">
        <v>61</v>
      </c>
      <c r="D122" s="6" t="s">
        <v>62</v>
      </c>
    </row>
    <row r="124" spans="2:4" ht="15">
      <c r="B124" s="16" t="s">
        <v>71</v>
      </c>
      <c r="D124" s="17">
        <v>13500000</v>
      </c>
    </row>
    <row r="125" spans="2:4" ht="15">
      <c r="B125" s="16" t="s">
        <v>72</v>
      </c>
      <c r="D125" s="17">
        <v>28629170</v>
      </c>
    </row>
    <row r="126" spans="2:4" ht="15">
      <c r="B126" s="16" t="s">
        <v>73</v>
      </c>
      <c r="D126" s="17">
        <v>73768033.76</v>
      </c>
    </row>
    <row r="127" spans="2:4" ht="15">
      <c r="B127" s="16" t="s">
        <v>74</v>
      </c>
      <c r="D127" s="17">
        <v>50000000</v>
      </c>
    </row>
    <row r="128" spans="2:4" ht="15">
      <c r="B128" s="16" t="s">
        <v>75</v>
      </c>
      <c r="D128" s="17">
        <v>50000000</v>
      </c>
    </row>
    <row r="129" spans="2:4" ht="15">
      <c r="B129" s="16" t="s">
        <v>76</v>
      </c>
      <c r="D129" s="17">
        <v>100000000</v>
      </c>
    </row>
    <row r="130" spans="2:4" ht="15">
      <c r="B130" s="16" t="s">
        <v>77</v>
      </c>
      <c r="D130" s="17">
        <v>100000000</v>
      </c>
    </row>
    <row r="131" spans="2:4" ht="15">
      <c r="B131" s="16" t="s">
        <v>78</v>
      </c>
      <c r="D131" s="17">
        <v>100000000</v>
      </c>
    </row>
    <row r="132" spans="2:4" ht="15">
      <c r="B132" s="16" t="s">
        <v>79</v>
      </c>
      <c r="D132" s="17">
        <v>100000000</v>
      </c>
    </row>
    <row r="133" spans="2:4" ht="15">
      <c r="B133" s="16" t="s">
        <v>80</v>
      </c>
      <c r="D133" s="17">
        <v>13000000</v>
      </c>
    </row>
    <row r="134" spans="2:4" ht="15">
      <c r="B134" s="16" t="s">
        <v>81</v>
      </c>
      <c r="D134" s="17">
        <v>100000000</v>
      </c>
    </row>
    <row r="135" spans="2:4" ht="15">
      <c r="B135" s="16" t="s">
        <v>82</v>
      </c>
      <c r="D135" s="17">
        <v>1522208.24</v>
      </c>
    </row>
    <row r="136" spans="2:4" ht="15">
      <c r="B136" s="16" t="s">
        <v>83</v>
      </c>
      <c r="D136" s="17">
        <v>500000000</v>
      </c>
    </row>
    <row r="137" spans="2:4" ht="15">
      <c r="B137" s="16" t="s">
        <v>84</v>
      </c>
      <c r="D137" s="17">
        <v>2466547.02</v>
      </c>
    </row>
    <row r="138" spans="2:4" ht="15">
      <c r="B138" s="3" t="s">
        <v>69</v>
      </c>
      <c r="D138" s="18">
        <f>SUM(D124:D137)</f>
        <v>1232885959.02</v>
      </c>
    </row>
    <row r="144" spans="2:4" ht="15">
      <c r="B144" s="13" t="s">
        <v>59</v>
      </c>
      <c r="C144" s="13"/>
      <c r="D144" s="13"/>
    </row>
    <row r="145" spans="2:4" ht="15">
      <c r="B145" s="14" t="s">
        <v>60</v>
      </c>
      <c r="C145" s="14"/>
      <c r="D145" s="14"/>
    </row>
    <row r="147" spans="2:4" ht="15">
      <c r="B147" s="14" t="s">
        <v>85</v>
      </c>
      <c r="C147" s="14"/>
      <c r="D147" s="14"/>
    </row>
    <row r="148" spans="2:4" ht="15">
      <c r="B148" s="15" t="s">
        <v>2</v>
      </c>
      <c r="C148" s="15"/>
      <c r="D148" s="15"/>
    </row>
    <row r="150" spans="2:4" ht="15">
      <c r="B150" s="3" t="s">
        <v>61</v>
      </c>
      <c r="D150" s="6" t="s">
        <v>62</v>
      </c>
    </row>
    <row r="152" spans="2:4" ht="15">
      <c r="B152" s="16" t="s">
        <v>86</v>
      </c>
      <c r="D152" s="17">
        <v>128770</v>
      </c>
    </row>
    <row r="153" spans="2:4" ht="15">
      <c r="B153" s="16" t="s">
        <v>87</v>
      </c>
      <c r="D153" s="17">
        <v>1019519.76</v>
      </c>
    </row>
    <row r="154" spans="2:4" ht="15">
      <c r="B154" s="3" t="s">
        <v>69</v>
      </c>
      <c r="D154" s="18">
        <f>SUM(D152:D153)</f>
        <v>1148289.76</v>
      </c>
    </row>
    <row r="161" spans="2:4" ht="15">
      <c r="B161" s="13" t="s">
        <v>59</v>
      </c>
      <c r="C161" s="13"/>
      <c r="D161" s="13"/>
    </row>
    <row r="162" spans="2:4" ht="15">
      <c r="B162" s="14" t="s">
        <v>60</v>
      </c>
      <c r="C162" s="14"/>
      <c r="D162" s="14"/>
    </row>
    <row r="164" spans="2:4" ht="15">
      <c r="B164" s="14" t="s">
        <v>11</v>
      </c>
      <c r="C164" s="14"/>
      <c r="D164" s="14"/>
    </row>
    <row r="165" spans="2:4" ht="15">
      <c r="B165" s="15" t="s">
        <v>2</v>
      </c>
      <c r="C165" s="15"/>
      <c r="D165" s="15"/>
    </row>
    <row r="167" spans="2:4" ht="15">
      <c r="B167" s="3" t="s">
        <v>61</v>
      </c>
      <c r="D167" s="6" t="s">
        <v>62</v>
      </c>
    </row>
    <row r="169" spans="2:4" ht="15">
      <c r="B169" s="16" t="s">
        <v>88</v>
      </c>
      <c r="D169" s="17">
        <v>5700</v>
      </c>
    </row>
    <row r="170" spans="2:4" ht="15">
      <c r="B170" s="16" t="s">
        <v>89</v>
      </c>
      <c r="D170" s="17">
        <v>576000</v>
      </c>
    </row>
    <row r="171" spans="2:4" ht="15">
      <c r="B171" s="16" t="s">
        <v>90</v>
      </c>
      <c r="D171" s="17">
        <v>88903.18</v>
      </c>
    </row>
    <row r="172" spans="2:4" ht="15">
      <c r="B172" s="16" t="s">
        <v>91</v>
      </c>
      <c r="D172" s="17">
        <v>501947800.75</v>
      </c>
    </row>
    <row r="173" spans="2:4" ht="15">
      <c r="B173" s="16" t="s">
        <v>92</v>
      </c>
      <c r="D173" s="17">
        <v>19036966.79</v>
      </c>
    </row>
    <row r="174" spans="2:4" ht="15">
      <c r="B174" s="3" t="s">
        <v>69</v>
      </c>
      <c r="D174" s="18">
        <f>SUM(D169:D173)</f>
        <v>521655370.72</v>
      </c>
    </row>
    <row r="190" spans="2:4" ht="15">
      <c r="B190" s="13" t="s">
        <v>59</v>
      </c>
      <c r="C190" s="13"/>
      <c r="D190" s="13"/>
    </row>
    <row r="191" spans="2:4" ht="15">
      <c r="B191" s="14" t="s">
        <v>60</v>
      </c>
      <c r="C191" s="14"/>
      <c r="D191" s="14"/>
    </row>
    <row r="193" spans="2:4" ht="15">
      <c r="B193" s="19" t="s">
        <v>13</v>
      </c>
      <c r="C193" s="19"/>
      <c r="D193" s="19"/>
    </row>
    <row r="194" ht="15">
      <c r="C194" s="20" t="s">
        <v>2</v>
      </c>
    </row>
    <row r="196" spans="2:4" ht="15">
      <c r="B196" s="3" t="s">
        <v>61</v>
      </c>
      <c r="D196" s="6" t="s">
        <v>62</v>
      </c>
    </row>
    <row r="198" spans="2:4" ht="15">
      <c r="B198" s="16" t="s">
        <v>93</v>
      </c>
      <c r="D198" s="17">
        <v>380333.45</v>
      </c>
    </row>
    <row r="199" spans="2:4" ht="15">
      <c r="B199" s="16" t="s">
        <v>94</v>
      </c>
      <c r="D199" s="17">
        <v>617441.08</v>
      </c>
    </row>
    <row r="200" spans="2:4" ht="15">
      <c r="B200" s="16" t="s">
        <v>95</v>
      </c>
      <c r="D200" s="17">
        <v>6464698.64</v>
      </c>
    </row>
    <row r="201" spans="2:4" ht="15">
      <c r="B201" s="16" t="s">
        <v>96</v>
      </c>
      <c r="D201" s="17">
        <v>3671104.63</v>
      </c>
    </row>
    <row r="202" spans="2:4" ht="15">
      <c r="B202" s="16" t="s">
        <v>97</v>
      </c>
      <c r="D202" s="17">
        <v>25053.67</v>
      </c>
    </row>
    <row r="203" spans="2:4" ht="15">
      <c r="B203" s="16" t="s">
        <v>98</v>
      </c>
      <c r="D203" s="17">
        <v>344542.07</v>
      </c>
    </row>
    <row r="204" spans="2:4" ht="15">
      <c r="B204" s="16" t="s">
        <v>99</v>
      </c>
      <c r="D204" s="17">
        <v>8983542.72</v>
      </c>
    </row>
    <row r="205" spans="2:4" ht="15">
      <c r="B205" s="16" t="s">
        <v>100</v>
      </c>
      <c r="D205" s="17">
        <v>2755300</v>
      </c>
    </row>
    <row r="206" spans="2:4" ht="15">
      <c r="B206" s="16" t="s">
        <v>101</v>
      </c>
      <c r="D206" s="17">
        <v>400000</v>
      </c>
    </row>
    <row r="207" spans="2:4" ht="15">
      <c r="B207" s="16" t="s">
        <v>102</v>
      </c>
      <c r="D207" s="17">
        <v>267814.94</v>
      </c>
    </row>
    <row r="208" spans="2:4" ht="15">
      <c r="B208" s="16" t="s">
        <v>103</v>
      </c>
      <c r="D208" s="17">
        <v>1557600</v>
      </c>
    </row>
    <row r="209" spans="2:4" ht="15">
      <c r="B209" s="16" t="s">
        <v>104</v>
      </c>
      <c r="D209" s="17">
        <v>1555654.46</v>
      </c>
    </row>
    <row r="210" spans="2:4" ht="15">
      <c r="B210" s="16" t="s">
        <v>105</v>
      </c>
      <c r="D210" s="17">
        <v>1476526.01</v>
      </c>
    </row>
    <row r="211" spans="2:4" ht="15">
      <c r="B211" s="16" t="s">
        <v>106</v>
      </c>
      <c r="D211" s="17">
        <v>7390236.75</v>
      </c>
    </row>
    <row r="212" spans="2:4" ht="15">
      <c r="B212" s="16" t="s">
        <v>107</v>
      </c>
      <c r="D212" s="17">
        <v>333806.13</v>
      </c>
    </row>
    <row r="213" spans="2:4" ht="15">
      <c r="B213" s="16" t="s">
        <v>108</v>
      </c>
      <c r="D213" s="17">
        <v>112783.07</v>
      </c>
    </row>
    <row r="214" spans="2:4" ht="15">
      <c r="B214" s="16" t="s">
        <v>109</v>
      </c>
      <c r="D214" s="17">
        <v>162886.35</v>
      </c>
    </row>
    <row r="215" spans="2:4" ht="15">
      <c r="B215" s="16" t="s">
        <v>110</v>
      </c>
      <c r="D215" s="17">
        <v>722783.16</v>
      </c>
    </row>
    <row r="216" spans="2:4" ht="15">
      <c r="B216" s="16" t="s">
        <v>111</v>
      </c>
      <c r="D216" s="17">
        <v>0.2</v>
      </c>
    </row>
    <row r="217" spans="2:4" ht="15">
      <c r="B217" s="16" t="s">
        <v>112</v>
      </c>
      <c r="D217" s="17">
        <v>1380600</v>
      </c>
    </row>
    <row r="218" spans="2:4" ht="15">
      <c r="B218" s="16" t="s">
        <v>113</v>
      </c>
      <c r="D218" s="17">
        <v>354840</v>
      </c>
    </row>
    <row r="219" spans="2:4" ht="15">
      <c r="B219" s="16" t="s">
        <v>114</v>
      </c>
      <c r="D219" s="17">
        <v>959751.82</v>
      </c>
    </row>
    <row r="220" spans="2:4" ht="15">
      <c r="B220" s="16" t="s">
        <v>115</v>
      </c>
      <c r="D220" s="17">
        <v>220000</v>
      </c>
    </row>
    <row r="221" spans="2:4" ht="15">
      <c r="B221" s="16" t="s">
        <v>116</v>
      </c>
      <c r="D221" s="17">
        <v>32504.64</v>
      </c>
    </row>
    <row r="222" spans="2:4" ht="15">
      <c r="B222" s="16" t="s">
        <v>117</v>
      </c>
      <c r="D222" s="17">
        <v>13399.99</v>
      </c>
    </row>
    <row r="223" spans="2:4" ht="15">
      <c r="B223" s="16" t="s">
        <v>118</v>
      </c>
      <c r="D223" s="17">
        <v>127433.54</v>
      </c>
    </row>
    <row r="224" spans="2:4" ht="15">
      <c r="B224" s="16" t="s">
        <v>119</v>
      </c>
      <c r="D224" s="17">
        <v>2360</v>
      </c>
    </row>
    <row r="225" spans="2:4" ht="15">
      <c r="B225" s="3" t="s">
        <v>69</v>
      </c>
      <c r="D225" s="18">
        <f>SUM(D198:D224)</f>
        <v>40312997.32000001</v>
      </c>
    </row>
    <row r="236" spans="2:4" ht="15">
      <c r="B236" s="13" t="s">
        <v>59</v>
      </c>
      <c r="C236" s="13"/>
      <c r="D236" s="13"/>
    </row>
    <row r="237" spans="2:4" ht="15">
      <c r="B237" s="14" t="s">
        <v>60</v>
      </c>
      <c r="C237" s="14"/>
      <c r="D237" s="14"/>
    </row>
    <row r="239" spans="2:4" ht="15">
      <c r="B239" s="14" t="s">
        <v>120</v>
      </c>
      <c r="C239" s="14"/>
      <c r="D239" s="14"/>
    </row>
    <row r="240" spans="2:4" ht="15">
      <c r="B240" s="15" t="s">
        <v>2</v>
      </c>
      <c r="C240" s="15"/>
      <c r="D240" s="15"/>
    </row>
    <row r="242" spans="2:4" ht="15">
      <c r="B242" s="3" t="s">
        <v>61</v>
      </c>
      <c r="D242" s="6" t="s">
        <v>62</v>
      </c>
    </row>
    <row r="244" spans="2:4" ht="15">
      <c r="B244" s="16" t="s">
        <v>121</v>
      </c>
      <c r="D244" s="17">
        <v>567034133.65</v>
      </c>
    </row>
    <row r="245" spans="2:4" ht="15">
      <c r="B245" s="16" t="s">
        <v>122</v>
      </c>
      <c r="D245" s="17">
        <v>136409179</v>
      </c>
    </row>
    <row r="246" spans="2:4" ht="15">
      <c r="B246" s="16" t="s">
        <v>123</v>
      </c>
      <c r="D246" s="17">
        <v>153445832.19</v>
      </c>
    </row>
    <row r="247" spans="2:4" ht="15">
      <c r="B247" s="3" t="s">
        <v>69</v>
      </c>
      <c r="D247" s="18">
        <f>SUM(D244:D246)</f>
        <v>856889144.8399999</v>
      </c>
    </row>
    <row r="253" spans="2:4" ht="15">
      <c r="B253" s="13" t="s">
        <v>59</v>
      </c>
      <c r="C253" s="13"/>
      <c r="D253" s="13"/>
    </row>
    <row r="254" spans="2:4" ht="15">
      <c r="B254" s="14" t="s">
        <v>60</v>
      </c>
      <c r="C254" s="14"/>
      <c r="D254" s="14"/>
    </row>
    <row r="256" spans="2:4" ht="15">
      <c r="B256" s="14" t="s">
        <v>20</v>
      </c>
      <c r="C256" s="14"/>
      <c r="D256" s="14"/>
    </row>
    <row r="257" spans="2:4" ht="15">
      <c r="B257" s="15" t="s">
        <v>2</v>
      </c>
      <c r="C257" s="15"/>
      <c r="D257" s="15"/>
    </row>
    <row r="259" spans="2:4" ht="15">
      <c r="B259" s="3" t="s">
        <v>61</v>
      </c>
      <c r="D259" s="6" t="s">
        <v>62</v>
      </c>
    </row>
    <row r="261" spans="2:4" ht="15">
      <c r="B261" s="16" t="s">
        <v>124</v>
      </c>
      <c r="D261" s="17">
        <v>60729234.83</v>
      </c>
    </row>
    <row r="262" spans="2:4" ht="15">
      <c r="B262" s="16" t="s">
        <v>125</v>
      </c>
      <c r="D262" s="17">
        <v>113197918.64</v>
      </c>
    </row>
    <row r="263" spans="2:4" ht="15">
      <c r="B263" s="16" t="s">
        <v>126</v>
      </c>
      <c r="D263" s="17">
        <v>2341164.31</v>
      </c>
    </row>
    <row r="264" spans="2:4" ht="15">
      <c r="B264" s="16" t="s">
        <v>127</v>
      </c>
      <c r="D264" s="17">
        <v>82120376.5</v>
      </c>
    </row>
    <row r="265" spans="2:4" ht="15">
      <c r="B265" s="16" t="s">
        <v>128</v>
      </c>
      <c r="D265" s="17">
        <v>7932536.37</v>
      </c>
    </row>
    <row r="266" spans="2:4" ht="15">
      <c r="B266" s="16" t="s">
        <v>129</v>
      </c>
      <c r="D266" s="17">
        <v>100668.98</v>
      </c>
    </row>
    <row r="267" spans="2:4" ht="15">
      <c r="B267" s="3" t="s">
        <v>69</v>
      </c>
      <c r="D267" s="18">
        <f>SUM(D261:D266)</f>
        <v>266421899.63</v>
      </c>
    </row>
    <row r="283" spans="2:4" ht="15">
      <c r="B283" s="13" t="s">
        <v>59</v>
      </c>
      <c r="C283" s="13"/>
      <c r="D283" s="13"/>
    </row>
    <row r="284" spans="2:4" ht="15">
      <c r="B284" s="14" t="s">
        <v>60</v>
      </c>
      <c r="C284" s="14"/>
      <c r="D284" s="14"/>
    </row>
    <row r="286" spans="2:4" ht="15">
      <c r="B286" s="14" t="s">
        <v>130</v>
      </c>
      <c r="C286" s="14"/>
      <c r="D286" s="14"/>
    </row>
    <row r="287" spans="2:4" ht="15">
      <c r="B287" s="15" t="s">
        <v>2</v>
      </c>
      <c r="C287" s="15"/>
      <c r="D287" s="15"/>
    </row>
    <row r="289" spans="2:4" ht="15">
      <c r="B289" s="3" t="s">
        <v>61</v>
      </c>
      <c r="D289" s="6" t="s">
        <v>62</v>
      </c>
    </row>
    <row r="291" spans="2:4" ht="15">
      <c r="B291" s="16" t="s">
        <v>131</v>
      </c>
      <c r="D291" s="17">
        <v>7326596.28</v>
      </c>
    </row>
    <row r="292" spans="2:4" ht="15">
      <c r="B292" s="16" t="s">
        <v>132</v>
      </c>
      <c r="D292" s="17">
        <v>30682240.89</v>
      </c>
    </row>
    <row r="293" spans="2:4" ht="15">
      <c r="B293" s="16" t="s">
        <v>133</v>
      </c>
      <c r="D293" s="17">
        <v>3639575.39</v>
      </c>
    </row>
    <row r="294" spans="2:4" ht="15">
      <c r="B294" s="3" t="s">
        <v>69</v>
      </c>
      <c r="D294" s="18">
        <f>SUM(D291:D293)</f>
        <v>41648412.56</v>
      </c>
    </row>
    <row r="297" spans="2:4" ht="15">
      <c r="B297" s="13" t="s">
        <v>59</v>
      </c>
      <c r="C297" s="13"/>
      <c r="D297" s="13"/>
    </row>
    <row r="298" spans="2:4" ht="15">
      <c r="B298" s="14" t="s">
        <v>60</v>
      </c>
      <c r="C298" s="14"/>
      <c r="D298" s="14"/>
    </row>
    <row r="300" spans="2:4" ht="15">
      <c r="B300" s="14" t="s">
        <v>27</v>
      </c>
      <c r="C300" s="14"/>
      <c r="D300" s="14"/>
    </row>
    <row r="301" spans="2:4" ht="15">
      <c r="B301" s="15" t="s">
        <v>2</v>
      </c>
      <c r="C301" s="15"/>
      <c r="D301" s="15"/>
    </row>
    <row r="303" spans="2:4" ht="15">
      <c r="B303" s="3" t="s">
        <v>61</v>
      </c>
      <c r="D303" s="6" t="s">
        <v>62</v>
      </c>
    </row>
    <row r="305" spans="2:4" ht="15">
      <c r="B305" s="16" t="s">
        <v>134</v>
      </c>
      <c r="D305" s="17">
        <v>319180332.13</v>
      </c>
    </row>
    <row r="306" spans="2:4" ht="15">
      <c r="B306" s="16" t="s">
        <v>135</v>
      </c>
      <c r="D306" s="17">
        <v>86382876.77</v>
      </c>
    </row>
    <row r="307" spans="2:4" ht="15">
      <c r="B307" s="16" t="s">
        <v>136</v>
      </c>
      <c r="D307" s="17">
        <v>99652165.54</v>
      </c>
    </row>
    <row r="308" spans="2:4" ht="15">
      <c r="B308" s="16" t="s">
        <v>137</v>
      </c>
      <c r="D308" s="17">
        <v>161178452.85</v>
      </c>
    </row>
    <row r="309" spans="2:4" ht="15">
      <c r="B309" s="16" t="s">
        <v>138</v>
      </c>
      <c r="D309" s="17">
        <v>2118293.74</v>
      </c>
    </row>
    <row r="310" spans="2:4" ht="15">
      <c r="B310" s="16" t="s">
        <v>139</v>
      </c>
      <c r="D310" s="17">
        <v>163648458.97</v>
      </c>
    </row>
    <row r="311" spans="2:4" ht="15">
      <c r="B311" s="16" t="s">
        <v>140</v>
      </c>
      <c r="D311" s="17">
        <v>57119317.82</v>
      </c>
    </row>
    <row r="312" spans="2:4" ht="15">
      <c r="B312" s="16" t="s">
        <v>141</v>
      </c>
      <c r="D312" s="17">
        <v>3432240.84</v>
      </c>
    </row>
    <row r="313" spans="2:4" ht="15">
      <c r="B313" s="3" t="s">
        <v>69</v>
      </c>
      <c r="D313" s="18">
        <f>SUM(D305:D312)</f>
        <v>892712138.6600001</v>
      </c>
    </row>
    <row r="317" spans="2:4" ht="15">
      <c r="B317" s="13" t="s">
        <v>59</v>
      </c>
      <c r="C317" s="13"/>
      <c r="D317" s="13"/>
    </row>
    <row r="318" spans="2:4" ht="15">
      <c r="B318" s="14" t="s">
        <v>60</v>
      </c>
      <c r="C318" s="14"/>
      <c r="D318" s="14"/>
    </row>
    <row r="320" spans="2:4" ht="15">
      <c r="B320" s="14" t="s">
        <v>142</v>
      </c>
      <c r="C320" s="14"/>
      <c r="D320" s="14"/>
    </row>
    <row r="321" spans="2:4" ht="15">
      <c r="B321" s="15" t="s">
        <v>2</v>
      </c>
      <c r="C321" s="15"/>
      <c r="D321" s="15"/>
    </row>
    <row r="323" spans="2:4" ht="15">
      <c r="B323" s="3" t="s">
        <v>61</v>
      </c>
      <c r="D323" s="6" t="s">
        <v>62</v>
      </c>
    </row>
    <row r="325" spans="2:4" ht="15">
      <c r="B325" s="16" t="s">
        <v>143</v>
      </c>
      <c r="D325" s="17">
        <v>695707.73</v>
      </c>
    </row>
    <row r="326" spans="2:4" ht="15">
      <c r="B326" s="3" t="s">
        <v>69</v>
      </c>
      <c r="D326" s="21">
        <v>695707.73</v>
      </c>
    </row>
    <row r="328" spans="2:4" ht="15">
      <c r="B328" s="13" t="s">
        <v>59</v>
      </c>
      <c r="C328" s="13"/>
      <c r="D328" s="13"/>
    </row>
    <row r="329" spans="2:4" ht="15">
      <c r="B329" s="14" t="s">
        <v>60</v>
      </c>
      <c r="C329" s="14"/>
      <c r="D329" s="14"/>
    </row>
    <row r="330" spans="2:4" ht="15">
      <c r="B330" s="14" t="s">
        <v>35</v>
      </c>
      <c r="C330" s="14"/>
      <c r="D330" s="14"/>
    </row>
    <row r="331" spans="2:4" ht="15">
      <c r="B331" s="15" t="s">
        <v>2</v>
      </c>
      <c r="C331" s="15"/>
      <c r="D331" s="15"/>
    </row>
    <row r="333" spans="2:4" ht="15">
      <c r="B333" s="3" t="s">
        <v>61</v>
      </c>
      <c r="D333" s="6" t="s">
        <v>62</v>
      </c>
    </row>
    <row r="335" spans="2:4" ht="15">
      <c r="B335" s="16" t="s">
        <v>144</v>
      </c>
      <c r="D335" s="17">
        <v>2414786</v>
      </c>
    </row>
    <row r="336" spans="2:4" ht="15">
      <c r="B336" s="16" t="s">
        <v>145</v>
      </c>
      <c r="D336" s="17">
        <v>953440</v>
      </c>
    </row>
    <row r="337" spans="2:4" ht="15">
      <c r="B337" s="16" t="s">
        <v>146</v>
      </c>
      <c r="D337" s="17">
        <v>1081932.5</v>
      </c>
    </row>
    <row r="338" spans="2:4" ht="15">
      <c r="B338" s="16" t="s">
        <v>147</v>
      </c>
      <c r="D338" s="17">
        <v>471885.02</v>
      </c>
    </row>
    <row r="339" spans="2:4" ht="15">
      <c r="B339" s="16" t="s">
        <v>148</v>
      </c>
      <c r="D339" s="17">
        <v>2080364.3</v>
      </c>
    </row>
    <row r="340" spans="2:4" ht="15">
      <c r="B340" s="3" t="s">
        <v>69</v>
      </c>
      <c r="D340" s="18">
        <f>SUM(D335:D339)</f>
        <v>7002407.819999999</v>
      </c>
    </row>
    <row r="343" spans="2:4" ht="15">
      <c r="B343" s="13" t="s">
        <v>59</v>
      </c>
      <c r="C343" s="13"/>
      <c r="D343" s="13"/>
    </row>
    <row r="344" spans="2:4" ht="15">
      <c r="B344" s="14" t="s">
        <v>60</v>
      </c>
      <c r="C344" s="14"/>
      <c r="D344" s="14"/>
    </row>
    <row r="345" spans="2:4" ht="15">
      <c r="B345" s="14" t="s">
        <v>149</v>
      </c>
      <c r="C345" s="14"/>
      <c r="D345" s="14"/>
    </row>
    <row r="346" spans="2:4" ht="15">
      <c r="B346" s="15" t="s">
        <v>2</v>
      </c>
      <c r="C346" s="15"/>
      <c r="D346" s="15"/>
    </row>
    <row r="348" spans="2:4" ht="15">
      <c r="B348" s="3" t="s">
        <v>61</v>
      </c>
      <c r="D348" s="6" t="s">
        <v>62</v>
      </c>
    </row>
    <row r="350" spans="2:4" ht="15">
      <c r="B350" s="16" t="s">
        <v>150</v>
      </c>
      <c r="D350" s="17">
        <v>6710567.95</v>
      </c>
    </row>
    <row r="351" spans="2:4" ht="15">
      <c r="B351" s="16" t="s">
        <v>151</v>
      </c>
      <c r="D351" s="17">
        <v>51376</v>
      </c>
    </row>
    <row r="352" spans="2:4" ht="15">
      <c r="B352" s="16" t="s">
        <v>152</v>
      </c>
      <c r="D352" s="17">
        <v>11579.4</v>
      </c>
    </row>
    <row r="353" spans="2:4" ht="15">
      <c r="B353" s="16" t="s">
        <v>153</v>
      </c>
      <c r="D353" s="17">
        <v>301.99</v>
      </c>
    </row>
    <row r="354" spans="2:4" ht="15">
      <c r="B354" s="16" t="s">
        <v>154</v>
      </c>
      <c r="D354" s="17">
        <v>501947800.75</v>
      </c>
    </row>
    <row r="355" spans="2:4" ht="15">
      <c r="B355" s="16" t="s">
        <v>155</v>
      </c>
      <c r="D355" s="17">
        <v>1085.33</v>
      </c>
    </row>
    <row r="356" spans="2:4" ht="15">
      <c r="B356" s="16" t="s">
        <v>156</v>
      </c>
      <c r="D356" s="17">
        <v>32431.86</v>
      </c>
    </row>
    <row r="357" spans="2:4" ht="15">
      <c r="B357" s="16" t="s">
        <v>157</v>
      </c>
      <c r="D357" s="17">
        <v>8671341.37</v>
      </c>
    </row>
    <row r="358" spans="2:4" ht="15">
      <c r="B358" s="16" t="s">
        <v>158</v>
      </c>
      <c r="D358" s="17">
        <v>2204240</v>
      </c>
    </row>
    <row r="359" spans="2:4" ht="15">
      <c r="B359" s="16" t="s">
        <v>159</v>
      </c>
      <c r="D359" s="17">
        <v>19295.01</v>
      </c>
    </row>
    <row r="360" spans="2:4" ht="15">
      <c r="B360" s="16" t="s">
        <v>160</v>
      </c>
      <c r="D360" s="17">
        <v>839716.19</v>
      </c>
    </row>
    <row r="361" spans="2:4" ht="15">
      <c r="B361" s="4" t="s">
        <v>161</v>
      </c>
      <c r="D361" s="17">
        <v>35700</v>
      </c>
    </row>
    <row r="362" spans="2:4" ht="15">
      <c r="B362" s="16" t="s">
        <v>162</v>
      </c>
      <c r="D362" s="17">
        <v>29565017.16</v>
      </c>
    </row>
    <row r="363" spans="2:4" ht="15">
      <c r="B363" s="16" t="s">
        <v>163</v>
      </c>
      <c r="D363" s="17">
        <v>10163654</v>
      </c>
    </row>
    <row r="364" spans="2:4" ht="15">
      <c r="B364" s="16" t="s">
        <v>164</v>
      </c>
      <c r="D364" s="17">
        <v>1079136.91</v>
      </c>
    </row>
    <row r="365" spans="2:4" ht="15">
      <c r="B365" s="16" t="s">
        <v>165</v>
      </c>
      <c r="D365" s="17">
        <v>162958</v>
      </c>
    </row>
    <row r="366" spans="2:4" ht="15">
      <c r="B366" s="16" t="s">
        <v>166</v>
      </c>
      <c r="D366" s="17">
        <v>108306.07</v>
      </c>
    </row>
    <row r="367" spans="2:4" ht="15">
      <c r="B367" s="16" t="s">
        <v>167</v>
      </c>
      <c r="D367" s="17">
        <v>656653.89</v>
      </c>
    </row>
    <row r="368" spans="2:4" ht="15">
      <c r="B368" s="16" t="s">
        <v>168</v>
      </c>
      <c r="D368" s="17">
        <v>8263623.54</v>
      </c>
    </row>
    <row r="369" spans="2:4" ht="15">
      <c r="B369" s="16" t="s">
        <v>169</v>
      </c>
      <c r="D369" s="17">
        <v>743906.8</v>
      </c>
    </row>
    <row r="370" spans="2:4" ht="15">
      <c r="B370" s="16" t="s">
        <v>170</v>
      </c>
      <c r="D370" s="17">
        <v>9209.7</v>
      </c>
    </row>
    <row r="371" spans="2:4" ht="15">
      <c r="B371" s="16" t="s">
        <v>171</v>
      </c>
      <c r="D371" s="17">
        <v>167952.82</v>
      </c>
    </row>
    <row r="372" spans="2:4" ht="15">
      <c r="B372" s="4" t="s">
        <v>172</v>
      </c>
      <c r="D372" s="17">
        <v>57834.28</v>
      </c>
    </row>
    <row r="373" spans="2:4" ht="15">
      <c r="B373" s="3" t="s">
        <v>69</v>
      </c>
      <c r="D373" s="18">
        <f>SUM(D350:D372)</f>
        <v>571503689.02</v>
      </c>
    </row>
  </sheetData>
  <sheetProtection/>
  <mergeCells count="46">
    <mergeCell ref="B343:D343"/>
    <mergeCell ref="B344:D344"/>
    <mergeCell ref="B345:D345"/>
    <mergeCell ref="B346:D346"/>
    <mergeCell ref="B320:D320"/>
    <mergeCell ref="B321:D321"/>
    <mergeCell ref="B328:D328"/>
    <mergeCell ref="B329:D329"/>
    <mergeCell ref="B330:D330"/>
    <mergeCell ref="B331:D331"/>
    <mergeCell ref="B297:D297"/>
    <mergeCell ref="B298:D298"/>
    <mergeCell ref="B300:D300"/>
    <mergeCell ref="B301:D301"/>
    <mergeCell ref="B317:D317"/>
    <mergeCell ref="B318:D318"/>
    <mergeCell ref="B256:D256"/>
    <mergeCell ref="B257:D257"/>
    <mergeCell ref="B283:D283"/>
    <mergeCell ref="B284:D284"/>
    <mergeCell ref="B286:D286"/>
    <mergeCell ref="B287:D287"/>
    <mergeCell ref="B236:D236"/>
    <mergeCell ref="B237:D237"/>
    <mergeCell ref="B239:D239"/>
    <mergeCell ref="B240:D240"/>
    <mergeCell ref="B253:D253"/>
    <mergeCell ref="B254:D254"/>
    <mergeCell ref="B161:D161"/>
    <mergeCell ref="B162:D162"/>
    <mergeCell ref="B164:D164"/>
    <mergeCell ref="B165:D165"/>
    <mergeCell ref="B190:D190"/>
    <mergeCell ref="B191:D191"/>
    <mergeCell ref="B119:D119"/>
    <mergeCell ref="B120:D120"/>
    <mergeCell ref="B144:D144"/>
    <mergeCell ref="B145:D145"/>
    <mergeCell ref="B147:D147"/>
    <mergeCell ref="B148:D148"/>
    <mergeCell ref="B96:D96"/>
    <mergeCell ref="B97:D97"/>
    <mergeCell ref="B99:D99"/>
    <mergeCell ref="B100:D100"/>
    <mergeCell ref="B116:D116"/>
    <mergeCell ref="B117:D1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0"/>
  <sheetViews>
    <sheetView showOutlineSymbols="0" zoomScalePageLayoutView="0" workbookViewId="0" topLeftCell="A88">
      <selection activeCell="A1" sqref="A1:E100"/>
    </sheetView>
  </sheetViews>
  <sheetFormatPr defaultColWidth="6.8515625" defaultRowHeight="15"/>
  <cols>
    <col min="1" max="1" width="6.00390625" style="0" customWidth="1"/>
    <col min="2" max="2" width="52.8515625" style="0" bestFit="1" customWidth="1"/>
    <col min="3" max="3" width="6.00390625" style="0" customWidth="1"/>
    <col min="4" max="5" width="13.00390625" style="0" bestFit="1" customWidth="1"/>
  </cols>
  <sheetData>
    <row r="1" ht="18.75" customHeight="1"/>
    <row r="2" ht="15" customHeight="1">
      <c r="C2" s="1" t="s">
        <v>0</v>
      </c>
    </row>
    <row r="3" ht="11.25" customHeight="1">
      <c r="C3" s="2" t="s">
        <v>1</v>
      </c>
    </row>
    <row r="4" ht="10.5" customHeight="1">
      <c r="C4" s="2" t="s">
        <v>2</v>
      </c>
    </row>
    <row r="5" ht="12.75" customHeight="1"/>
    <row r="6" ht="11.25" customHeight="1">
      <c r="B6" s="3" t="s">
        <v>3</v>
      </c>
    </row>
    <row r="7" ht="11.25" customHeight="1">
      <c r="B7" s="3" t="s">
        <v>3</v>
      </c>
    </row>
    <row r="8" ht="11.25" customHeight="1">
      <c r="B8" s="3" t="s">
        <v>4</v>
      </c>
    </row>
    <row r="9" ht="11.25" customHeight="1">
      <c r="B9" s="3" t="s">
        <v>5</v>
      </c>
    </row>
    <row r="10" spans="2:4" ht="11.25" customHeight="1">
      <c r="B10" s="4" t="s">
        <v>6</v>
      </c>
      <c r="D10" s="8">
        <v>1343533371.54</v>
      </c>
    </row>
    <row r="11" spans="2:4" ht="11.25" customHeight="1">
      <c r="B11" s="4" t="s">
        <v>7</v>
      </c>
      <c r="D11" s="8">
        <v>1232885959.02</v>
      </c>
    </row>
    <row r="12" spans="2:4" ht="11.25" customHeight="1">
      <c r="B12" s="4" t="s">
        <v>10</v>
      </c>
      <c r="D12" s="8">
        <v>1148289.76</v>
      </c>
    </row>
    <row r="13" spans="2:4" ht="11.25" customHeight="1">
      <c r="B13" s="4" t="s">
        <v>11</v>
      </c>
      <c r="D13" s="8">
        <v>521655370.72</v>
      </c>
    </row>
    <row r="14" spans="2:4" ht="11.25" customHeight="1">
      <c r="B14" s="4" t="s">
        <v>12</v>
      </c>
      <c r="D14" s="8">
        <v>4985795.59</v>
      </c>
    </row>
    <row r="15" spans="2:4" ht="11.25" customHeight="1">
      <c r="B15" s="4" t="s">
        <v>13</v>
      </c>
      <c r="D15" s="8">
        <v>40312997.32</v>
      </c>
    </row>
    <row r="16" spans="2:4" ht="11.25" customHeight="1">
      <c r="B16" s="4" t="s">
        <v>14</v>
      </c>
      <c r="D16" s="8">
        <v>856889144.84</v>
      </c>
    </row>
    <row r="17" spans="2:4" ht="11.25" customHeight="1">
      <c r="B17" s="4" t="s">
        <v>15</v>
      </c>
      <c r="D17" s="9">
        <v>-168293866.56</v>
      </c>
    </row>
    <row r="18" spans="2:5" ht="11.25" customHeight="1" thickBot="1">
      <c r="B18" s="11" t="s">
        <v>8</v>
      </c>
      <c r="E18" s="7">
        <f>SUM(D10:D17)</f>
        <v>3833117062.2300005</v>
      </c>
    </row>
    <row r="19" ht="11.25" customHeight="1">
      <c r="B19" s="3" t="s">
        <v>3</v>
      </c>
    </row>
    <row r="20" ht="11.25" customHeight="1">
      <c r="B20" s="11" t="s">
        <v>9</v>
      </c>
    </row>
    <row r="21" spans="2:4" ht="11.25" customHeight="1">
      <c r="B21" s="4" t="s">
        <v>31</v>
      </c>
      <c r="D21" s="12">
        <v>928590.68</v>
      </c>
    </row>
    <row r="22" ht="11.25" customHeight="1">
      <c r="B22" s="3" t="s">
        <v>16</v>
      </c>
    </row>
    <row r="23" ht="11.25" customHeight="1">
      <c r="B23" s="3"/>
    </row>
    <row r="24" ht="11.25" customHeight="1">
      <c r="B24" s="3" t="s">
        <v>17</v>
      </c>
    </row>
    <row r="25" spans="2:4" ht="11.25" customHeight="1">
      <c r="B25" s="4" t="s">
        <v>18</v>
      </c>
      <c r="D25" s="5">
        <v>116030900</v>
      </c>
    </row>
    <row r="26" spans="2:4" ht="11.25" customHeight="1">
      <c r="B26" s="4" t="s">
        <v>19</v>
      </c>
      <c r="D26" s="5">
        <v>525886628.83</v>
      </c>
    </row>
    <row r="27" spans="2:4" ht="11.25" customHeight="1">
      <c r="B27" s="4" t="s">
        <v>20</v>
      </c>
      <c r="D27" s="5">
        <v>266421899.63</v>
      </c>
    </row>
    <row r="28" spans="2:4" ht="11.25" customHeight="1">
      <c r="B28" s="4" t="s">
        <v>21</v>
      </c>
      <c r="D28" s="5">
        <v>114963400.22</v>
      </c>
    </row>
    <row r="29" spans="2:4" ht="11.25" customHeight="1">
      <c r="B29" s="4" t="s">
        <v>22</v>
      </c>
      <c r="D29" s="5">
        <v>165990599.76</v>
      </c>
    </row>
    <row r="30" spans="2:4" ht="11.25" customHeight="1">
      <c r="B30" s="4" t="s">
        <v>23</v>
      </c>
      <c r="D30" s="5">
        <v>3432459.84</v>
      </c>
    </row>
    <row r="31" spans="2:4" ht="11.25" customHeight="1">
      <c r="B31" s="4" t="s">
        <v>24</v>
      </c>
      <c r="D31" s="5">
        <v>57119420.67</v>
      </c>
    </row>
    <row r="32" spans="2:4" ht="11.25" customHeight="1">
      <c r="B32" s="4" t="s">
        <v>25</v>
      </c>
      <c r="D32" s="9">
        <v>41648412.56</v>
      </c>
    </row>
    <row r="33" spans="2:5" ht="11.25" customHeight="1" thickBot="1">
      <c r="B33" s="3" t="s">
        <v>26</v>
      </c>
      <c r="E33" s="7">
        <f>+D25+D26+D27+D28+D29+D30+D31+D32</f>
        <v>1291493721.51</v>
      </c>
    </row>
    <row r="34" ht="11.25" customHeight="1">
      <c r="B34" s="3" t="s">
        <v>3</v>
      </c>
    </row>
    <row r="35" spans="2:4" ht="11.25" customHeight="1">
      <c r="B35" s="4" t="s">
        <v>27</v>
      </c>
      <c r="D35" s="8">
        <v>-892712138.66</v>
      </c>
    </row>
    <row r="36" spans="2:4" ht="11.25" customHeight="1">
      <c r="B36" s="4" t="s">
        <v>28</v>
      </c>
      <c r="D36" s="9">
        <v>3487852.84</v>
      </c>
    </row>
    <row r="37" spans="2:5" ht="11.25" customHeight="1" thickBot="1">
      <c r="B37" s="3" t="s">
        <v>29</v>
      </c>
      <c r="E37" s="7">
        <f>+E33+D35+D36</f>
        <v>402269435.69</v>
      </c>
    </row>
    <row r="38" ht="11.25" customHeight="1">
      <c r="B38" s="3" t="s">
        <v>3</v>
      </c>
    </row>
    <row r="39" ht="11.25" customHeight="1">
      <c r="B39" s="3" t="s">
        <v>3</v>
      </c>
    </row>
    <row r="40" ht="11.25" customHeight="1">
      <c r="B40" s="3" t="s">
        <v>30</v>
      </c>
    </row>
    <row r="41" spans="2:4" ht="11.25" customHeight="1">
      <c r="B41" s="4" t="s">
        <v>32</v>
      </c>
      <c r="D41" s="9">
        <v>-695707.73</v>
      </c>
    </row>
    <row r="42" spans="2:5" ht="11.25" customHeight="1" thickBot="1">
      <c r="B42" s="3" t="s">
        <v>33</v>
      </c>
      <c r="E42" s="7">
        <f>+D41</f>
        <v>-695707.73</v>
      </c>
    </row>
    <row r="43" ht="11.25" customHeight="1">
      <c r="B43" s="3" t="s">
        <v>3</v>
      </c>
    </row>
    <row r="44" ht="11.25" customHeight="1">
      <c r="B44" s="3" t="s">
        <v>3</v>
      </c>
    </row>
    <row r="45" ht="11.25" customHeight="1">
      <c r="B45" s="3" t="s">
        <v>34</v>
      </c>
    </row>
    <row r="46" spans="2:4" ht="11.25" customHeight="1">
      <c r="B46" s="4" t="s">
        <v>35</v>
      </c>
      <c r="D46" s="9">
        <v>7002407.82</v>
      </c>
    </row>
    <row r="47" spans="2:5" ht="11.25" customHeight="1" thickBot="1">
      <c r="B47" s="3" t="s">
        <v>36</v>
      </c>
      <c r="E47" s="10">
        <f>+E18+E37+E42+D46+D21</f>
        <v>4242621788.6900005</v>
      </c>
    </row>
    <row r="48" ht="11.25" customHeight="1" thickTop="1">
      <c r="B48" s="3" t="s">
        <v>3</v>
      </c>
    </row>
    <row r="49" ht="11.25" customHeight="1">
      <c r="B49" s="3" t="s">
        <v>3</v>
      </c>
    </row>
    <row r="50" ht="11.25" customHeight="1">
      <c r="B50" s="3"/>
    </row>
    <row r="51" ht="11.25" customHeight="1">
      <c r="B51" s="3"/>
    </row>
    <row r="52" ht="11.25" customHeight="1">
      <c r="B52" s="3"/>
    </row>
    <row r="53" ht="11.25" customHeight="1">
      <c r="B53" s="3"/>
    </row>
    <row r="54" ht="11.25" customHeight="1">
      <c r="B54" s="3"/>
    </row>
    <row r="55" ht="11.25" customHeight="1">
      <c r="B55" s="3"/>
    </row>
    <row r="56" ht="11.25" customHeight="1">
      <c r="B56" s="3"/>
    </row>
    <row r="57" ht="11.25" customHeight="1">
      <c r="B57" s="3"/>
    </row>
    <row r="58" ht="11.25" customHeight="1">
      <c r="B58" s="3"/>
    </row>
    <row r="59" ht="11.25" customHeight="1">
      <c r="B59" s="3"/>
    </row>
    <row r="60" ht="11.25" customHeight="1">
      <c r="B60" s="3"/>
    </row>
    <row r="61" ht="11.25" customHeight="1">
      <c r="B61" s="3"/>
    </row>
    <row r="62" ht="11.25" customHeight="1">
      <c r="B62" s="3"/>
    </row>
    <row r="63" ht="11.25" customHeight="1">
      <c r="B63" s="3"/>
    </row>
    <row r="64" ht="11.25" customHeight="1">
      <c r="B64" s="3"/>
    </row>
    <row r="65" ht="11.25" customHeight="1">
      <c r="B65" s="3"/>
    </row>
    <row r="66" ht="11.25" customHeight="1">
      <c r="B66" s="3"/>
    </row>
    <row r="67" ht="11.25" customHeight="1">
      <c r="B67" s="3"/>
    </row>
    <row r="68" ht="11.25" customHeight="1"/>
    <row r="69" ht="11.25" customHeight="1">
      <c r="C69" s="1" t="s">
        <v>0</v>
      </c>
    </row>
    <row r="70" ht="11.25" customHeight="1">
      <c r="C70" s="2" t="s">
        <v>1</v>
      </c>
    </row>
    <row r="71" ht="11.25" customHeight="1">
      <c r="C71" s="2" t="s">
        <v>2</v>
      </c>
    </row>
    <row r="72" ht="11.25" customHeight="1"/>
    <row r="73" ht="11.25" customHeight="1">
      <c r="B73" s="3"/>
    </row>
    <row r="74" ht="11.25" customHeight="1">
      <c r="B74" s="3"/>
    </row>
    <row r="75" ht="11.25" customHeight="1">
      <c r="B75" s="3"/>
    </row>
    <row r="76" ht="11.25" customHeight="1">
      <c r="B76" s="3" t="s">
        <v>37</v>
      </c>
    </row>
    <row r="77" spans="2:4" ht="11.25" customHeight="1">
      <c r="B77" s="4" t="s">
        <v>38</v>
      </c>
      <c r="D77" s="8">
        <v>571503689.02</v>
      </c>
    </row>
    <row r="78" spans="2:4" ht="11.25" customHeight="1">
      <c r="B78" s="4" t="s">
        <v>39</v>
      </c>
      <c r="D78" s="9">
        <v>70987287.82</v>
      </c>
    </row>
    <row r="79" spans="2:5" ht="11.25" customHeight="1" thickBot="1">
      <c r="B79" s="3" t="s">
        <v>40</v>
      </c>
      <c r="E79" s="7">
        <f>+D77+D78</f>
        <v>642490976.8399999</v>
      </c>
    </row>
    <row r="80" ht="11.25" customHeight="1">
      <c r="B80" s="3" t="s">
        <v>3</v>
      </c>
    </row>
    <row r="81" ht="11.25" customHeight="1">
      <c r="B81" s="3" t="s">
        <v>3</v>
      </c>
    </row>
    <row r="82" ht="11.25" customHeight="1">
      <c r="B82" s="3" t="s">
        <v>41</v>
      </c>
    </row>
    <row r="83" spans="2:4" ht="11.25" customHeight="1">
      <c r="B83" s="4" t="s">
        <v>42</v>
      </c>
      <c r="D83" s="8">
        <v>641956193.85</v>
      </c>
    </row>
    <row r="84" spans="2:4" ht="11.25" customHeight="1">
      <c r="B84" s="4" t="s">
        <v>43</v>
      </c>
      <c r="D84" s="8">
        <v>1061710566.86</v>
      </c>
    </row>
    <row r="85" spans="2:4" ht="11.25" customHeight="1">
      <c r="B85" s="4" t="s">
        <v>44</v>
      </c>
      <c r="D85" s="8">
        <v>-25729753.72</v>
      </c>
    </row>
    <row r="86" spans="2:4" ht="11.25" customHeight="1">
      <c r="B86" s="4" t="s">
        <v>45</v>
      </c>
      <c r="D86" s="9">
        <v>1292310</v>
      </c>
    </row>
    <row r="87" spans="2:5" ht="11.25" customHeight="1" thickBot="1">
      <c r="B87" s="3" t="s">
        <v>46</v>
      </c>
      <c r="E87" s="7">
        <f>+D83+D84+D85+D86</f>
        <v>1679229316.99</v>
      </c>
    </row>
    <row r="88" ht="11.25" customHeight="1">
      <c r="B88" s="3" t="s">
        <v>3</v>
      </c>
    </row>
    <row r="89" spans="2:4" ht="11.25" customHeight="1">
      <c r="B89" s="4" t="s">
        <v>47</v>
      </c>
      <c r="D89" s="5">
        <v>1943142995.16</v>
      </c>
    </row>
    <row r="90" spans="2:4" ht="11.25" customHeight="1">
      <c r="B90" s="4" t="s">
        <v>48</v>
      </c>
      <c r="D90" s="9">
        <v>-22241500.3</v>
      </c>
    </row>
    <row r="91" spans="2:5" ht="11.25" customHeight="1" thickBot="1">
      <c r="B91" s="3" t="s">
        <v>49</v>
      </c>
      <c r="E91" s="7">
        <f>+D89+D90</f>
        <v>1920901494.8600001</v>
      </c>
    </row>
    <row r="92" ht="11.25" customHeight="1">
      <c r="B92" s="3" t="s">
        <v>3</v>
      </c>
    </row>
    <row r="93" ht="11.25" customHeight="1">
      <c r="B93" s="3" t="s">
        <v>3</v>
      </c>
    </row>
    <row r="94" spans="2:5" ht="11.25" customHeight="1" thickBot="1">
      <c r="B94" s="3" t="s">
        <v>50</v>
      </c>
      <c r="E94" s="7">
        <f>+E87+E91</f>
        <v>3600130811.8500004</v>
      </c>
    </row>
    <row r="95" ht="11.25" customHeight="1">
      <c r="B95" s="3" t="s">
        <v>3</v>
      </c>
    </row>
    <row r="96" ht="11.25" customHeight="1">
      <c r="B96" s="3" t="s">
        <v>3</v>
      </c>
    </row>
    <row r="97" spans="2:5" ht="11.25" customHeight="1" thickBot="1">
      <c r="B97" s="3" t="s">
        <v>51</v>
      </c>
      <c r="E97" s="10">
        <f>+E79+E94</f>
        <v>4242621788.6900005</v>
      </c>
    </row>
    <row r="98" ht="11.25" customHeight="1" thickTop="1">
      <c r="B98" s="3" t="s">
        <v>3</v>
      </c>
    </row>
    <row r="99" ht="11.25" customHeight="1">
      <c r="B99" s="3" t="s">
        <v>52</v>
      </c>
    </row>
    <row r="100" ht="11.25" customHeight="1">
      <c r="B100" s="3" t="s">
        <v>52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2.25" customHeight="1"/>
  </sheetData>
  <sheetProtection/>
  <printOptions/>
  <pageMargins left="0.25" right="0" top="0.41670000553131104" bottom="0.39579999446868896" header="0" footer="0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2023-11-17T14:42:59Z</cp:lastPrinted>
  <dcterms:created xsi:type="dcterms:W3CDTF">2023-11-16T17:30:05Z</dcterms:created>
  <dcterms:modified xsi:type="dcterms:W3CDTF">2023-11-17T14:45:05Z</dcterms:modified>
  <cp:category/>
  <cp:version/>
  <cp:contentType/>
  <cp:contentStatus/>
</cp:coreProperties>
</file>