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noviembre\"/>
    </mc:Choice>
  </mc:AlternateContent>
  <bookViews>
    <workbookView xWindow="0" yWindow="0" windowWidth="20490" windowHeight="7155"/>
  </bookViews>
  <sheets>
    <sheet name="ejecucion presupuestaria" sheetId="3" r:id="rId1"/>
  </sheets>
  <definedNames>
    <definedName name="_xlnm.Print_Area" localSheetId="0">'ejecucion presupuestaria'!$A$1:$P$96</definedName>
    <definedName name="_xlnm.Print_Titles" localSheetId="0">'ejecucion presupuestaria'!$1:$8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3" l="1"/>
  <c r="N84" i="3" s="1"/>
  <c r="K79" i="3" l="1"/>
  <c r="L79" i="3"/>
  <c r="M79" i="3"/>
  <c r="M76" i="3"/>
  <c r="L76" i="3" l="1"/>
  <c r="L84" i="3" s="1"/>
  <c r="J76" i="3" l="1"/>
  <c r="K76" i="3"/>
  <c r="K84" i="3"/>
  <c r="K86" i="3" s="1"/>
  <c r="K74" i="3"/>
  <c r="L74" i="3"/>
  <c r="L86" i="3" s="1"/>
  <c r="M74" i="3"/>
  <c r="N74" i="3"/>
  <c r="O74" i="3"/>
  <c r="O84" i="3"/>
  <c r="O86" i="3" s="1"/>
  <c r="P13" i="3"/>
  <c r="I79" i="3" l="1"/>
  <c r="J79" i="3"/>
  <c r="I76" i="3" l="1"/>
  <c r="I84" i="3" s="1"/>
  <c r="P29" i="3"/>
  <c r="P77" i="3" l="1"/>
  <c r="H79" i="3"/>
  <c r="H76" i="3"/>
  <c r="G79" i="3" l="1"/>
  <c r="F76" i="3"/>
  <c r="G76" i="3"/>
  <c r="F79" i="3" l="1"/>
  <c r="G84" i="3"/>
  <c r="H84" i="3"/>
  <c r="J84" i="3"/>
  <c r="M84" i="3"/>
  <c r="F84" i="3"/>
  <c r="F74" i="3"/>
  <c r="F86" i="3" l="1"/>
  <c r="E79" i="3"/>
  <c r="G74" i="3" l="1"/>
  <c r="H74" i="3"/>
  <c r="I74" i="3"/>
  <c r="I86" i="3" s="1"/>
  <c r="J74" i="3"/>
  <c r="D79" i="3" l="1"/>
  <c r="E76" i="3"/>
  <c r="E84" i="3" s="1"/>
  <c r="G86" i="3" l="1"/>
  <c r="H86" i="3"/>
  <c r="J86" i="3"/>
  <c r="M86" i="3"/>
  <c r="N86" i="3"/>
  <c r="D76" i="3"/>
  <c r="P76" i="3" s="1"/>
  <c r="C74" i="3"/>
  <c r="D74" i="3"/>
  <c r="E74" i="3"/>
  <c r="B74" i="3"/>
  <c r="D84" i="3" l="1"/>
  <c r="P11" i="3"/>
  <c r="P83" i="3" l="1"/>
  <c r="C82" i="3"/>
  <c r="B82" i="3"/>
  <c r="P81" i="3"/>
  <c r="P80" i="3"/>
  <c r="C79" i="3"/>
  <c r="B79" i="3"/>
  <c r="P78" i="3"/>
  <c r="C76" i="3"/>
  <c r="B76" i="3"/>
  <c r="P73" i="3"/>
  <c r="P72" i="3"/>
  <c r="P71" i="3"/>
  <c r="P70" i="3"/>
  <c r="P69" i="3"/>
  <c r="P68" i="3"/>
  <c r="P67" i="3"/>
  <c r="P66" i="3"/>
  <c r="P65" i="3"/>
  <c r="P64" i="3"/>
  <c r="P61" i="3"/>
  <c r="P60" i="3"/>
  <c r="P59" i="3"/>
  <c r="P53" i="3"/>
  <c r="P50" i="3"/>
  <c r="P49" i="3"/>
  <c r="P48" i="3"/>
  <c r="P47" i="3"/>
  <c r="P46" i="3"/>
  <c r="P45" i="3"/>
  <c r="P41" i="3"/>
  <c r="P40" i="3"/>
  <c r="P39" i="3"/>
  <c r="P34" i="3"/>
  <c r="P31" i="3"/>
  <c r="P27" i="3"/>
  <c r="P44" i="3" l="1"/>
  <c r="B84" i="3"/>
  <c r="B86" i="3" s="1"/>
  <c r="C84" i="3"/>
  <c r="C86" i="3" s="1"/>
  <c r="P17" i="3"/>
  <c r="P19" i="3"/>
  <c r="P21" i="3"/>
  <c r="P23" i="3"/>
  <c r="P25" i="3"/>
  <c r="P33" i="3"/>
  <c r="P54" i="3"/>
  <c r="P52" i="3" s="1"/>
  <c r="P56" i="3"/>
  <c r="P58" i="3"/>
  <c r="P63" i="3"/>
  <c r="P62" i="3" s="1"/>
  <c r="E86" i="3"/>
  <c r="P12" i="3"/>
  <c r="P15" i="3"/>
  <c r="P18" i="3"/>
  <c r="P20" i="3"/>
  <c r="P22" i="3"/>
  <c r="P24" i="3"/>
  <c r="P30" i="3"/>
  <c r="P32" i="3"/>
  <c r="P43" i="3"/>
  <c r="P51" i="3"/>
  <c r="P55" i="3"/>
  <c r="P57" i="3"/>
  <c r="P14" i="3"/>
  <c r="P35" i="3"/>
  <c r="P37" i="3"/>
  <c r="P36" i="3" s="1"/>
  <c r="P38" i="3"/>
  <c r="P79" i="3"/>
  <c r="P84" i="3" s="1"/>
  <c r="P82" i="3"/>
  <c r="P28" i="3"/>
  <c r="P26" i="3" s="1"/>
  <c r="P42" i="3"/>
  <c r="P10" i="3" l="1"/>
  <c r="P16" i="3"/>
  <c r="P74" i="3" s="1"/>
  <c r="D86" i="3"/>
  <c r="P86" i="3" l="1"/>
</calcChain>
</file>

<file path=xl/sharedStrings.xml><?xml version="1.0" encoding="utf-8"?>
<sst xmlns="http://schemas.openxmlformats.org/spreadsheetml/2006/main" count="106" uniqueCount="106">
  <si>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</si>
  <si>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</si>
  <si>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</si>
  <si>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</si>
  <si>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</si>
  <si>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</si>
  <si>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</si>
  <si>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</si>
  <si>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</si>
  <si>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</si>
  <si>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</si>
  <si>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</si>
  <si>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</si>
  <si>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</si>
  <si>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</si>
  <si>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</si>
  <si>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</si>
  <si>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</si>
  <si>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</si>
  <si>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</si>
  <si>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</si>
  <si>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</si>
  <si>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</si>
  <si>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</si>
  <si>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</si>
  <si>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</si>
  <si>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</si>
  <si>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</si>
  <si>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</si>
  <si>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</si>
  <si>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</si>
  <si>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</si>
  <si>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</si>
  <si>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</si>
  <si>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</si>
  <si>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</si>
  <si>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</si>
  <si>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</si>
  <si>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</si>
  <si>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</si>
  <si>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</si>
  <si>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</si>
  <si>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</si>
  <si>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</si>
  <si>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</si>
  <si>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</si>
  <si>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</si>
  <si>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</si>
  <si>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</si>
  <si>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</si>
  <si>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</si>
  <si>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</si>
  <si>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</si>
  <si>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</si>
  <si>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</si>
  <si>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</si>
  <si>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</si>
  <si>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</si>
  <si>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</si>
  <si>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</si>
  <si>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</si>
  <si>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</si>
  <si>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</si>
  <si>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</si>
  <si>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</si>
  <si>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</si>
  <si>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</si>
  <si>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</si>
  <si>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</si>
  <si>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</si>
  <si>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</si>
  <si>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</si>
  <si>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</si>
  <si>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</si>
  <si>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</si>
  <si>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</si>
  <si>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</si>
  <si>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</si>
  <si>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</si>
  <si>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</si>
  <si>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</si>
  <si>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</si>
  <si>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</si>
  <si>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</si>
  <si>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</si>
  <si>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</si>
  <si>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</si>
  <si>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</si>
  <si>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</si>
  <si>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</si>
  <si>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</si>
  <si>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</si>
  <si>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</si>
  <si>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</si>
  <si>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</si>
  <si>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</si>
  <si>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</si>
  <si>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</si>
  <si>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</si>
  <si>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</si>
  <si>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</si>
  <si>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</si>
  <si>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</si>
  <si>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</si>
  <si>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</si>
  <si>
    <t xml:space="preserve">        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</si>
</sst>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" fontId="6" fillId="0" borderId="0" xfId="0" applyNumberFormat="1" applyFont="1"/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4" fontId="4" fillId="3" borderId="7" xfId="0" applyNumberFormat="1" applyFont="1" applyFill="1" applyBorder="1"/>
    <xf numFmtId="0" fontId="4" fillId="5" borderId="7" xfId="0" applyFont="1" applyFill="1" applyBorder="1" applyAlignment="1">
      <alignment horizontal="left" wrapText="1"/>
    </xf>
    <xf numFmtId="0" fontId="5" fillId="0" borderId="0" xfId="0" applyFont="1" applyAlignment="1"/>
    <xf numFmtId="4" fontId="3" fillId="0" borderId="0" xfId="0" applyNumberFormat="1" applyFont="1"/>
    <xf numFmtId="167" fontId="4" fillId="6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tabSelected="1" topLeftCell="A31" zoomScaleNormal="100" workbookViewId="0">
      <selection activeCell="A34" sqref="A34:XFD34"/>
    </sheetView>
  </sheetViews>
  <sheetFormatPr baseColWidth="10" defaultColWidth="9.140625" defaultRowHeight="15" x14ac:dyDescent="0.25"/>
  <cols>
    <col min="1" max="1" width="41.85546875" customWidth="1"/>
    <col min="2" max="3" width="15.7109375" hidden="1" customWidth="1"/>
    <col min="4" max="4" width="13.28515625" style="29" bestFit="1" customWidth="1"/>
    <col min="5" max="5" width="13.28515625" style="45" bestFit="1" customWidth="1"/>
    <col min="6" max="6" width="13.28515625" style="29" bestFit="1" customWidth="1"/>
    <col min="7" max="7" width="13.28515625" style="13" bestFit="1" customWidth="1"/>
    <col min="8" max="9" width="13.28515625" style="29" bestFit="1" customWidth="1"/>
    <col min="10" max="11" width="13.28515625" bestFit="1" customWidth="1"/>
    <col min="12" max="12" width="14.7109375" customWidth="1"/>
    <col min="13" max="14" width="13.28515625" bestFit="1" customWidth="1"/>
    <col min="15" max="15" width="15.28515625" hidden="1" customWidth="1"/>
    <col min="16" max="16" width="14.7109375" style="12" bestFit="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4" ht="18.75" x14ac:dyDescent="0.25">
      <c r="A2" s="64">
        <v>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34" ht="15.75" x14ac:dyDescent="0.25">
      <c r="A3" s="65" t="s">
        <v>80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34" x14ac:dyDescent="0.25">
      <c r="A4" s="66" t="s">
        <v>81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34" ht="9.75" customHeight="1" x14ac:dyDescent="0.25">
      <c r="A5" s="47"/>
      <c r="B5" s="47"/>
      <c r="C5" s="47"/>
      <c r="D5" s="2"/>
      <c r="E5" s="2"/>
      <c r="F5" s="2"/>
      <c r="G5" s="2"/>
      <c r="H5" s="2"/>
      <c r="I5" s="2"/>
      <c r="J5" s="47"/>
      <c r="K5" s="47"/>
      <c r="L5" s="47"/>
      <c r="M5" s="47"/>
      <c r="N5" s="47"/>
      <c r="O5" s="47"/>
      <c r="P5" s="47"/>
    </row>
    <row r="6" spans="1:34" ht="15" customHeight="1" x14ac:dyDescent="0.25">
      <c r="A6" s="67" t="s">
        <v>101</v>
      </c>
      <c r="B6" s="67" t="s">
        <v>82</v>
      </c>
      <c r="C6" s="67" t="s">
        <v>86</v>
      </c>
      <c r="D6" s="68" t="s">
        <v>87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34" s="31" customFormat="1" ht="15" customHeight="1" x14ac:dyDescent="0.25">
      <c r="A7" s="67"/>
      <c r="B7" s="67"/>
      <c r="C7" s="67"/>
      <c r="D7" s="48" t="s">
        <v>88</v>
      </c>
      <c r="E7" s="48" t="s">
        <v>89</v>
      </c>
      <c r="F7" s="48" t="s">
        <v>90</v>
      </c>
      <c r="G7" s="48" t="s">
        <v>85</v>
      </c>
      <c r="H7" s="48" t="s">
        <v>92</v>
      </c>
      <c r="I7" s="48" t="s">
        <v>93</v>
      </c>
      <c r="J7" s="48" t="s">
        <v>94</v>
      </c>
      <c r="K7" s="48" t="s">
        <v>95</v>
      </c>
      <c r="L7" s="48" t="s">
        <v>96</v>
      </c>
      <c r="M7" s="48" t="s">
        <v>97</v>
      </c>
      <c r="N7" s="48" t="s">
        <v>98</v>
      </c>
      <c r="O7" s="48" t="s">
        <v>99</v>
      </c>
      <c r="P7" s="49" t="s">
        <v>100</v>
      </c>
    </row>
    <row r="8" spans="1:34" x14ac:dyDescent="0.25">
      <c r="A8" s="3"/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3"/>
    </row>
    <row r="9" spans="1:34" x14ac:dyDescent="0.25">
      <c r="A9" s="5" t="s">
        <v>3</v>
      </c>
      <c r="B9" s="5"/>
      <c r="C9" s="36"/>
      <c r="D9" s="6"/>
      <c r="E9" s="32"/>
      <c r="F9" s="33"/>
      <c r="G9" s="20"/>
      <c r="H9" s="20"/>
      <c r="I9" s="20"/>
      <c r="J9" s="20"/>
      <c r="K9" s="20"/>
      <c r="L9" s="20"/>
      <c r="M9" s="20"/>
      <c r="N9" s="20"/>
      <c r="O9" s="20"/>
      <c r="P9" s="34"/>
    </row>
    <row r="10" spans="1:34" ht="15.75" customHeight="1" x14ac:dyDescent="0.25">
      <c r="A10" s="7" t="s">
        <v>4</v>
      </c>
      <c r="B10" s="35">
        <v>1129376789.3441343</v>
      </c>
      <c r="C10" s="35">
        <v>1129376789.3441343</v>
      </c>
      <c r="D10" s="35">
        <v>82111512.910000011</v>
      </c>
      <c r="E10" s="35">
        <v>71003449.710000008</v>
      </c>
      <c r="F10" s="35">
        <v>87481971.060000002</v>
      </c>
      <c r="G10" s="35">
        <v>79013900.210000008</v>
      </c>
      <c r="H10" s="35">
        <v>81281211.550000012</v>
      </c>
      <c r="I10" s="35">
        <v>129811940.95999999</v>
      </c>
      <c r="J10" s="35">
        <v>84430995.599999994</v>
      </c>
      <c r="K10" s="35">
        <v>75400101.25999999</v>
      </c>
      <c r="L10" s="35">
        <v>94393668.540000007</v>
      </c>
      <c r="M10" s="35">
        <v>82222187.340000004</v>
      </c>
      <c r="N10" s="35">
        <v>79175179.850000009</v>
      </c>
      <c r="O10" s="35"/>
      <c r="P10" s="35">
        <f>SUM(P11:P15)</f>
        <v>946326118.99000025</v>
      </c>
      <c r="Q10" s="37"/>
    </row>
    <row r="11" spans="1:34" x14ac:dyDescent="0.25">
      <c r="A11" s="3" t="s">
        <v>5</v>
      </c>
      <c r="B11" s="13">
        <v>823281280.47126651</v>
      </c>
      <c r="C11" s="13">
        <v>823281280.47126651</v>
      </c>
      <c r="D11" s="17">
        <v>65272775.520000003</v>
      </c>
      <c r="E11" s="17">
        <v>63316222.660000004</v>
      </c>
      <c r="F11" s="17">
        <v>63380464.770000003</v>
      </c>
      <c r="G11" s="17">
        <v>63807757.32</v>
      </c>
      <c r="H11" s="13">
        <v>64839727.690000005</v>
      </c>
      <c r="I11" s="13">
        <v>63946485.119999997</v>
      </c>
      <c r="J11" s="13">
        <v>64143634.789999999</v>
      </c>
      <c r="K11" s="13">
        <v>63525850.039999992</v>
      </c>
      <c r="L11" s="13">
        <v>63446042.330000006</v>
      </c>
      <c r="M11" s="13">
        <v>63839442.590000004</v>
      </c>
      <c r="N11" s="13">
        <v>64427891.449999996</v>
      </c>
      <c r="O11" s="13"/>
      <c r="P11" s="13">
        <f>SUM(D11:O11)</f>
        <v>703946294.28000021</v>
      </c>
    </row>
    <row r="12" spans="1:34" x14ac:dyDescent="0.25">
      <c r="A12" s="3" t="s">
        <v>6</v>
      </c>
      <c r="B12" s="4">
        <v>61246743.139999993</v>
      </c>
      <c r="C12" s="4">
        <v>61246743.139999993</v>
      </c>
      <c r="D12" s="17">
        <v>2065197.1099999999</v>
      </c>
      <c r="E12" s="17">
        <v>2923779.4699999997</v>
      </c>
      <c r="F12" s="17">
        <v>2234243.91</v>
      </c>
      <c r="G12" s="17">
        <v>2809473.33</v>
      </c>
      <c r="H12" s="13">
        <v>2071973.09</v>
      </c>
      <c r="I12" s="13">
        <v>2161149.84</v>
      </c>
      <c r="J12" s="13">
        <v>2822979.61</v>
      </c>
      <c r="K12" s="13">
        <v>2070467.83</v>
      </c>
      <c r="L12" s="13">
        <v>2867147.8</v>
      </c>
      <c r="M12" s="13">
        <v>2750474.54</v>
      </c>
      <c r="N12" s="13">
        <v>2050647.63</v>
      </c>
      <c r="O12" s="13"/>
      <c r="P12" s="13">
        <f>SUM(D12:O12)</f>
        <v>26827534.159999996</v>
      </c>
    </row>
    <row r="13" spans="1:34" x14ac:dyDescent="0.25">
      <c r="A13" s="3" t="s">
        <v>7</v>
      </c>
      <c r="B13" s="4">
        <v>0</v>
      </c>
      <c r="C13" s="4">
        <v>0</v>
      </c>
      <c r="D13" s="17">
        <v>0</v>
      </c>
      <c r="E13" s="17">
        <v>0</v>
      </c>
      <c r="F13" s="17">
        <v>0</v>
      </c>
      <c r="G13" s="17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/>
      <c r="P13" s="13">
        <f>SUM(D13:O13)</f>
        <v>0</v>
      </c>
    </row>
    <row r="14" spans="1:34" x14ac:dyDescent="0.25">
      <c r="A14" s="3" t="s">
        <v>8</v>
      </c>
      <c r="B14" s="4">
        <v>141108926.19999999</v>
      </c>
      <c r="C14" s="4">
        <v>141108926.19999999</v>
      </c>
      <c r="D14" s="17">
        <v>7017963.0899999999</v>
      </c>
      <c r="E14" s="17">
        <v>4763447.58</v>
      </c>
      <c r="F14" s="17">
        <v>6182998.3599999994</v>
      </c>
      <c r="G14" s="17">
        <v>4564393.66</v>
      </c>
      <c r="H14" s="13">
        <v>6454508.4100000001</v>
      </c>
      <c r="I14" s="13">
        <v>55958980.239999995</v>
      </c>
      <c r="J14" s="13">
        <v>9664879.8800000008</v>
      </c>
      <c r="K14" s="13">
        <v>9803783.3900000006</v>
      </c>
      <c r="L14" s="13">
        <v>12327718.51</v>
      </c>
      <c r="M14" s="13">
        <v>7677274.0299999993</v>
      </c>
      <c r="N14" s="13">
        <v>4692250.3999999994</v>
      </c>
      <c r="O14" s="13"/>
      <c r="P14" s="13">
        <f>SUM(D14:O14)</f>
        <v>129108197.55000001</v>
      </c>
    </row>
    <row r="15" spans="1:34" ht="15" customHeight="1" x14ac:dyDescent="0.3">
      <c r="A15" s="3" t="s">
        <v>9</v>
      </c>
      <c r="B15" s="4">
        <v>103739839.53286798</v>
      </c>
      <c r="C15" s="4">
        <v>103739839.53286798</v>
      </c>
      <c r="D15" s="18">
        <v>7755577.1899999995</v>
      </c>
      <c r="E15" s="18">
        <v>0</v>
      </c>
      <c r="F15" s="18">
        <v>15684264.02</v>
      </c>
      <c r="G15" s="18">
        <v>7832275.8999999994</v>
      </c>
      <c r="H15" s="13">
        <v>7915002.3600000003</v>
      </c>
      <c r="I15" s="13">
        <v>7745325.7599999998</v>
      </c>
      <c r="J15" s="13">
        <v>7799501.3200000003</v>
      </c>
      <c r="K15" s="13">
        <v>0</v>
      </c>
      <c r="L15" s="13">
        <v>15752759.9</v>
      </c>
      <c r="M15" s="13">
        <v>7954996.1799999997</v>
      </c>
      <c r="N15" s="13">
        <v>8004390.3700000001</v>
      </c>
      <c r="O15" s="13"/>
      <c r="P15" s="13">
        <f>SUM(D15:O15)</f>
        <v>86444093</v>
      </c>
      <c r="Q15" s="29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ht="15" customHeight="1" x14ac:dyDescent="0.3">
      <c r="A16" s="7" t="s">
        <v>10</v>
      </c>
      <c r="B16" s="8">
        <v>657822126.79633331</v>
      </c>
      <c r="C16" s="8">
        <v>657822126.79633331</v>
      </c>
      <c r="D16" s="8">
        <v>34367420.520000003</v>
      </c>
      <c r="E16" s="8">
        <v>33074536.030000001</v>
      </c>
      <c r="F16" s="8">
        <v>27295786.5</v>
      </c>
      <c r="G16" s="8">
        <v>28863254.199999999</v>
      </c>
      <c r="H16" s="8">
        <v>35075095.289999992</v>
      </c>
      <c r="I16" s="8">
        <v>41274701.830000006</v>
      </c>
      <c r="J16" s="8">
        <v>39543388.079999998</v>
      </c>
      <c r="K16" s="8">
        <v>36038872.579999998</v>
      </c>
      <c r="L16" s="8">
        <v>32660499.969999995</v>
      </c>
      <c r="M16" s="8">
        <v>30312596.050000001</v>
      </c>
      <c r="N16" s="8">
        <v>39280435.330000006</v>
      </c>
      <c r="O16" s="8"/>
      <c r="P16" s="8">
        <f>SUM(P17:P25)</f>
        <v>377786586.38</v>
      </c>
      <c r="Q16" s="29"/>
      <c r="S16" s="29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:18" x14ac:dyDescent="0.25">
      <c r="A17" s="3" t="s">
        <v>11</v>
      </c>
      <c r="B17" s="4">
        <v>23866578.499999996</v>
      </c>
      <c r="C17" s="4">
        <v>23866578.499999996</v>
      </c>
      <c r="D17" s="17">
        <v>4167585.7</v>
      </c>
      <c r="E17" s="17">
        <v>3093301.34</v>
      </c>
      <c r="F17" s="17">
        <v>347970.3400000002</v>
      </c>
      <c r="G17" s="17">
        <v>3221132.8000000003</v>
      </c>
      <c r="H17" s="17">
        <v>443393.18000000005</v>
      </c>
      <c r="I17" s="17">
        <v>1850031.27</v>
      </c>
      <c r="J17" s="17">
        <v>1881334.46</v>
      </c>
      <c r="K17" s="17">
        <v>2100290.1</v>
      </c>
      <c r="L17" s="17">
        <v>2157345.7599999998</v>
      </c>
      <c r="M17" s="17">
        <v>3223147.1799999997</v>
      </c>
      <c r="N17" s="17">
        <v>3579462.51</v>
      </c>
      <c r="O17" s="17"/>
      <c r="P17" s="4">
        <f t="shared" ref="P17:P48" si="0">SUM(D17:O17)</f>
        <v>26064994.640000001</v>
      </c>
    </row>
    <row r="18" spans="1:18" ht="25.5" x14ac:dyDescent="0.25">
      <c r="A18" s="3" t="s">
        <v>12</v>
      </c>
      <c r="B18" s="4">
        <v>121655072</v>
      </c>
      <c r="C18" s="4">
        <v>121655072</v>
      </c>
      <c r="D18" s="17">
        <v>264600.40000000002</v>
      </c>
      <c r="E18" s="17">
        <v>808300</v>
      </c>
      <c r="F18" s="17">
        <v>2272527.34</v>
      </c>
      <c r="G18" s="17">
        <v>2191066.29</v>
      </c>
      <c r="H18" s="17">
        <v>2213767.37</v>
      </c>
      <c r="I18" s="17">
        <v>2097535.34</v>
      </c>
      <c r="J18" s="17">
        <v>1788537.5</v>
      </c>
      <c r="K18" s="17">
        <v>1140239.81</v>
      </c>
      <c r="L18" s="17">
        <v>2001289.81</v>
      </c>
      <c r="M18" s="17">
        <v>1917606.5</v>
      </c>
      <c r="N18" s="17">
        <v>2342580</v>
      </c>
      <c r="O18" s="17"/>
      <c r="P18" s="4">
        <f t="shared" si="0"/>
        <v>19038050.359999999</v>
      </c>
    </row>
    <row r="19" spans="1:18" x14ac:dyDescent="0.25">
      <c r="A19" s="3" t="s">
        <v>13</v>
      </c>
      <c r="B19" s="4">
        <v>23454001.999999996</v>
      </c>
      <c r="C19" s="4">
        <v>23454001.999999996</v>
      </c>
      <c r="D19" s="17">
        <v>363650</v>
      </c>
      <c r="E19" s="17">
        <v>344300</v>
      </c>
      <c r="F19" s="17">
        <v>1215175.72</v>
      </c>
      <c r="G19" s="17">
        <v>346750</v>
      </c>
      <c r="H19" s="17">
        <v>3604887.1799999997</v>
      </c>
      <c r="I19" s="17">
        <v>644150</v>
      </c>
      <c r="J19" s="17">
        <v>743558.41999999993</v>
      </c>
      <c r="K19" s="17">
        <v>7285050</v>
      </c>
      <c r="L19" s="17">
        <v>2879463.22</v>
      </c>
      <c r="M19" s="17">
        <v>1251299.17</v>
      </c>
      <c r="N19" s="17">
        <v>2404086.2000000002</v>
      </c>
      <c r="O19" s="17"/>
      <c r="P19" s="4">
        <f t="shared" si="0"/>
        <v>21082369.91</v>
      </c>
    </row>
    <row r="20" spans="1:18" x14ac:dyDescent="0.25">
      <c r="A20" s="3" t="s">
        <v>14</v>
      </c>
      <c r="B20" s="4">
        <v>4819000.0000000009</v>
      </c>
      <c r="C20" s="4">
        <v>4819000.0000000009</v>
      </c>
      <c r="D20" s="17">
        <v>17630</v>
      </c>
      <c r="E20" s="17">
        <v>29930</v>
      </c>
      <c r="F20" s="17">
        <v>323594.59000000003</v>
      </c>
      <c r="G20" s="17">
        <v>100737.25</v>
      </c>
      <c r="H20" s="17">
        <v>757654.13</v>
      </c>
      <c r="I20" s="17">
        <v>20960</v>
      </c>
      <c r="J20" s="17">
        <v>309543.37</v>
      </c>
      <c r="K20" s="17">
        <v>20250</v>
      </c>
      <c r="L20" s="17">
        <v>516719.27999999997</v>
      </c>
      <c r="M20" s="17">
        <v>538559.99</v>
      </c>
      <c r="N20" s="17">
        <v>446959.41</v>
      </c>
      <c r="O20" s="17"/>
      <c r="P20" s="4">
        <f t="shared" si="0"/>
        <v>3082538.02</v>
      </c>
    </row>
    <row r="21" spans="1:18" x14ac:dyDescent="0.25">
      <c r="A21" s="3" t="s">
        <v>15</v>
      </c>
      <c r="B21" s="4">
        <v>185314934.42633331</v>
      </c>
      <c r="C21" s="4">
        <v>185314934.42633331</v>
      </c>
      <c r="D21" s="17">
        <v>8028637.5699999994</v>
      </c>
      <c r="E21" s="17">
        <v>14041227.09</v>
      </c>
      <c r="F21" s="17">
        <v>4701413.1399999997</v>
      </c>
      <c r="G21" s="17">
        <v>8968081.4199999999</v>
      </c>
      <c r="H21" s="17">
        <v>9242837.3900000006</v>
      </c>
      <c r="I21" s="17">
        <v>14265106.950000001</v>
      </c>
      <c r="J21" s="17">
        <v>9085434.0999999996</v>
      </c>
      <c r="K21" s="17">
        <v>12538480.16</v>
      </c>
      <c r="L21" s="17">
        <v>10235980</v>
      </c>
      <c r="M21" s="17">
        <v>10163487.51</v>
      </c>
      <c r="N21" s="17">
        <v>9678334.7800000012</v>
      </c>
      <c r="O21" s="17"/>
      <c r="P21" s="4">
        <f t="shared" si="0"/>
        <v>110949020.11</v>
      </c>
    </row>
    <row r="22" spans="1:18" x14ac:dyDescent="0.25">
      <c r="A22" s="3" t="s">
        <v>16</v>
      </c>
      <c r="B22" s="4">
        <v>104383852.30000001</v>
      </c>
      <c r="C22" s="4">
        <v>104383852.30000001</v>
      </c>
      <c r="D22" s="17">
        <v>8035315.7700000005</v>
      </c>
      <c r="E22" s="17">
        <v>9007829.4900000002</v>
      </c>
      <c r="F22" s="17">
        <v>9398932.4100000001</v>
      </c>
      <c r="G22" s="17">
        <v>8601319.2999999989</v>
      </c>
      <c r="H22" s="17">
        <v>8572381.0099999998</v>
      </c>
      <c r="I22" s="17">
        <v>8627082</v>
      </c>
      <c r="J22" s="17">
        <v>8651937.5</v>
      </c>
      <c r="K22" s="17">
        <v>8694267.7300000004</v>
      </c>
      <c r="L22" s="17">
        <v>8651845.2999999989</v>
      </c>
      <c r="M22" s="17">
        <v>8670600.3900000006</v>
      </c>
      <c r="N22" s="17">
        <v>8925937.8099999987</v>
      </c>
      <c r="O22" s="17"/>
      <c r="P22" s="4">
        <f t="shared" si="0"/>
        <v>95837448.709999993</v>
      </c>
      <c r="Q22" s="29"/>
    </row>
    <row r="23" spans="1:18" ht="38.25" x14ac:dyDescent="0.25">
      <c r="A23" s="3" t="s">
        <v>17</v>
      </c>
      <c r="B23" s="4">
        <v>57167940.570000008</v>
      </c>
      <c r="C23" s="4">
        <v>57167940.570000008</v>
      </c>
      <c r="D23" s="17">
        <v>80768.67</v>
      </c>
      <c r="E23" s="17">
        <v>219414.24000000002</v>
      </c>
      <c r="F23" s="17">
        <v>2695029.0300000003</v>
      </c>
      <c r="G23" s="17">
        <v>612266.89</v>
      </c>
      <c r="H23" s="17">
        <v>428899.99</v>
      </c>
      <c r="I23" s="17">
        <v>791978.22</v>
      </c>
      <c r="J23" s="17">
        <v>389957.07</v>
      </c>
      <c r="K23" s="17">
        <v>572234.30000000005</v>
      </c>
      <c r="L23" s="17">
        <v>959971.47</v>
      </c>
      <c r="M23" s="17">
        <v>274982.83</v>
      </c>
      <c r="N23" s="17">
        <v>8704181.6100000013</v>
      </c>
      <c r="O23" s="17"/>
      <c r="P23" s="4">
        <f t="shared" si="0"/>
        <v>15729684.32</v>
      </c>
    </row>
    <row r="24" spans="1:18" ht="25.5" x14ac:dyDescent="0.25">
      <c r="A24" s="3" t="s">
        <v>18</v>
      </c>
      <c r="B24" s="4">
        <v>131389847</v>
      </c>
      <c r="C24" s="4">
        <v>131389847</v>
      </c>
      <c r="D24" s="18">
        <v>13339392.41</v>
      </c>
      <c r="E24" s="18">
        <v>5530233.8699999992</v>
      </c>
      <c r="F24" s="18">
        <v>5987108.5299999993</v>
      </c>
      <c r="G24" s="18">
        <v>4821900.25</v>
      </c>
      <c r="H24" s="18">
        <v>9671091.0399999991</v>
      </c>
      <c r="I24" s="18">
        <v>12947189.850000001</v>
      </c>
      <c r="J24" s="18">
        <v>16693085.66</v>
      </c>
      <c r="K24" s="18">
        <v>3688060.48</v>
      </c>
      <c r="L24" s="18">
        <v>5176044.13</v>
      </c>
      <c r="M24" s="18">
        <v>4079663.48</v>
      </c>
      <c r="N24" s="18">
        <v>3042183.41</v>
      </c>
      <c r="O24" s="18"/>
      <c r="P24" s="13">
        <f t="shared" si="0"/>
        <v>84975953.109999999</v>
      </c>
    </row>
    <row r="25" spans="1:18" x14ac:dyDescent="0.25">
      <c r="A25" s="3" t="s">
        <v>19</v>
      </c>
      <c r="B25" s="4">
        <v>5770900</v>
      </c>
      <c r="C25" s="4">
        <v>5770900</v>
      </c>
      <c r="D25" s="17">
        <v>69840</v>
      </c>
      <c r="E25" s="17">
        <v>0</v>
      </c>
      <c r="F25" s="17">
        <v>354035.4</v>
      </c>
      <c r="G25" s="17">
        <v>0</v>
      </c>
      <c r="H25" s="17">
        <v>140184</v>
      </c>
      <c r="I25" s="17">
        <v>30668.2</v>
      </c>
      <c r="J25" s="17">
        <v>0</v>
      </c>
      <c r="K25" s="17">
        <v>0</v>
      </c>
      <c r="L25" s="17">
        <v>81841</v>
      </c>
      <c r="M25" s="17">
        <v>193249</v>
      </c>
      <c r="N25" s="17">
        <v>156709.6</v>
      </c>
      <c r="O25" s="17"/>
      <c r="P25" s="4">
        <f t="shared" si="0"/>
        <v>1026527.2</v>
      </c>
    </row>
    <row r="26" spans="1:18" x14ac:dyDescent="0.25">
      <c r="A26" s="7" t="s">
        <v>20</v>
      </c>
      <c r="B26" s="8">
        <v>57828159.950000003</v>
      </c>
      <c r="C26" s="8">
        <v>57828159.950000003</v>
      </c>
      <c r="D26" s="8">
        <v>1254518.3599999999</v>
      </c>
      <c r="E26" s="8">
        <v>2469057.77</v>
      </c>
      <c r="F26" s="8">
        <v>2398149.0700000003</v>
      </c>
      <c r="G26" s="8">
        <v>1641425.6400000001</v>
      </c>
      <c r="H26" s="8">
        <v>2644229.85</v>
      </c>
      <c r="I26" s="8">
        <v>1846455.64</v>
      </c>
      <c r="J26" s="8">
        <v>5371791.8199999994</v>
      </c>
      <c r="K26" s="8">
        <v>3714847.71</v>
      </c>
      <c r="L26" s="8">
        <v>2728685.94</v>
      </c>
      <c r="M26" s="8">
        <v>2845984.2800000003</v>
      </c>
      <c r="N26" s="8">
        <v>3464443.5700000003</v>
      </c>
      <c r="O26" s="8"/>
      <c r="P26" s="35">
        <f>SUM(P27:P35)</f>
        <v>30379589.649999999</v>
      </c>
      <c r="Q26" s="8"/>
      <c r="R26" s="29"/>
    </row>
    <row r="27" spans="1:18" ht="25.5" x14ac:dyDescent="0.25">
      <c r="A27" s="3" t="s">
        <v>21</v>
      </c>
      <c r="B27" s="4">
        <v>6203719.0000000009</v>
      </c>
      <c r="C27" s="4">
        <v>6203719.0000000009</v>
      </c>
      <c r="D27" s="18">
        <v>147667.54</v>
      </c>
      <c r="E27" s="18">
        <v>394928.36</v>
      </c>
      <c r="F27" s="18">
        <v>330994.73</v>
      </c>
      <c r="G27" s="18">
        <v>193848.14</v>
      </c>
      <c r="H27" s="18">
        <v>530550.18000000005</v>
      </c>
      <c r="I27" s="18">
        <v>93595.62</v>
      </c>
      <c r="J27" s="18">
        <v>-388914.11</v>
      </c>
      <c r="K27" s="18">
        <v>326829.77</v>
      </c>
      <c r="L27" s="18">
        <v>221730.28</v>
      </c>
      <c r="M27" s="18">
        <v>515644.73</v>
      </c>
      <c r="N27" s="18">
        <v>622049.36</v>
      </c>
      <c r="O27" s="18"/>
      <c r="P27" s="13">
        <f t="shared" si="0"/>
        <v>2988924.6</v>
      </c>
    </row>
    <row r="28" spans="1:18" x14ac:dyDescent="0.25">
      <c r="A28" s="3" t="s">
        <v>22</v>
      </c>
      <c r="B28" s="4">
        <v>1677520.0000000002</v>
      </c>
      <c r="C28" s="4">
        <v>1677520.0000000002</v>
      </c>
      <c r="D28" s="18">
        <v>0</v>
      </c>
      <c r="E28" s="18">
        <v>0</v>
      </c>
      <c r="F28" s="18">
        <v>91999.95</v>
      </c>
      <c r="G28" s="18">
        <v>0</v>
      </c>
      <c r="H28" s="18">
        <v>0</v>
      </c>
      <c r="I28" s="18">
        <v>297891</v>
      </c>
      <c r="J28" s="18">
        <v>0</v>
      </c>
      <c r="K28" s="18">
        <v>2950</v>
      </c>
      <c r="L28" s="18">
        <v>219716</v>
      </c>
      <c r="M28" s="18">
        <v>0</v>
      </c>
      <c r="N28" s="18">
        <v>0</v>
      </c>
      <c r="O28" s="18"/>
      <c r="P28" s="13">
        <f t="shared" si="0"/>
        <v>612556.94999999995</v>
      </c>
    </row>
    <row r="29" spans="1:18" ht="25.5" x14ac:dyDescent="0.25">
      <c r="A29" s="3" t="s">
        <v>23</v>
      </c>
      <c r="B29" s="4">
        <v>2951769.5000000005</v>
      </c>
      <c r="C29" s="4">
        <v>2951769.5000000005</v>
      </c>
      <c r="D29" s="18">
        <v>0</v>
      </c>
      <c r="E29" s="18">
        <v>500338.41</v>
      </c>
      <c r="F29" s="18">
        <v>163214</v>
      </c>
      <c r="G29" s="18">
        <v>11100</v>
      </c>
      <c r="H29" s="18">
        <v>527745.87</v>
      </c>
      <c r="I29" s="18">
        <v>-1014198.0700000001</v>
      </c>
      <c r="J29" s="18">
        <v>231374.4</v>
      </c>
      <c r="K29" s="18">
        <v>320675</v>
      </c>
      <c r="L29" s="18">
        <v>311.85000000000002</v>
      </c>
      <c r="M29" s="18">
        <v>130000</v>
      </c>
      <c r="N29" s="18">
        <v>695673.41</v>
      </c>
      <c r="O29" s="18"/>
      <c r="P29" s="13">
        <f t="shared" si="0"/>
        <v>1566234.8699999996</v>
      </c>
    </row>
    <row r="30" spans="1:18" x14ac:dyDescent="0.25">
      <c r="A30" s="3" t="s">
        <v>24</v>
      </c>
      <c r="B30" s="4">
        <v>364403.03999999992</v>
      </c>
      <c r="C30" s="4">
        <v>364403.03999999992</v>
      </c>
      <c r="D30" s="18">
        <v>0</v>
      </c>
      <c r="E30" s="18">
        <v>991.54</v>
      </c>
      <c r="F30" s="18">
        <v>0</v>
      </c>
      <c r="G30" s="18">
        <v>0</v>
      </c>
      <c r="H30" s="17">
        <v>0</v>
      </c>
      <c r="I30" s="17">
        <v>126903.52</v>
      </c>
      <c r="J30" s="17">
        <v>0</v>
      </c>
      <c r="K30" s="17">
        <v>0</v>
      </c>
      <c r="L30" s="17">
        <v>0</v>
      </c>
      <c r="M30" s="17">
        <v>0</v>
      </c>
      <c r="N30" s="17">
        <v>109946.31</v>
      </c>
      <c r="O30" s="17"/>
      <c r="P30" s="4">
        <f t="shared" si="0"/>
        <v>237841.37</v>
      </c>
    </row>
    <row r="31" spans="1:18" ht="25.5" x14ac:dyDescent="0.25">
      <c r="A31" s="3" t="s">
        <v>25</v>
      </c>
      <c r="B31" s="4">
        <v>1636000</v>
      </c>
      <c r="C31" s="4">
        <v>1636000</v>
      </c>
      <c r="D31" s="18">
        <v>900</v>
      </c>
      <c r="E31" s="18">
        <v>9000</v>
      </c>
      <c r="F31" s="18">
        <v>950.01</v>
      </c>
      <c r="G31" s="18">
        <v>0</v>
      </c>
      <c r="H31" s="18">
        <v>0</v>
      </c>
      <c r="I31" s="18">
        <v>1416</v>
      </c>
      <c r="J31" s="18">
        <v>11804.38</v>
      </c>
      <c r="K31" s="18">
        <v>826483.8</v>
      </c>
      <c r="L31" s="18">
        <v>0</v>
      </c>
      <c r="M31" s="18">
        <v>3251.92</v>
      </c>
      <c r="N31" s="18">
        <v>870</v>
      </c>
      <c r="O31" s="18"/>
      <c r="P31" s="13">
        <f t="shared" si="0"/>
        <v>854676.1100000001</v>
      </c>
      <c r="Q31" t="s">
        <v>83</v>
      </c>
    </row>
    <row r="32" spans="1:18" ht="25.5" x14ac:dyDescent="0.25">
      <c r="A32" s="3" t="s">
        <v>26</v>
      </c>
      <c r="B32" s="4">
        <v>2341000</v>
      </c>
      <c r="C32" s="4">
        <v>2341000</v>
      </c>
      <c r="D32" s="18">
        <v>12473.470000000001</v>
      </c>
      <c r="E32" s="18">
        <v>184393.94999999998</v>
      </c>
      <c r="F32" s="18">
        <v>0</v>
      </c>
      <c r="G32" s="18">
        <v>17009.760000000002</v>
      </c>
      <c r="H32" s="18">
        <v>237672.69</v>
      </c>
      <c r="I32" s="18">
        <v>107593.94</v>
      </c>
      <c r="J32" s="18">
        <v>1241.99</v>
      </c>
      <c r="K32" s="18">
        <v>47004.6</v>
      </c>
      <c r="L32" s="18">
        <v>219918.19</v>
      </c>
      <c r="M32" s="18">
        <v>78284.3</v>
      </c>
      <c r="N32" s="18">
        <v>16889.29</v>
      </c>
      <c r="O32" s="18"/>
      <c r="P32" s="13">
        <f t="shared" si="0"/>
        <v>922482.18000000017</v>
      </c>
    </row>
    <row r="33" spans="1:17" ht="25.5" x14ac:dyDescent="0.25">
      <c r="A33" s="3" t="s">
        <v>27</v>
      </c>
      <c r="B33" s="4">
        <v>19251381</v>
      </c>
      <c r="C33" s="4">
        <v>19251381</v>
      </c>
      <c r="D33" s="18">
        <v>948489.47</v>
      </c>
      <c r="E33" s="18">
        <v>917670.98</v>
      </c>
      <c r="F33" s="18">
        <v>1039697.62</v>
      </c>
      <c r="G33" s="18">
        <v>1198325.01</v>
      </c>
      <c r="H33" s="18">
        <v>894538.71</v>
      </c>
      <c r="I33" s="18">
        <v>999092.95</v>
      </c>
      <c r="J33" s="18">
        <v>1016068.93</v>
      </c>
      <c r="K33" s="18">
        <v>1254113.18</v>
      </c>
      <c r="L33" s="18">
        <v>1000839.91</v>
      </c>
      <c r="M33" s="18">
        <v>1114450</v>
      </c>
      <c r="N33" s="18">
        <v>1378695.62</v>
      </c>
      <c r="O33" s="18"/>
      <c r="P33" s="13">
        <f t="shared" si="0"/>
        <v>11761982.379999999</v>
      </c>
    </row>
    <row r="34" spans="1:17" ht="25.5" x14ac:dyDescent="0.25">
      <c r="A34" s="3" t="s">
        <v>28</v>
      </c>
      <c r="B34" s="13">
        <v>0</v>
      </c>
      <c r="C34" s="13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/>
      <c r="P34" s="13">
        <f t="shared" si="0"/>
        <v>0</v>
      </c>
    </row>
    <row r="35" spans="1:17" ht="24" customHeight="1" x14ac:dyDescent="0.25">
      <c r="A35" s="3" t="s">
        <v>29</v>
      </c>
      <c r="B35" s="4">
        <v>23402367.41</v>
      </c>
      <c r="C35" s="4">
        <v>23402367.41</v>
      </c>
      <c r="D35" s="18">
        <v>144987.88</v>
      </c>
      <c r="E35" s="18">
        <v>461734.52999999997</v>
      </c>
      <c r="F35" s="18">
        <v>771292.76</v>
      </c>
      <c r="G35" s="18">
        <v>221142.73</v>
      </c>
      <c r="H35" s="17">
        <v>453722.4</v>
      </c>
      <c r="I35" s="17">
        <v>1234160.68</v>
      </c>
      <c r="J35" s="17">
        <v>4500216.2299999995</v>
      </c>
      <c r="K35" s="17">
        <v>936791.36</v>
      </c>
      <c r="L35" s="17">
        <v>1066169.71</v>
      </c>
      <c r="M35" s="17">
        <v>1004353.33</v>
      </c>
      <c r="N35" s="17">
        <v>640319.57999999996</v>
      </c>
      <c r="O35" s="17"/>
      <c r="P35" s="13">
        <f t="shared" si="0"/>
        <v>11434891.189999998</v>
      </c>
    </row>
    <row r="36" spans="1:17" x14ac:dyDescent="0.25">
      <c r="A36" s="7" t="s">
        <v>30</v>
      </c>
      <c r="B36" s="8">
        <v>1318535606.306</v>
      </c>
      <c r="C36" s="8">
        <v>1318535606.306</v>
      </c>
      <c r="D36" s="8">
        <v>4167275</v>
      </c>
      <c r="E36" s="8">
        <v>115000</v>
      </c>
      <c r="F36" s="8">
        <v>2625000</v>
      </c>
      <c r="G36" s="8">
        <v>1200915</v>
      </c>
      <c r="H36" s="8">
        <v>1607749.94</v>
      </c>
      <c r="I36" s="8">
        <v>1015000</v>
      </c>
      <c r="J36" s="8">
        <v>605445750</v>
      </c>
      <c r="K36" s="8">
        <v>357568.33</v>
      </c>
      <c r="L36" s="8">
        <v>713702.3</v>
      </c>
      <c r="M36" s="8">
        <v>1367868.58</v>
      </c>
      <c r="N36" s="8">
        <v>2345000</v>
      </c>
      <c r="O36" s="8"/>
      <c r="P36" s="35">
        <f>SUM(P37:P43)</f>
        <v>620960829.14999998</v>
      </c>
    </row>
    <row r="37" spans="1:17" ht="25.5" x14ac:dyDescent="0.25">
      <c r="A37" s="3" t="s">
        <v>31</v>
      </c>
      <c r="B37" s="13">
        <v>20000000</v>
      </c>
      <c r="C37" s="13">
        <v>20000000</v>
      </c>
      <c r="D37" s="18">
        <v>132000</v>
      </c>
      <c r="E37" s="18">
        <v>115000</v>
      </c>
      <c r="F37" s="18">
        <v>2625000</v>
      </c>
      <c r="G37" s="18">
        <v>1200915</v>
      </c>
      <c r="H37" s="18">
        <v>1607749.94</v>
      </c>
      <c r="I37" s="18">
        <v>1015000</v>
      </c>
      <c r="J37" s="18">
        <v>0</v>
      </c>
      <c r="K37" s="18">
        <v>302500</v>
      </c>
      <c r="L37" s="18">
        <v>344320</v>
      </c>
      <c r="M37" s="18">
        <v>566400</v>
      </c>
      <c r="N37" s="18">
        <v>2345000</v>
      </c>
      <c r="O37" s="18"/>
      <c r="P37" s="13">
        <f t="shared" si="0"/>
        <v>10253884.939999999</v>
      </c>
    </row>
    <row r="38" spans="1:17" ht="25.5" x14ac:dyDescent="0.25">
      <c r="A38" s="3" t="s">
        <v>32</v>
      </c>
      <c r="B38" s="13">
        <v>0</v>
      </c>
      <c r="C38" s="13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3">
        <f t="shared" si="0"/>
        <v>0</v>
      </c>
    </row>
    <row r="39" spans="1:17" ht="25.5" x14ac:dyDescent="0.25">
      <c r="A39" s="3" t="s">
        <v>33</v>
      </c>
      <c r="B39" s="13">
        <v>0</v>
      </c>
      <c r="C39" s="13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3">
        <f t="shared" si="0"/>
        <v>0</v>
      </c>
    </row>
    <row r="40" spans="1:17" ht="25.5" x14ac:dyDescent="0.25">
      <c r="A40" s="3" t="s">
        <v>34</v>
      </c>
      <c r="B40" s="13">
        <v>0</v>
      </c>
      <c r="C40" s="13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3">
        <f t="shared" si="0"/>
        <v>0</v>
      </c>
    </row>
    <row r="41" spans="1:17" ht="25.5" x14ac:dyDescent="0.25">
      <c r="A41" s="3" t="s">
        <v>35</v>
      </c>
      <c r="B41" s="13">
        <v>0</v>
      </c>
      <c r="C41" s="13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3">
        <f t="shared" si="0"/>
        <v>0</v>
      </c>
    </row>
    <row r="42" spans="1:17" ht="25.5" x14ac:dyDescent="0.25">
      <c r="A42" s="3" t="s">
        <v>36</v>
      </c>
      <c r="B42" s="13">
        <v>8974556.3060000017</v>
      </c>
      <c r="C42" s="13">
        <v>8974556.3060000017</v>
      </c>
      <c r="D42" s="18">
        <v>4035275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5445750</v>
      </c>
      <c r="K42" s="18">
        <v>55068.33</v>
      </c>
      <c r="L42" s="18">
        <v>38236.54</v>
      </c>
      <c r="M42" s="18">
        <v>801468.58</v>
      </c>
      <c r="N42" s="18">
        <v>0</v>
      </c>
      <c r="O42" s="18"/>
      <c r="P42" s="13">
        <f t="shared" si="0"/>
        <v>10375798.449999999</v>
      </c>
    </row>
    <row r="43" spans="1:17" ht="25.5" x14ac:dyDescent="0.25">
      <c r="A43" s="3" t="s">
        <v>37</v>
      </c>
      <c r="B43" s="13">
        <v>1289561050</v>
      </c>
      <c r="C43" s="13">
        <v>1289561050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600000000</v>
      </c>
      <c r="K43" s="18">
        <v>0</v>
      </c>
      <c r="L43" s="18">
        <v>331145.76</v>
      </c>
      <c r="M43" s="18">
        <v>0</v>
      </c>
      <c r="N43" s="18">
        <v>0</v>
      </c>
      <c r="O43" s="18"/>
      <c r="P43" s="13">
        <f t="shared" si="0"/>
        <v>600331145.75999999</v>
      </c>
    </row>
    <row r="44" spans="1:17" s="40" customFormat="1" x14ac:dyDescent="0.25">
      <c r="A44" s="7" t="s">
        <v>38</v>
      </c>
      <c r="B44" s="8">
        <v>228978342.5</v>
      </c>
      <c r="C44" s="8">
        <v>228978342.5</v>
      </c>
      <c r="D44" s="8">
        <v>1100730.8999999999</v>
      </c>
      <c r="E44" s="8">
        <v>391522</v>
      </c>
      <c r="F44" s="8">
        <v>4507786.32</v>
      </c>
      <c r="G44" s="8">
        <v>1386080.9</v>
      </c>
      <c r="H44" s="8">
        <v>4555457.0999999996</v>
      </c>
      <c r="I44" s="8">
        <v>2257417.9699999997</v>
      </c>
      <c r="J44" s="8">
        <v>2278447.41</v>
      </c>
      <c r="K44" s="8">
        <v>1918625.9</v>
      </c>
      <c r="L44" s="8">
        <v>1961905.9</v>
      </c>
      <c r="M44" s="8">
        <v>1883525.9</v>
      </c>
      <c r="N44" s="8">
        <v>4880450.5599999996</v>
      </c>
      <c r="O44" s="8"/>
      <c r="P44" s="35">
        <f>SUM(P45:P51)</f>
        <v>27121950.859999996</v>
      </c>
      <c r="Q44" s="39"/>
    </row>
    <row r="45" spans="1:17" ht="25.5" x14ac:dyDescent="0.25">
      <c r="A45" s="3" t="s">
        <v>39</v>
      </c>
      <c r="B45" s="13">
        <v>0</v>
      </c>
      <c r="C45" s="13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3">
        <f t="shared" si="0"/>
        <v>0</v>
      </c>
      <c r="Q45" s="29"/>
    </row>
    <row r="46" spans="1:17" ht="25.5" x14ac:dyDescent="0.25">
      <c r="A46" s="3" t="s">
        <v>40</v>
      </c>
      <c r="B46" s="13">
        <v>0</v>
      </c>
      <c r="C46" s="13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3">
        <f t="shared" si="0"/>
        <v>0</v>
      </c>
    </row>
    <row r="47" spans="1:17" ht="25.5" x14ac:dyDescent="0.25">
      <c r="A47" s="3" t="s">
        <v>41</v>
      </c>
      <c r="B47" s="13">
        <v>228978342.5</v>
      </c>
      <c r="C47" s="13">
        <v>228978342.5</v>
      </c>
      <c r="D47" s="18">
        <v>1100730.8999999999</v>
      </c>
      <c r="E47" s="18">
        <v>391522</v>
      </c>
      <c r="F47" s="18">
        <v>4507786.32</v>
      </c>
      <c r="G47" s="18">
        <v>1386080.9</v>
      </c>
      <c r="H47" s="18">
        <v>4555457.0999999996</v>
      </c>
      <c r="I47" s="18">
        <v>2257417.9699999997</v>
      </c>
      <c r="J47" s="18">
        <v>2278447.41</v>
      </c>
      <c r="K47" s="18">
        <v>1918625.9</v>
      </c>
      <c r="L47" s="18">
        <v>1961905.9</v>
      </c>
      <c r="M47" s="18">
        <v>1883525.9</v>
      </c>
      <c r="N47" s="18">
        <v>4880450.5599999996</v>
      </c>
      <c r="O47" s="18"/>
      <c r="P47" s="13">
        <f t="shared" si="0"/>
        <v>27121950.859999996</v>
      </c>
    </row>
    <row r="48" spans="1:17" ht="25.5" x14ac:dyDescent="0.25">
      <c r="A48" s="3" t="s">
        <v>42</v>
      </c>
      <c r="B48" s="13">
        <v>0</v>
      </c>
      <c r="C48" s="13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3">
        <f t="shared" si="0"/>
        <v>0</v>
      </c>
    </row>
    <row r="49" spans="1:17" ht="25.5" x14ac:dyDescent="0.25">
      <c r="A49" s="3" t="s">
        <v>43</v>
      </c>
      <c r="B49" s="13">
        <v>0</v>
      </c>
      <c r="C49" s="13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3">
        <f t="shared" ref="P49:P73" si="1">SUM(D49:O49)</f>
        <v>0</v>
      </c>
    </row>
    <row r="50" spans="1:17" ht="25.5" x14ac:dyDescent="0.25">
      <c r="A50" s="3" t="s">
        <v>44</v>
      </c>
      <c r="B50" s="13">
        <v>0</v>
      </c>
      <c r="C50" s="13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3">
        <f t="shared" si="1"/>
        <v>0</v>
      </c>
    </row>
    <row r="51" spans="1:17" ht="25.5" x14ac:dyDescent="0.25">
      <c r="A51" s="3" t="s">
        <v>45</v>
      </c>
      <c r="B51" s="13">
        <v>0</v>
      </c>
      <c r="C51" s="13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/>
      <c r="P51" s="13">
        <f t="shared" si="1"/>
        <v>0</v>
      </c>
    </row>
    <row r="52" spans="1:17" s="40" customFormat="1" x14ac:dyDescent="0.25">
      <c r="A52" s="7" t="s">
        <v>46</v>
      </c>
      <c r="B52" s="8">
        <v>157532059.29666668</v>
      </c>
      <c r="C52" s="8">
        <v>157532059.29666668</v>
      </c>
      <c r="D52" s="8">
        <v>11641397.24</v>
      </c>
      <c r="E52" s="8">
        <v>2445397.27</v>
      </c>
      <c r="F52" s="8">
        <v>932049.11</v>
      </c>
      <c r="G52" s="8">
        <v>3506769.7399999998</v>
      </c>
      <c r="H52" s="8">
        <v>2696601.1</v>
      </c>
      <c r="I52" s="8">
        <v>16110016.390000001</v>
      </c>
      <c r="J52" s="8">
        <v>0</v>
      </c>
      <c r="K52" s="8">
        <v>19853.38</v>
      </c>
      <c r="L52" s="8">
        <v>1531610</v>
      </c>
      <c r="M52" s="8">
        <v>1399714.68</v>
      </c>
      <c r="N52" s="8">
        <v>32048144.989999998</v>
      </c>
      <c r="O52" s="8"/>
      <c r="P52" s="35">
        <f>SUM(P53:P61)</f>
        <v>72331553.900000006</v>
      </c>
      <c r="Q52" s="41"/>
    </row>
    <row r="53" spans="1:17" x14ac:dyDescent="0.25">
      <c r="A53" s="3" t="s">
        <v>47</v>
      </c>
      <c r="B53" s="13">
        <v>61965927.706666678</v>
      </c>
      <c r="C53" s="13">
        <v>61965927.706666678</v>
      </c>
      <c r="D53" s="18">
        <v>11641397.24</v>
      </c>
      <c r="E53" s="18">
        <v>68284.899999999994</v>
      </c>
      <c r="F53" s="18">
        <v>225506.06</v>
      </c>
      <c r="G53" s="18">
        <v>182202.34</v>
      </c>
      <c r="H53" s="18">
        <v>2427061.38</v>
      </c>
      <c r="I53" s="18">
        <v>4157116.85</v>
      </c>
      <c r="J53" s="18">
        <v>0</v>
      </c>
      <c r="K53" s="18">
        <v>19853.38</v>
      </c>
      <c r="L53" s="18">
        <v>1484810</v>
      </c>
      <c r="M53" s="18">
        <v>60640</v>
      </c>
      <c r="N53" s="18">
        <v>0</v>
      </c>
      <c r="O53" s="18"/>
      <c r="P53" s="13">
        <f t="shared" si="1"/>
        <v>20266872.150000002</v>
      </c>
    </row>
    <row r="54" spans="1:17" ht="25.5" x14ac:dyDescent="0.25">
      <c r="A54" s="3" t="s">
        <v>48</v>
      </c>
      <c r="B54" s="13">
        <v>3692105.59</v>
      </c>
      <c r="C54" s="13">
        <v>3692105.59</v>
      </c>
      <c r="D54" s="18">
        <v>0</v>
      </c>
      <c r="E54" s="18">
        <v>0</v>
      </c>
      <c r="F54" s="18">
        <v>69933.05</v>
      </c>
      <c r="G54" s="18">
        <v>0</v>
      </c>
      <c r="H54" s="18">
        <v>269539.72000000003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3">
        <f t="shared" si="1"/>
        <v>339472.77</v>
      </c>
    </row>
    <row r="55" spans="1:17" ht="25.5" x14ac:dyDescent="0.25">
      <c r="A55" s="3" t="s">
        <v>49</v>
      </c>
      <c r="B55" s="13">
        <v>0</v>
      </c>
      <c r="C55" s="13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3">
        <f t="shared" si="1"/>
        <v>0</v>
      </c>
    </row>
    <row r="56" spans="1:17" ht="25.5" x14ac:dyDescent="0.25">
      <c r="A56" s="3" t="s">
        <v>50</v>
      </c>
      <c r="B56" s="13">
        <v>52586080</v>
      </c>
      <c r="C56" s="13">
        <v>52586080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10595200</v>
      </c>
      <c r="J56" s="18">
        <v>0</v>
      </c>
      <c r="K56" s="18">
        <v>0</v>
      </c>
      <c r="L56" s="18">
        <v>0</v>
      </c>
      <c r="M56" s="18">
        <v>0</v>
      </c>
      <c r="N56" s="18">
        <v>31925651.579999998</v>
      </c>
      <c r="O56" s="18"/>
      <c r="P56" s="13">
        <f t="shared" si="1"/>
        <v>42520851.579999998</v>
      </c>
    </row>
    <row r="57" spans="1:17" ht="25.5" x14ac:dyDescent="0.25">
      <c r="A57" s="3" t="s">
        <v>51</v>
      </c>
      <c r="B57" s="13">
        <v>29787946</v>
      </c>
      <c r="C57" s="13">
        <v>29787946</v>
      </c>
      <c r="D57" s="18">
        <v>0</v>
      </c>
      <c r="E57" s="18">
        <v>2377112.37</v>
      </c>
      <c r="F57" s="18">
        <v>636610</v>
      </c>
      <c r="G57" s="18">
        <v>3324567.4</v>
      </c>
      <c r="H57" s="18">
        <v>0</v>
      </c>
      <c r="I57" s="18">
        <v>0</v>
      </c>
      <c r="J57" s="18">
        <v>0</v>
      </c>
      <c r="K57" s="18">
        <v>0</v>
      </c>
      <c r="L57" s="18">
        <v>46800</v>
      </c>
      <c r="M57" s="18">
        <v>1339074.68</v>
      </c>
      <c r="N57" s="18">
        <v>122493.41</v>
      </c>
      <c r="O57" s="18"/>
      <c r="P57" s="13">
        <f t="shared" si="1"/>
        <v>7846657.8599999994</v>
      </c>
    </row>
    <row r="58" spans="1:17" x14ac:dyDescent="0.25">
      <c r="A58" s="3" t="s">
        <v>52</v>
      </c>
      <c r="B58" s="13">
        <v>9500000</v>
      </c>
      <c r="C58" s="13">
        <v>9500000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1357699.54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3">
        <f t="shared" si="1"/>
        <v>1357699.54</v>
      </c>
    </row>
    <row r="59" spans="1:17" x14ac:dyDescent="0.25">
      <c r="A59" s="3" t="s">
        <v>53</v>
      </c>
      <c r="B59" s="13">
        <v>0</v>
      </c>
      <c r="C59" s="13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3">
        <f t="shared" si="1"/>
        <v>0</v>
      </c>
    </row>
    <row r="60" spans="1:17" x14ac:dyDescent="0.25">
      <c r="A60" s="3" t="s">
        <v>54</v>
      </c>
      <c r="B60" s="13">
        <v>0</v>
      </c>
      <c r="C60" s="13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3">
        <f t="shared" si="1"/>
        <v>0</v>
      </c>
    </row>
    <row r="61" spans="1:17" ht="25.5" x14ac:dyDescent="0.25">
      <c r="A61" s="3" t="s">
        <v>55</v>
      </c>
      <c r="B61" s="13">
        <v>0</v>
      </c>
      <c r="C61" s="13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/>
      <c r="P61" s="13">
        <f t="shared" si="1"/>
        <v>0</v>
      </c>
    </row>
    <row r="62" spans="1:17" s="40" customFormat="1" x14ac:dyDescent="0.25">
      <c r="A62" s="7" t="s">
        <v>56</v>
      </c>
      <c r="B62" s="35">
        <v>669379393</v>
      </c>
      <c r="C62" s="35">
        <v>669379393</v>
      </c>
      <c r="D62" s="19">
        <v>0</v>
      </c>
      <c r="E62" s="19">
        <v>1137777.22</v>
      </c>
      <c r="F62" s="19">
        <v>0</v>
      </c>
      <c r="G62" s="19">
        <v>1818364.61</v>
      </c>
      <c r="H62" s="19">
        <v>0</v>
      </c>
      <c r="I62" s="19">
        <v>531711.01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/>
      <c r="P62" s="35">
        <f>SUM(P63:P66)</f>
        <v>3487852.84</v>
      </c>
      <c r="Q62" s="41"/>
    </row>
    <row r="63" spans="1:17" x14ac:dyDescent="0.25">
      <c r="A63" s="3" t="s">
        <v>57</v>
      </c>
      <c r="B63" s="13">
        <v>664980893</v>
      </c>
      <c r="C63" s="13">
        <v>664980893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3">
        <f t="shared" si="1"/>
        <v>0</v>
      </c>
    </row>
    <row r="64" spans="1:17" x14ac:dyDescent="0.25">
      <c r="A64" s="3" t="s">
        <v>58</v>
      </c>
      <c r="B64" s="13">
        <v>0</v>
      </c>
      <c r="C64" s="13">
        <v>0</v>
      </c>
      <c r="D64" s="17">
        <v>0</v>
      </c>
      <c r="E64" s="17">
        <v>0</v>
      </c>
      <c r="F64" s="17">
        <v>0</v>
      </c>
      <c r="G64" s="17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/>
      <c r="P64" s="13">
        <f t="shared" si="1"/>
        <v>0</v>
      </c>
    </row>
    <row r="65" spans="1:17" ht="25.5" x14ac:dyDescent="0.25">
      <c r="A65" s="3" t="s">
        <v>59</v>
      </c>
      <c r="B65" s="13">
        <v>4398500</v>
      </c>
      <c r="C65" s="13">
        <v>4398500</v>
      </c>
      <c r="D65" s="18">
        <v>0</v>
      </c>
      <c r="E65" s="18">
        <v>1137777.22</v>
      </c>
      <c r="F65" s="18">
        <v>0</v>
      </c>
      <c r="G65" s="18">
        <v>1818364.61</v>
      </c>
      <c r="H65" s="18">
        <v>0</v>
      </c>
      <c r="I65" s="18">
        <v>531711.01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3">
        <f t="shared" si="1"/>
        <v>3487852.84</v>
      </c>
    </row>
    <row r="66" spans="1:17" ht="38.25" x14ac:dyDescent="0.25">
      <c r="A66" s="3" t="s">
        <v>60</v>
      </c>
      <c r="B66" s="13">
        <v>0</v>
      </c>
      <c r="C66" s="13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/>
      <c r="P66" s="13">
        <f t="shared" si="1"/>
        <v>0</v>
      </c>
    </row>
    <row r="67" spans="1:17" s="40" customFormat="1" ht="25.5" x14ac:dyDescent="0.25">
      <c r="A67" s="7" t="s">
        <v>61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/>
      <c r="P67" s="19">
        <f t="shared" si="1"/>
        <v>0</v>
      </c>
      <c r="Q67" s="41"/>
    </row>
    <row r="68" spans="1:17" x14ac:dyDescent="0.25">
      <c r="A68" s="3" t="s">
        <v>62</v>
      </c>
      <c r="B68" s="13">
        <v>0</v>
      </c>
      <c r="C68" s="13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3">
        <f t="shared" si="1"/>
        <v>0</v>
      </c>
    </row>
    <row r="69" spans="1:17" ht="25.5" x14ac:dyDescent="0.25">
      <c r="A69" s="3" t="s">
        <v>63</v>
      </c>
      <c r="B69" s="13">
        <v>0</v>
      </c>
      <c r="C69" s="13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/>
      <c r="P69" s="13">
        <f t="shared" si="1"/>
        <v>0</v>
      </c>
    </row>
    <row r="70" spans="1:17" s="40" customFormat="1" x14ac:dyDescent="0.25">
      <c r="A70" s="7" t="s">
        <v>64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35">
        <f t="shared" si="1"/>
        <v>0</v>
      </c>
      <c r="Q70" s="41"/>
    </row>
    <row r="71" spans="1:17" x14ac:dyDescent="0.25">
      <c r="A71" s="3" t="s">
        <v>65</v>
      </c>
      <c r="B71" s="13">
        <v>0</v>
      </c>
      <c r="C71" s="13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/>
      <c r="P71" s="13">
        <f t="shared" si="1"/>
        <v>0</v>
      </c>
    </row>
    <row r="72" spans="1:17" x14ac:dyDescent="0.25">
      <c r="A72" s="3" t="s">
        <v>66</v>
      </c>
      <c r="B72" s="13">
        <v>0</v>
      </c>
      <c r="C72" s="13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/>
      <c r="P72" s="13">
        <f t="shared" si="1"/>
        <v>0</v>
      </c>
    </row>
    <row r="73" spans="1:17" ht="25.5" x14ac:dyDescent="0.25">
      <c r="A73" s="3" t="s">
        <v>67</v>
      </c>
      <c r="B73" s="13">
        <v>0</v>
      </c>
      <c r="C73" s="13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/>
      <c r="P73" s="13">
        <f t="shared" si="1"/>
        <v>0</v>
      </c>
    </row>
    <row r="74" spans="1:17" ht="15.95" customHeight="1" x14ac:dyDescent="0.25">
      <c r="A74" s="10" t="s">
        <v>68</v>
      </c>
      <c r="B74" s="11">
        <f>B52+B44+B36+B26+B16+B10+B62</f>
        <v>4219452477.1931343</v>
      </c>
      <c r="C74" s="11">
        <f>C52+C44+C36+C26+C16+C10+C62</f>
        <v>4219452477.1931343</v>
      </c>
      <c r="D74" s="11">
        <f>D52+D44+D36+D26+D16+D10+D62</f>
        <v>134642854.93000001</v>
      </c>
      <c r="E74" s="11">
        <f>E52+E44+E36+E26+E16+E10+E62</f>
        <v>110636740</v>
      </c>
      <c r="F74" s="11">
        <f>F52+F44+F36+F26+F16+F10+F62</f>
        <v>125240742.06</v>
      </c>
      <c r="G74" s="11">
        <f>G52+G44+G36+G26+G16+G10+G62</f>
        <v>117430710.3</v>
      </c>
      <c r="H74" s="11">
        <f>H52+H44+H36+H26+H16+H10+H62</f>
        <v>127860344.83</v>
      </c>
      <c r="I74" s="11">
        <f>I52+I44+I36+I26+I16+I10+I62</f>
        <v>192847243.79999998</v>
      </c>
      <c r="J74" s="11">
        <f>J52+J44+J36+J26+J16+J10+J62</f>
        <v>737070372.91000009</v>
      </c>
      <c r="K74" s="11">
        <f>K52+K44+K36+K26+K16+K10+K62</f>
        <v>117449869.16</v>
      </c>
      <c r="L74" s="11">
        <f>L52+L44+L36+L26+L16+L10+L62</f>
        <v>133990072.65000001</v>
      </c>
      <c r="M74" s="11">
        <f>M52+M44+M36+M26+M16+M10+M62</f>
        <v>120031876.83000001</v>
      </c>
      <c r="N74" s="11">
        <f>N52+N44+N36+N26+N16+N10+N62</f>
        <v>161193654.30000001</v>
      </c>
      <c r="O74" s="11">
        <f>O52+O44+O36+O26+O16+O10+O62</f>
        <v>0</v>
      </c>
      <c r="P74" s="11">
        <f>P52+P44+P36+P26+P16+P10+P62</f>
        <v>2078394481.7700002</v>
      </c>
      <c r="Q74" s="1"/>
    </row>
    <row r="75" spans="1:17" x14ac:dyDescent="0.25">
      <c r="A75" s="5" t="s">
        <v>1</v>
      </c>
      <c r="B75" s="9"/>
      <c r="C75" s="9"/>
      <c r="D75" s="9"/>
      <c r="E75" s="32"/>
      <c r="F75" s="33"/>
      <c r="G75" s="33"/>
      <c r="H75" s="20"/>
      <c r="I75" s="20"/>
      <c r="J75" s="20"/>
      <c r="K75" s="20"/>
      <c r="L75" s="20"/>
      <c r="M75" s="20"/>
      <c r="N75" s="20"/>
      <c r="O75" s="20"/>
      <c r="P75" s="20"/>
      <c r="Q75" s="29"/>
    </row>
    <row r="76" spans="1:17" x14ac:dyDescent="0.25">
      <c r="A76" s="7" t="s">
        <v>69</v>
      </c>
      <c r="B76" s="19">
        <f t="shared" ref="B76:N76" si="2">SUM(B77:B78)</f>
        <v>0</v>
      </c>
      <c r="C76" s="19">
        <f t="shared" si="2"/>
        <v>0</v>
      </c>
      <c r="D76" s="19">
        <f t="shared" si="2"/>
        <v>232660122.10000002</v>
      </c>
      <c r="E76" s="19">
        <f t="shared" si="2"/>
        <v>56863145.019999981</v>
      </c>
      <c r="F76" s="19">
        <f t="shared" si="2"/>
        <v>0</v>
      </c>
      <c r="G76" s="19">
        <f t="shared" si="2"/>
        <v>5076182.7399998903</v>
      </c>
      <c r="H76" s="19">
        <f t="shared" si="2"/>
        <v>216398897.4000001</v>
      </c>
      <c r="I76" s="19">
        <f t="shared" si="2"/>
        <v>85676323.810000181</v>
      </c>
      <c r="J76" s="19">
        <f t="shared" si="2"/>
        <v>0</v>
      </c>
      <c r="K76" s="19">
        <f t="shared" si="2"/>
        <v>142931545.42999995</v>
      </c>
      <c r="L76" s="19">
        <f t="shared" si="2"/>
        <v>556980046.38999975</v>
      </c>
      <c r="M76" s="19">
        <f t="shared" si="2"/>
        <v>41234295.729999781</v>
      </c>
      <c r="N76" s="19">
        <f t="shared" si="2"/>
        <v>617515193.26999998</v>
      </c>
      <c r="O76" s="19">
        <v>0</v>
      </c>
      <c r="P76" s="35">
        <f>SUM(D76:O76)</f>
        <v>1955335751.8899996</v>
      </c>
    </row>
    <row r="77" spans="1:17" ht="25.5" x14ac:dyDescent="0.25">
      <c r="A77" s="3" t="s">
        <v>70</v>
      </c>
      <c r="B77" s="18">
        <v>0</v>
      </c>
      <c r="C77" s="18">
        <v>0</v>
      </c>
      <c r="D77" s="18">
        <v>232660122.10000002</v>
      </c>
      <c r="E77" s="18">
        <v>56863145.019999981</v>
      </c>
      <c r="F77" s="18">
        <v>0</v>
      </c>
      <c r="G77" s="18">
        <v>5076182.7399998903</v>
      </c>
      <c r="H77" s="18">
        <v>216398897.4000001</v>
      </c>
      <c r="I77" s="18">
        <v>85676323.810000181</v>
      </c>
      <c r="J77" s="18">
        <v>0</v>
      </c>
      <c r="K77" s="18">
        <v>142931545.42999995</v>
      </c>
      <c r="L77" s="18">
        <v>556980046.38999975</v>
      </c>
      <c r="M77" s="18">
        <v>41234295.729999781</v>
      </c>
      <c r="N77" s="18">
        <v>617515193.26999998</v>
      </c>
      <c r="O77" s="18">
        <v>0</v>
      </c>
      <c r="P77" s="13">
        <f t="shared" ref="P77:P83" si="3">SUM(D77:O77)</f>
        <v>1955335751.8899996</v>
      </c>
    </row>
    <row r="78" spans="1:17" ht="25.5" x14ac:dyDescent="0.25">
      <c r="A78" s="3" t="s">
        <v>71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/>
      <c r="N78" s="18"/>
      <c r="O78" s="18">
        <v>0</v>
      </c>
      <c r="P78" s="13">
        <f t="shared" si="3"/>
        <v>0</v>
      </c>
    </row>
    <row r="79" spans="1:17" x14ac:dyDescent="0.25">
      <c r="A79" s="7" t="s">
        <v>72</v>
      </c>
      <c r="B79" s="19">
        <f>SUM(B80:B81)</f>
        <v>0</v>
      </c>
      <c r="C79" s="19">
        <f>SUM(C80:C81)</f>
        <v>0</v>
      </c>
      <c r="D79" s="19">
        <f t="shared" ref="D79:M79" si="4">SUM(D80:D81)</f>
        <v>0</v>
      </c>
      <c r="E79" s="19">
        <f t="shared" si="4"/>
        <v>11734400.13000001</v>
      </c>
      <c r="F79" s="19">
        <f t="shared" si="4"/>
        <v>127150200.55000004</v>
      </c>
      <c r="G79" s="19">
        <f t="shared" si="4"/>
        <v>50248885.660000011</v>
      </c>
      <c r="H79" s="19">
        <f t="shared" si="4"/>
        <v>77948352.149999976</v>
      </c>
      <c r="I79" s="19">
        <f t="shared" si="4"/>
        <v>0</v>
      </c>
      <c r="J79" s="19">
        <f t="shared" si="4"/>
        <v>66908586.5</v>
      </c>
      <c r="K79" s="19">
        <f t="shared" si="4"/>
        <v>0</v>
      </c>
      <c r="L79" s="19">
        <f t="shared" si="4"/>
        <v>0</v>
      </c>
      <c r="M79" s="19">
        <f t="shared" si="4"/>
        <v>7073811.2900000028</v>
      </c>
      <c r="N79" s="19">
        <v>147618324.05999994</v>
      </c>
      <c r="O79" s="19">
        <v>0</v>
      </c>
      <c r="P79" s="35">
        <f t="shared" si="3"/>
        <v>488682560.34000003</v>
      </c>
    </row>
    <row r="80" spans="1:17" x14ac:dyDescent="0.25">
      <c r="A80" s="3" t="s">
        <v>73</v>
      </c>
      <c r="B80" s="21">
        <v>0</v>
      </c>
      <c r="C80" s="21">
        <v>0</v>
      </c>
      <c r="D80" s="21">
        <v>0</v>
      </c>
      <c r="E80" s="21">
        <v>11734400.13000001</v>
      </c>
      <c r="F80" s="21">
        <v>127150200.55000004</v>
      </c>
      <c r="G80" s="21">
        <v>50248885.660000011</v>
      </c>
      <c r="H80" s="21">
        <v>77948352.149999976</v>
      </c>
      <c r="I80" s="21">
        <v>0</v>
      </c>
      <c r="J80" s="21">
        <v>66908586.5</v>
      </c>
      <c r="K80" s="21">
        <v>0</v>
      </c>
      <c r="L80" s="21">
        <v>0</v>
      </c>
      <c r="M80" s="21">
        <v>7073811.2900000028</v>
      </c>
      <c r="N80" s="21">
        <v>147618324.05999994</v>
      </c>
      <c r="O80" s="21">
        <v>0</v>
      </c>
      <c r="P80" s="13">
        <f t="shared" si="3"/>
        <v>488682560.34000003</v>
      </c>
    </row>
    <row r="81" spans="1:17" x14ac:dyDescent="0.25">
      <c r="A81" s="3" t="s">
        <v>74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/>
      <c r="O81" s="22">
        <v>0</v>
      </c>
      <c r="P81" s="22">
        <f t="shared" si="3"/>
        <v>0</v>
      </c>
    </row>
    <row r="82" spans="1:17" x14ac:dyDescent="0.25">
      <c r="A82" s="7" t="s">
        <v>75</v>
      </c>
      <c r="B82" s="19">
        <f>SUM(B83)</f>
        <v>0</v>
      </c>
      <c r="C82" s="19">
        <f>SUM(C83)</f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35">
        <f t="shared" si="3"/>
        <v>0</v>
      </c>
    </row>
    <row r="83" spans="1:17" ht="25.5" x14ac:dyDescent="0.25">
      <c r="A83" s="3" t="s">
        <v>76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f t="shared" si="3"/>
        <v>0</v>
      </c>
    </row>
    <row r="84" spans="1:17" ht="15.95" customHeight="1" x14ac:dyDescent="0.25">
      <c r="A84" s="53" t="s">
        <v>2</v>
      </c>
      <c r="B84" s="52">
        <f t="shared" ref="B84:C84" si="5">B76+B79+B82</f>
        <v>0</v>
      </c>
      <c r="C84" s="52">
        <f t="shared" si="5"/>
        <v>0</v>
      </c>
      <c r="D84" s="52">
        <f>D76+D79+D82</f>
        <v>232660122.10000002</v>
      </c>
      <c r="E84" s="52">
        <f>E76+E79+E82</f>
        <v>68597545.149999991</v>
      </c>
      <c r="F84" s="52">
        <f>F76+F79+F82</f>
        <v>127150200.55000004</v>
      </c>
      <c r="G84" s="52">
        <f t="shared" ref="G84:O84" si="6">G76+G79+G82</f>
        <v>55325068.399999902</v>
      </c>
      <c r="H84" s="52">
        <f t="shared" si="6"/>
        <v>294347249.55000007</v>
      </c>
      <c r="I84" s="52">
        <f t="shared" si="6"/>
        <v>85676323.810000181</v>
      </c>
      <c r="J84" s="52">
        <f t="shared" si="6"/>
        <v>66908586.5</v>
      </c>
      <c r="K84" s="52">
        <f t="shared" ref="K84:L84" si="7">K76+K79+K82</f>
        <v>142931545.42999995</v>
      </c>
      <c r="L84" s="52">
        <f t="shared" si="7"/>
        <v>556980046.38999975</v>
      </c>
      <c r="M84" s="52">
        <f t="shared" si="6"/>
        <v>48308107.019999787</v>
      </c>
      <c r="N84" s="52">
        <f>N76+N79+N82</f>
        <v>765133517.32999992</v>
      </c>
      <c r="O84" s="52">
        <f t="shared" si="6"/>
        <v>0</v>
      </c>
      <c r="P84" s="52">
        <f>P76+P79+P82</f>
        <v>2444018312.2299995</v>
      </c>
      <c r="Q84" s="1"/>
    </row>
    <row r="85" spans="1:17" ht="10.5" customHeight="1" x14ac:dyDescent="0.25">
      <c r="A85" s="12"/>
      <c r="B85" s="13"/>
      <c r="C85" s="13"/>
      <c r="D85" s="13"/>
      <c r="E85" s="21"/>
      <c r="H85" s="13"/>
      <c r="I85" s="13"/>
      <c r="J85" s="13"/>
      <c r="K85" s="13"/>
      <c r="L85" s="13"/>
      <c r="M85" s="13"/>
      <c r="N85" s="13"/>
      <c r="O85" s="13"/>
    </row>
    <row r="86" spans="1:17" ht="15.95" customHeight="1" x14ac:dyDescent="0.25">
      <c r="A86" s="14" t="s">
        <v>77</v>
      </c>
      <c r="B86" s="56">
        <f t="shared" ref="B86:C86" si="8">B84+B74</f>
        <v>4219452477.1931343</v>
      </c>
      <c r="C86" s="15">
        <f t="shared" si="8"/>
        <v>4219452477.1931343</v>
      </c>
      <c r="D86" s="15">
        <f>D84+D74</f>
        <v>367302977.03000003</v>
      </c>
      <c r="E86" s="15">
        <f t="shared" ref="E86:P86" si="9">E84+E74</f>
        <v>179234285.14999998</v>
      </c>
      <c r="F86" s="15">
        <f t="shared" si="9"/>
        <v>252390942.61000004</v>
      </c>
      <c r="G86" s="15">
        <f t="shared" si="9"/>
        <v>172755778.6999999</v>
      </c>
      <c r="H86" s="15">
        <f t="shared" si="9"/>
        <v>422207594.38000005</v>
      </c>
      <c r="I86" s="15">
        <f t="shared" si="9"/>
        <v>278523567.61000013</v>
      </c>
      <c r="J86" s="15">
        <f t="shared" si="9"/>
        <v>803978959.41000009</v>
      </c>
      <c r="K86" s="15">
        <f t="shared" ref="K86:L86" si="10">K84+K74</f>
        <v>260381414.58999994</v>
      </c>
      <c r="L86" s="15">
        <f t="shared" si="10"/>
        <v>690970119.03999972</v>
      </c>
      <c r="M86" s="15">
        <f t="shared" si="9"/>
        <v>168339983.84999979</v>
      </c>
      <c r="N86" s="15">
        <f t="shared" si="9"/>
        <v>926327171.62999988</v>
      </c>
      <c r="O86" s="15">
        <f t="shared" si="9"/>
        <v>0</v>
      </c>
      <c r="P86" s="15">
        <f t="shared" si="9"/>
        <v>4522412794</v>
      </c>
    </row>
    <row r="87" spans="1:17" x14ac:dyDescent="0.25">
      <c r="A87" s="23"/>
      <c r="B87" s="23"/>
      <c r="C87" s="23"/>
      <c r="D87" s="13"/>
      <c r="E87" s="13"/>
      <c r="F87" s="13"/>
      <c r="I87" s="42"/>
      <c r="J87" s="23"/>
      <c r="K87" s="23"/>
      <c r="L87" s="23"/>
      <c r="M87" s="23"/>
      <c r="N87" s="23"/>
      <c r="O87" s="23"/>
    </row>
    <row r="88" spans="1:17" s="46" customFormat="1" ht="12.75" x14ac:dyDescent="0.2">
      <c r="A88" s="46" t="s">
        <v>102</v>
      </c>
      <c r="B88" s="23"/>
      <c r="C88" s="23"/>
      <c r="D88" s="13"/>
      <c r="E88" s="13"/>
      <c r="F88" s="13"/>
      <c r="G88" s="13"/>
      <c r="H88" s="55"/>
      <c r="I88" s="42"/>
      <c r="J88" s="23"/>
      <c r="K88" s="23"/>
      <c r="L88" s="23"/>
      <c r="M88" s="23"/>
      <c r="N88" s="23"/>
      <c r="O88" s="23"/>
      <c r="P88" s="12"/>
    </row>
    <row r="89" spans="1:17" s="46" customFormat="1" ht="12.75" x14ac:dyDescent="0.2">
      <c r="A89" s="46" t="s">
        <v>103</v>
      </c>
      <c r="B89" s="23"/>
      <c r="C89" s="23"/>
      <c r="D89" s="13"/>
      <c r="E89" s="13"/>
      <c r="F89" s="13"/>
      <c r="G89" s="13"/>
      <c r="H89" s="55"/>
      <c r="I89" s="42"/>
      <c r="J89" s="23"/>
      <c r="K89" s="23"/>
      <c r="L89" s="23"/>
      <c r="M89" s="23"/>
      <c r="N89" s="23"/>
      <c r="O89" s="23"/>
      <c r="P89" s="12"/>
    </row>
    <row r="90" spans="1:17" s="46" customFormat="1" ht="15" customHeight="1" x14ac:dyDescent="0.2">
      <c r="A90" s="62" t="s">
        <v>104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</row>
    <row r="91" spans="1:17" x14ac:dyDescent="0.25">
      <c r="A91" s="23"/>
      <c r="B91" s="23"/>
      <c r="C91" s="23"/>
      <c r="D91" s="13"/>
      <c r="E91" s="13"/>
      <c r="F91" s="13"/>
      <c r="I91" s="42"/>
      <c r="J91" s="23"/>
      <c r="K91" s="23"/>
      <c r="L91" s="23"/>
      <c r="M91" s="23"/>
      <c r="N91" s="23"/>
      <c r="O91" s="23"/>
    </row>
    <row r="92" spans="1:17" x14ac:dyDescent="0.25">
      <c r="A92" s="58" t="s">
        <v>105</v>
      </c>
      <c r="B92" s="25"/>
      <c r="C92" s="25"/>
      <c r="D92" s="24"/>
      <c r="E92" s="13"/>
      <c r="F92" s="13"/>
      <c r="I92" s="42"/>
      <c r="J92" s="23"/>
      <c r="K92" s="23"/>
      <c r="L92" s="23"/>
      <c r="M92" s="23"/>
      <c r="N92" s="51"/>
      <c r="O92" s="43"/>
      <c r="P92" s="44"/>
    </row>
    <row r="93" spans="1:17" x14ac:dyDescent="0.25">
      <c r="A93" s="59" t="s">
        <v>78</v>
      </c>
      <c r="B93" s="26"/>
      <c r="C93" s="26"/>
      <c r="D93" s="24"/>
      <c r="E93" s="13"/>
      <c r="F93" s="13"/>
      <c r="J93" s="23"/>
      <c r="K93" s="23"/>
      <c r="L93" s="23"/>
      <c r="M93" s="23"/>
      <c r="N93" s="60" t="s">
        <v>84</v>
      </c>
      <c r="O93" s="60"/>
      <c r="P93" s="60"/>
    </row>
    <row r="94" spans="1:17" x14ac:dyDescent="0.25">
      <c r="A94" s="23" t="s">
        <v>91</v>
      </c>
      <c r="B94" s="25"/>
      <c r="C94" s="27"/>
      <c r="D94" s="24"/>
      <c r="E94" s="13"/>
      <c r="F94" s="13"/>
      <c r="G94" s="54"/>
      <c r="J94" s="23"/>
      <c r="L94" s="23"/>
      <c r="M94" s="23"/>
      <c r="N94" s="61" t="s">
        <v>79</v>
      </c>
      <c r="O94" s="61"/>
      <c r="P94" s="61"/>
    </row>
    <row r="95" spans="1:17" x14ac:dyDescent="0.25">
      <c r="A95" s="28"/>
      <c r="B95" s="28"/>
      <c r="C95" s="28"/>
      <c r="D95" s="24"/>
      <c r="E95" s="13"/>
      <c r="F95" s="13"/>
      <c r="K95" s="23"/>
      <c r="L95" s="23"/>
      <c r="M95" s="23"/>
    </row>
    <row r="96" spans="1:17" x14ac:dyDescent="0.25">
      <c r="A96" s="57">
        <v>45244</v>
      </c>
      <c r="B96" s="30"/>
      <c r="C96" s="30"/>
      <c r="E96" s="13"/>
      <c r="F96" s="13"/>
    </row>
    <row r="97" spans="3:16" x14ac:dyDescent="0.25">
      <c r="E97" s="13"/>
      <c r="F97" s="13"/>
    </row>
    <row r="98" spans="3:16" x14ac:dyDescent="0.25"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16"/>
      <c r="N98" s="16"/>
      <c r="O98" s="16"/>
      <c r="P98" s="16"/>
    </row>
  </sheetData>
  <mergeCells count="11">
    <mergeCell ref="N93:P93"/>
    <mergeCell ref="N94:P94"/>
    <mergeCell ref="A90:P90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39370078740157483" bottom="0.59055118110236227" header="0.31496062992125984" footer="0.19685039370078741"/>
  <pageSetup scale="65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presupuestaria</vt:lpstr>
      <vt:lpstr>'ejecucion presupuestaria'!Área_de_impresión</vt:lpstr>
      <vt:lpstr>'ejecucion presupuestaria'!Títulos_a_imprimir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2023-12-18T15:58:37Z</cp:lastPrinted>
  <dcterms:created xsi:type="dcterms:W3CDTF">2022-02-11T21:02:08Z</dcterms:created>
  <dcterms:modified xsi:type="dcterms:W3CDTF">2023-12-18T16:02:04Z</dcterms:modified>
</cp:coreProperties>
</file>