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uero\Desktop\ESTADOS 2024\TRANSPARENCIA\"/>
    </mc:Choice>
  </mc:AlternateContent>
  <xr:revisionPtr revIDLastSave="0" documentId="13_ncr:1_{FD951234-4022-460A-9C96-AD3BCF4E8E35}" xr6:coauthVersionLast="47" xr6:coauthVersionMax="47" xr10:uidLastSave="{00000000-0000-0000-0000-000000000000}"/>
  <bookViews>
    <workbookView xWindow="-120" yWindow="-120" windowWidth="20730" windowHeight="11160" activeTab="1" xr2:uid="{978B0396-972F-4A88-88EC-5DB0FE852E16}"/>
  </bookViews>
  <sheets>
    <sheet name="ESTADO DE EFECTIVO RECIBIDO Y D" sheetId="2" r:id="rId1"/>
    <sheet name="ESTADO DE INVERSION" sheetId="3" r:id="rId2"/>
  </sheets>
  <definedNames>
    <definedName name="_xlnm.Print_Area" localSheetId="0">'ESTADO DE EFECTIVO RECIBIDO Y D'!$A$1:$H$54</definedName>
    <definedName name="_xlnm.Print_Area" localSheetId="1">'ESTADO DE INVERSION'!$A$1:$Q$62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L38" i="3" l="1"/>
  <c r="J38" i="3"/>
  <c r="J39" i="3" s="1"/>
  <c r="N38" i="3" l="1"/>
  <c r="P43" i="3"/>
  <c r="P49" i="3" s="1"/>
  <c r="P38" i="3"/>
  <c r="P36" i="3"/>
  <c r="P26" i="3"/>
  <c r="P25" i="3"/>
  <c r="P31" i="3" s="1"/>
  <c r="P18" i="3"/>
  <c r="P17" i="3"/>
  <c r="N17" i="3"/>
  <c r="L49" i="3"/>
  <c r="L39" i="3"/>
  <c r="L31" i="3"/>
  <c r="L20" i="3"/>
  <c r="H49" i="3"/>
  <c r="H39" i="3"/>
  <c r="H31" i="3"/>
  <c r="H20" i="3"/>
  <c r="H31" i="2"/>
  <c r="E24" i="2" s="1"/>
  <c r="H19" i="2"/>
  <c r="E14" i="2" s="1"/>
  <c r="E19" i="2" s="1"/>
  <c r="P39" i="3" l="1"/>
  <c r="H51" i="3"/>
  <c r="P20" i="3"/>
  <c r="L51" i="3"/>
  <c r="H35" i="2"/>
  <c r="P51" i="3" l="1"/>
  <c r="E29" i="2" l="1"/>
  <c r="E31" i="2" s="1"/>
  <c r="E35" i="2" s="1"/>
  <c r="N36" i="3" l="1"/>
  <c r="N25" i="3"/>
  <c r="G19" i="2" l="1"/>
  <c r="D14" i="2" s="1"/>
  <c r="N43" i="3" l="1"/>
  <c r="J49" i="3"/>
  <c r="C49" i="3"/>
  <c r="C39" i="3"/>
  <c r="C31" i="3"/>
  <c r="C20" i="3"/>
  <c r="J31" i="3"/>
  <c r="N18" i="3"/>
  <c r="J20" i="3"/>
  <c r="N48" i="3"/>
  <c r="N47" i="3"/>
  <c r="N46" i="3"/>
  <c r="N45" i="3"/>
  <c r="N44" i="3"/>
  <c r="N37" i="3"/>
  <c r="N39" i="3" s="1"/>
  <c r="N30" i="3"/>
  <c r="N29" i="3"/>
  <c r="N28" i="3"/>
  <c r="N27" i="3"/>
  <c r="N26" i="3"/>
  <c r="N19" i="3"/>
  <c r="E20" i="3"/>
  <c r="F31" i="3"/>
  <c r="E31" i="3"/>
  <c r="F39" i="3"/>
  <c r="E39" i="3"/>
  <c r="F49" i="3"/>
  <c r="E49" i="3"/>
  <c r="J51" i="3" l="1"/>
  <c r="N31" i="3"/>
  <c r="N49" i="3"/>
  <c r="C51" i="3"/>
  <c r="N20" i="3"/>
  <c r="F20" i="3"/>
  <c r="F51" i="3" s="1"/>
  <c r="E51" i="3"/>
  <c r="D19" i="2"/>
  <c r="G31" i="2"/>
  <c r="D24" i="2" s="1"/>
  <c r="N51" i="3" l="1"/>
  <c r="D29" i="2"/>
  <c r="G35" i="2"/>
  <c r="D31" i="2" l="1"/>
  <c r="D35" i="2" s="1"/>
  <c r="N53" i="3"/>
</calcChain>
</file>

<file path=xl/sharedStrings.xml><?xml version="1.0" encoding="utf-8"?>
<sst xmlns="http://schemas.openxmlformats.org/spreadsheetml/2006/main" count="102" uniqueCount="82">
  <si>
    <t xml:space="preserve"> Diciembre 2022</t>
  </si>
  <si>
    <t>US$</t>
  </si>
  <si>
    <t>Transición de televisión analógica a digital</t>
  </si>
  <si>
    <t>Conectividad e infraestructura de banda ancha</t>
  </si>
  <si>
    <t>Efectivo recibido</t>
  </si>
  <si>
    <t>INSTITUTO DOMINICANO DE LAS TELECOMUNICACIONES (INDOTEL)</t>
  </si>
  <si>
    <t>PROGRAMA PARA MEJORAR  LA CONECTIVIDAD  PARA LA TRANSFORMACION DIGITAL DEN REP. DOM.  (DR-L1147)</t>
  </si>
  <si>
    <t>ESTADO DE EFECTIVO RECIBIDO Y DESEMBOLSOS EFECTUADOS</t>
  </si>
  <si>
    <t>Nota</t>
  </si>
  <si>
    <t>Acumulado al Inicio del periodo</t>
  </si>
  <si>
    <t>Durante el periodo</t>
  </si>
  <si>
    <t>Desembolsos (anticipos)</t>
  </si>
  <si>
    <t>Otros</t>
  </si>
  <si>
    <t>Total efectivo recibido</t>
  </si>
  <si>
    <t>Desembolsos efectuados</t>
  </si>
  <si>
    <t>Acumulado al inicio del periodo</t>
  </si>
  <si>
    <t>Reintegros</t>
  </si>
  <si>
    <t>Pagos por bines y servicios</t>
  </si>
  <si>
    <t>Total efectivo desembolsado</t>
  </si>
  <si>
    <t>Efectivo disponible al final del Periodo</t>
  </si>
  <si>
    <t xml:space="preserve">    ____________________________</t>
  </si>
  <si>
    <t xml:space="preserve">                                              ____________________________</t>
  </si>
  <si>
    <t xml:space="preserve">                                         NELSON ARROYO</t>
  </si>
  <si>
    <t xml:space="preserve">                       JULISSA CRUZ</t>
  </si>
  <si>
    <t xml:space="preserve">                                                 Presidente del Consejo Directivo</t>
  </si>
  <si>
    <t xml:space="preserve">                     Directora Ejecutiva</t>
  </si>
  <si>
    <t xml:space="preserve">                                          JORGE ROQUES</t>
  </si>
  <si>
    <t xml:space="preserve">                            KATTY SUERO</t>
  </si>
  <si>
    <t xml:space="preserve">                                                 Dir. Unidad Ejecutora del Proyecto BID</t>
  </si>
  <si>
    <t xml:space="preserve">                         Encargada Financiera</t>
  </si>
  <si>
    <t>PROGRAMA PARA MEJORAR LA CONECTIVIDAD  PARA LA TRANSFORMACION DIGITAL EN REP. DOM.(DR-L1147)</t>
  </si>
  <si>
    <t>ESTADO DE INVERSIONES ACUMULADAS</t>
  </si>
  <si>
    <t>Acumulado al</t>
  </si>
  <si>
    <t>Movimientos al</t>
  </si>
  <si>
    <t xml:space="preserve">Acumulado al </t>
  </si>
  <si>
    <t>Acumulado</t>
  </si>
  <si>
    <t>31 de Diciembre</t>
  </si>
  <si>
    <t>Componente I</t>
  </si>
  <si>
    <t>Adquisición y entrega de cajas convertidoras</t>
  </si>
  <si>
    <t>Ejecución de servicio de colocación en medios</t>
  </si>
  <si>
    <t>Componente II</t>
  </si>
  <si>
    <t>Servicio de acceso y agregación</t>
  </si>
  <si>
    <t>Adquisición del derecho irrevocable de capacidad del cable submarino</t>
  </si>
  <si>
    <t>Diseño e Implementación de la estrategia de comunicación</t>
  </si>
  <si>
    <t>Componente III</t>
  </si>
  <si>
    <t>Componente 3: Habilidades y competencias digitales</t>
  </si>
  <si>
    <t>Diseño de implementación de estrategia de comunicación</t>
  </si>
  <si>
    <t>Centros Itla</t>
  </si>
  <si>
    <t>Administración del programa</t>
  </si>
  <si>
    <t>Planificación y Administración</t>
  </si>
  <si>
    <t>Monitoreo</t>
  </si>
  <si>
    <t>Auditorías</t>
  </si>
  <si>
    <t>Evaluación</t>
  </si>
  <si>
    <t>Imprevistos</t>
  </si>
  <si>
    <t>Consultorías individuales (expertos técnicos de apoyo)</t>
  </si>
  <si>
    <t xml:space="preserve">   ____________________________</t>
  </si>
  <si>
    <t xml:space="preserve">                                                                                   ____________________________</t>
  </si>
  <si>
    <t xml:space="preserve">                                                          </t>
  </si>
  <si>
    <t xml:space="preserve">                 JULISSA CRUZ</t>
  </si>
  <si>
    <t xml:space="preserve">                  Directora Ejecutiva</t>
  </si>
  <si>
    <t xml:space="preserve">      ____________________________</t>
  </si>
  <si>
    <t xml:space="preserve">                                                                                    ____________________________</t>
  </si>
  <si>
    <t xml:space="preserve">                  KATTY SUERO</t>
  </si>
  <si>
    <t xml:space="preserve">                                                        Dir. Unidad Ejecutora del Proyecto BID</t>
  </si>
  <si>
    <t xml:space="preserve">                  Encargada Financiera</t>
  </si>
  <si>
    <t xml:space="preserve"> Diciembre 2023</t>
  </si>
  <si>
    <t>AL 31 de Diciembre 2023 y 31 de Diciembre 2022</t>
  </si>
  <si>
    <t xml:space="preserve">Ejecución de supervisión de conectividad </t>
  </si>
  <si>
    <t>Servicio de acceso (Resto del país)</t>
  </si>
  <si>
    <t>RD$</t>
  </si>
  <si>
    <t>RD$$</t>
  </si>
  <si>
    <t xml:space="preserve">                                             </t>
  </si>
  <si>
    <t xml:space="preserve">                </t>
  </si>
  <si>
    <t xml:space="preserve">        </t>
  </si>
  <si>
    <t>Total Inversión (Nota 8,10)</t>
  </si>
  <si>
    <t>Capacitación y certificación en habilidades digitales</t>
  </si>
  <si>
    <t>Las notas en las páginas 1 a 10 son parte integral de estos Estados Financieros.</t>
  </si>
  <si>
    <t>8,10</t>
  </si>
  <si>
    <t>Levantamiento de base de datos de hogares receptores (Supérate)</t>
  </si>
  <si>
    <t>Categoría de Inversión</t>
  </si>
  <si>
    <t>Levantamiento de Línea de Base</t>
  </si>
  <si>
    <t>Otros Ganancias (Perdida) en fluctuación cambiaria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</si>
</sst>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70C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rgb="FF231F20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86">
    <xf numFmtId="0" fontId="0" fillId="0" borderId="0" xfId="0"/>
    <xf numFmtId="43" fontId="0" fillId="0" borderId="0" xfId="1" applyFont="1"/>
    <xf numFmtId="0" fontId="0" fillId="2" borderId="0" xfId="0" applyFill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9" fillId="0" borderId="0" xfId="0" applyFont="1"/>
    <xf numFmtId="0" fontId="11" fillId="0" borderId="0" xfId="0" applyFont="1" applyAlignment="1">
      <alignment vertical="center"/>
    </xf>
    <xf numFmtId="0" fontId="2" fillId="0" borderId="0" xfId="0" applyFont="1"/>
    <xf numFmtId="43" fontId="0" fillId="0" borderId="0" xfId="0" applyNumberFormat="1"/>
    <xf numFmtId="43" fontId="0" fillId="0" borderId="2" xfId="0" applyNumberFormat="1" applyBorder="1"/>
    <xf numFmtId="43" fontId="2" fillId="0" borderId="0" xfId="0" applyNumberFormat="1" applyFont="1"/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43" fontId="0" fillId="0" borderId="3" xfId="0" applyNumberFormat="1" applyBorder="1"/>
    <xf numFmtId="43" fontId="2" fillId="0" borderId="1" xfId="0" applyNumberFormat="1" applyFont="1" applyBorder="1"/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/>
    <xf numFmtId="0" fontId="12" fillId="2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5" fillId="3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left" vertical="top"/>
    </xf>
    <xf numFmtId="43" fontId="0" fillId="2" borderId="0" xfId="0" applyNumberFormat="1" applyFill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43" fontId="12" fillId="2" borderId="0" xfId="0" applyNumberFormat="1" applyFont="1" applyFill="1" applyAlignment="1">
      <alignment horizontal="left" vertical="top"/>
    </xf>
    <xf numFmtId="164" fontId="0" fillId="2" borderId="0" xfId="0" applyNumberFormat="1" applyFill="1"/>
    <xf numFmtId="43" fontId="0" fillId="2" borderId="0" xfId="0" applyNumberFormat="1" applyFill="1"/>
    <xf numFmtId="0" fontId="14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43" fontId="0" fillId="2" borderId="0" xfId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3" fontId="2" fillId="2" borderId="3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164" fontId="0" fillId="0" borderId="0" xfId="1" applyNumberFormat="1" applyFont="1"/>
    <xf numFmtId="43" fontId="2" fillId="2" borderId="0" xfId="0" applyNumberFormat="1" applyFont="1" applyFill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/>
    <xf numFmtId="164" fontId="0" fillId="2" borderId="0" xfId="0" applyNumberFormat="1" applyFill="1" applyAlignment="1">
      <alignment horizontal="right" vertical="top"/>
    </xf>
    <xf numFmtId="164" fontId="0" fillId="0" borderId="0" xfId="0" applyNumberFormat="1" applyAlignment="1">
      <alignment horizontal="left" vertical="top"/>
    </xf>
    <xf numFmtId="164" fontId="12" fillId="2" borderId="0" xfId="0" applyNumberFormat="1" applyFont="1" applyFill="1" applyAlignment="1">
      <alignment horizontal="left" vertical="top"/>
    </xf>
    <xf numFmtId="164" fontId="0" fillId="0" borderId="0" xfId="1" applyNumberFormat="1" applyFont="1" applyAlignment="1">
      <alignment horizontal="right" vertical="top"/>
    </xf>
    <xf numFmtId="164" fontId="0" fillId="0" borderId="2" xfId="1" applyNumberFormat="1" applyFont="1" applyBorder="1" applyAlignment="1">
      <alignment horizontal="right" vertical="top"/>
    </xf>
    <xf numFmtId="164" fontId="12" fillId="2" borderId="2" xfId="0" applyNumberFormat="1" applyFont="1" applyFill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164" fontId="16" fillId="0" borderId="0" xfId="1" applyNumberFormat="1" applyFont="1" applyAlignment="1">
      <alignment horizontal="left" vertical="top"/>
    </xf>
    <xf numFmtId="164" fontId="16" fillId="2" borderId="0" xfId="1" applyNumberFormat="1" applyFont="1" applyFill="1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164" fontId="12" fillId="0" borderId="0" xfId="0" applyNumberFormat="1" applyFont="1" applyAlignment="1">
      <alignment horizontal="left" vertical="top"/>
    </xf>
    <xf numFmtId="164" fontId="0" fillId="2" borderId="0" xfId="0" applyNumberFormat="1" applyFill="1" applyAlignment="1">
      <alignment horizontal="left" vertical="top"/>
    </xf>
    <xf numFmtId="164" fontId="0" fillId="2" borderId="0" xfId="1" applyNumberFormat="1" applyFont="1" applyFill="1" applyAlignment="1">
      <alignment horizontal="left" vertical="top"/>
    </xf>
    <xf numFmtId="164" fontId="0" fillId="0" borderId="2" xfId="0" applyNumberFormat="1" applyBorder="1"/>
    <xf numFmtId="164" fontId="0" fillId="0" borderId="3" xfId="0" applyNumberFormat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6" fillId="2" borderId="0" xfId="0" applyNumberFormat="1" applyFont="1" applyFill="1" applyAlignment="1">
      <alignment horizontal="right" vertical="top"/>
    </xf>
    <xf numFmtId="164" fontId="2" fillId="2" borderId="3" xfId="0" applyNumberFormat="1" applyFont="1" applyFill="1" applyBorder="1" applyAlignment="1">
      <alignment horizontal="left" vertical="top"/>
    </xf>
    <xf numFmtId="164" fontId="13" fillId="2" borderId="4" xfId="0" applyNumberFormat="1" applyFont="1" applyFill="1" applyBorder="1" applyAlignment="1">
      <alignment horizontal="left" vertical="top"/>
    </xf>
    <xf numFmtId="164" fontId="2" fillId="2" borderId="4" xfId="0" applyNumberFormat="1" applyFont="1" applyFill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DAFD584D-3EDE-4CF2-9373-694B900BE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161926</xdr:rowOff>
    </xdr:from>
    <xdr:to>
      <xdr:col>1</xdr:col>
      <xdr:colOff>219075</xdr:colOff>
      <xdr:row>3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BC2C2E-F0E2-49C3-4011-F2EA581CD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61926"/>
          <a:ext cx="885825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1</xdr:col>
      <xdr:colOff>247650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DC0E2C-CB5B-4F76-A0A3-CBAC47E3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190500"/>
          <a:ext cx="8858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64E4-8F45-4168-BF4E-15D211F83EA8}">
  <sheetPr>
    <tabColor rgb="FF7030A0"/>
    <pageSetUpPr fitToPage="1"/>
  </sheetPr>
  <dimension ref="A4:H53"/>
  <sheetViews>
    <sheetView workbookViewId="0">
      <selection activeCell="A8" sqref="A8:H8"/>
    </sheetView>
  </sheetViews>
  <sheetFormatPr baseColWidth="10" defaultColWidth="11.42578125" defaultRowHeight="15" x14ac:dyDescent="0.25"/>
  <cols>
    <col min="2" max="2" width="33.5703125" customWidth="1"/>
    <col min="3" max="3" width="7.5703125" customWidth="1"/>
    <col min="4" max="5" width="22.42578125" customWidth="1"/>
    <col min="6" max="6" width="3.5703125" customWidth="1"/>
    <col min="7" max="7" width="20.140625" customWidth="1"/>
    <col min="8" max="8" width="21.140625" customWidth="1"/>
  </cols>
  <sheetData>
    <row r="4" spans="1:8" x14ac:dyDescent="0.25">
      <c r="A4" s="74" t="s">
        <v>5</v>
      </c>
      <c r="B4" s="74"/>
      <c r="C4" s="74"/>
      <c r="D4" s="74"/>
      <c r="E4" s="74"/>
      <c r="F4" s="74"/>
      <c r="G4" s="74"/>
      <c r="H4" s="74"/>
    </row>
    <row r="5" spans="1:8" x14ac:dyDescent="0.25">
      <c r="A5" s="74" t="s">
        <v>6</v>
      </c>
      <c r="B5" s="74"/>
      <c r="C5" s="74"/>
      <c r="D5" s="74"/>
      <c r="E5" s="74"/>
      <c r="F5" s="74"/>
      <c r="G5" s="74"/>
      <c r="H5" s="74"/>
    </row>
    <row r="6" spans="1:8" x14ac:dyDescent="0.25">
      <c r="A6" s="75" t="s">
        <v>7</v>
      </c>
      <c r="B6" s="75"/>
      <c r="C6" s="75"/>
      <c r="D6" s="75"/>
      <c r="E6" s="75"/>
      <c r="F6" s="75"/>
      <c r="G6" s="75"/>
      <c r="H6" s="75"/>
    </row>
    <row r="7" spans="1:8" x14ac:dyDescent="0.25">
      <c r="A7" s="74"/>
      <c r="B7" s="74"/>
      <c r="C7" s="74"/>
      <c r="D7" s="74"/>
      <c r="E7" s="74"/>
      <c r="F7" s="74"/>
      <c r="G7" s="74"/>
      <c r="H7" s="74"/>
    </row>
    <row r="8" spans="1:8" x14ac:dyDescent="0.25">
      <c r="A8" s="76" t="s">
        <v>66</v>
      </c>
      <c r="B8" s="76"/>
      <c r="C8" s="76"/>
      <c r="D8" s="76"/>
      <c r="E8" s="76"/>
      <c r="F8" s="76"/>
      <c r="G8" s="76"/>
      <c r="H8" s="76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5" t="s">
        <v>8</v>
      </c>
      <c r="D10" s="78" t="s">
        <v>65</v>
      </c>
      <c r="E10" s="78"/>
      <c r="G10" s="78" t="s">
        <v>0</v>
      </c>
      <c r="H10" s="78"/>
    </row>
    <row r="11" spans="1:8" x14ac:dyDescent="0.25">
      <c r="A11" s="3"/>
      <c r="B11" s="3"/>
      <c r="C11" s="3"/>
      <c r="D11" s="25" t="s">
        <v>1</v>
      </c>
      <c r="E11" s="25" t="s">
        <v>70</v>
      </c>
      <c r="G11" s="25" t="s">
        <v>1</v>
      </c>
      <c r="H11" s="25" t="s">
        <v>70</v>
      </c>
    </row>
    <row r="12" spans="1:8" x14ac:dyDescent="0.25">
      <c r="A12" s="26" t="s">
        <v>4</v>
      </c>
      <c r="B12" s="3"/>
      <c r="C12" s="3"/>
      <c r="D12" s="3"/>
      <c r="E12" s="3"/>
      <c r="G12" s="3"/>
      <c r="H12" s="22"/>
    </row>
    <row r="13" spans="1:8" x14ac:dyDescent="0.25">
      <c r="A13" s="3"/>
      <c r="B13" s="3"/>
      <c r="C13" s="3"/>
      <c r="D13" s="3"/>
      <c r="E13" s="3"/>
      <c r="G13" s="3"/>
      <c r="H13" s="22"/>
    </row>
    <row r="14" spans="1:8" x14ac:dyDescent="0.25">
      <c r="A14" s="3" t="s">
        <v>9</v>
      </c>
      <c r="B14" s="3"/>
      <c r="C14" s="3"/>
      <c r="D14" s="48">
        <f>G19</f>
        <v>8500000</v>
      </c>
      <c r="E14" s="48">
        <f>H19</f>
        <v>461713200</v>
      </c>
      <c r="F14" s="49"/>
      <c r="G14" s="48">
        <v>0</v>
      </c>
      <c r="H14" s="50">
        <v>0</v>
      </c>
    </row>
    <row r="15" spans="1:8" x14ac:dyDescent="0.25">
      <c r="A15" s="3"/>
      <c r="B15" s="3"/>
      <c r="C15" s="3"/>
      <c r="D15" s="48"/>
      <c r="E15" s="48"/>
      <c r="F15" s="49"/>
      <c r="G15" s="51"/>
      <c r="H15" s="52"/>
    </row>
    <row r="16" spans="1:8" x14ac:dyDescent="0.25">
      <c r="A16" s="26" t="s">
        <v>10</v>
      </c>
      <c r="B16" s="3"/>
      <c r="C16" s="3"/>
      <c r="D16" s="48"/>
      <c r="E16" s="48"/>
      <c r="F16" s="49"/>
      <c r="G16" s="51"/>
      <c r="H16" s="52"/>
    </row>
    <row r="17" spans="1:8" x14ac:dyDescent="0.25">
      <c r="A17" s="3" t="s">
        <v>11</v>
      </c>
      <c r="B17" s="3"/>
      <c r="C17" s="3"/>
      <c r="D17" s="53">
        <v>0</v>
      </c>
      <c r="E17" s="53"/>
      <c r="F17" s="49"/>
      <c r="G17" s="53">
        <v>8500000</v>
      </c>
      <c r="H17" s="50">
        <v>461713200</v>
      </c>
    </row>
    <row r="18" spans="1:8" x14ac:dyDescent="0.25">
      <c r="A18" s="3" t="s">
        <v>12</v>
      </c>
      <c r="B18" s="3"/>
      <c r="C18" s="3"/>
      <c r="D18" s="54">
        <v>0</v>
      </c>
      <c r="E18" s="54"/>
      <c r="F18" s="49"/>
      <c r="G18" s="54">
        <v>0</v>
      </c>
      <c r="H18" s="55"/>
    </row>
    <row r="19" spans="1:8" x14ac:dyDescent="0.25">
      <c r="A19" s="4" t="s">
        <v>13</v>
      </c>
      <c r="B19" s="4"/>
      <c r="C19" s="5">
        <v>5</v>
      </c>
      <c r="D19" s="56">
        <f>SUM(D14:D18)</f>
        <v>8500000</v>
      </c>
      <c r="E19" s="56">
        <f>SUM(E14:E18)</f>
        <v>461713200</v>
      </c>
      <c r="F19" s="49"/>
      <c r="G19" s="57">
        <f>SUM(G13:G18)</f>
        <v>8500000</v>
      </c>
      <c r="H19" s="58">
        <f>SUM(H13:H18)</f>
        <v>461713200</v>
      </c>
    </row>
    <row r="20" spans="1:8" x14ac:dyDescent="0.25">
      <c r="A20" s="3"/>
      <c r="B20" s="3"/>
      <c r="C20" s="3"/>
      <c r="D20" s="59"/>
      <c r="E20" s="59"/>
      <c r="F20" s="49"/>
      <c r="G20" s="51"/>
      <c r="H20" s="52"/>
    </row>
    <row r="21" spans="1:8" x14ac:dyDescent="0.25">
      <c r="A21" s="3"/>
      <c r="B21" s="3"/>
      <c r="C21" s="3"/>
      <c r="D21" s="51"/>
      <c r="E21" s="51"/>
      <c r="F21" s="49"/>
      <c r="G21" s="51"/>
      <c r="H21" s="52"/>
    </row>
    <row r="22" spans="1:8" x14ac:dyDescent="0.25">
      <c r="A22" s="26" t="s">
        <v>14</v>
      </c>
      <c r="B22" s="3"/>
      <c r="C22" s="3"/>
      <c r="D22" s="51"/>
      <c r="E22" s="51"/>
      <c r="F22" s="49"/>
      <c r="G22" s="51"/>
      <c r="H22" s="52"/>
    </row>
    <row r="23" spans="1:8" x14ac:dyDescent="0.25">
      <c r="A23" s="3"/>
      <c r="B23" s="3"/>
      <c r="C23" s="3"/>
      <c r="D23" s="51"/>
      <c r="E23" s="51"/>
      <c r="F23" s="49"/>
      <c r="G23" s="51"/>
      <c r="H23" s="60"/>
    </row>
    <row r="24" spans="1:8" x14ac:dyDescent="0.25">
      <c r="A24" s="3" t="s">
        <v>15</v>
      </c>
      <c r="B24" s="3"/>
      <c r="C24" s="3"/>
      <c r="D24" s="48">
        <f>G31</f>
        <v>0</v>
      </c>
      <c r="E24" s="48">
        <f>H31</f>
        <v>0</v>
      </c>
      <c r="F24" s="49"/>
      <c r="G24" s="48">
        <f>J31</f>
        <v>0</v>
      </c>
      <c r="H24" s="48">
        <f>K31</f>
        <v>0</v>
      </c>
    </row>
    <row r="25" spans="1:8" x14ac:dyDescent="0.25">
      <c r="A25" s="3"/>
      <c r="B25" s="3"/>
      <c r="C25" s="3"/>
      <c r="D25" s="51"/>
      <c r="E25" s="51"/>
      <c r="F25" s="49"/>
      <c r="G25" s="51"/>
      <c r="H25" s="60"/>
    </row>
    <row r="26" spans="1:8" x14ac:dyDescent="0.25">
      <c r="A26" s="40" t="s">
        <v>10</v>
      </c>
      <c r="B26" s="6"/>
      <c r="C26" s="6"/>
      <c r="D26" s="61"/>
      <c r="E26" s="61"/>
      <c r="F26" s="38"/>
      <c r="G26" s="61"/>
      <c r="H26" s="52"/>
    </row>
    <row r="27" spans="1:8" x14ac:dyDescent="0.25">
      <c r="D27" s="49"/>
      <c r="E27" s="49"/>
      <c r="F27" s="38"/>
      <c r="G27" s="61"/>
      <c r="H27" s="52"/>
    </row>
    <row r="28" spans="1:8" x14ac:dyDescent="0.25">
      <c r="A28" s="6" t="s">
        <v>16</v>
      </c>
      <c r="B28" s="6"/>
      <c r="C28" s="6"/>
      <c r="D28" s="38">
        <v>0</v>
      </c>
      <c r="E28" s="38">
        <v>0</v>
      </c>
      <c r="F28" s="38"/>
      <c r="G28" s="61"/>
      <c r="H28" s="38"/>
    </row>
    <row r="29" spans="1:8" x14ac:dyDescent="0.25">
      <c r="A29" s="6" t="s">
        <v>17</v>
      </c>
      <c r="B29" s="6"/>
      <c r="C29" s="41" t="s">
        <v>77</v>
      </c>
      <c r="D29" s="50">
        <f>'ESTADO DE INVERSION'!J51</f>
        <v>5973815.790000001</v>
      </c>
      <c r="E29" s="50">
        <f>'ESTADO DE INVERSION'!P51</f>
        <v>334843179.91999996</v>
      </c>
      <c r="F29" s="38"/>
      <c r="G29" s="62">
        <v>0</v>
      </c>
      <c r="H29" s="42">
        <v>0</v>
      </c>
    </row>
    <row r="30" spans="1:8" x14ac:dyDescent="0.25">
      <c r="A30" s="6" t="s">
        <v>81</v>
      </c>
      <c r="B30" s="43"/>
      <c r="C30" s="41"/>
      <c r="D30" s="46">
        <v>31786.55</v>
      </c>
      <c r="E30" s="69">
        <v>-17372266.539999999</v>
      </c>
      <c r="F30" s="38"/>
      <c r="G30" s="62">
        <v>0</v>
      </c>
      <c r="H30" s="42">
        <v>0</v>
      </c>
    </row>
    <row r="31" spans="1:8" x14ac:dyDescent="0.25">
      <c r="A31" s="43" t="s">
        <v>18</v>
      </c>
      <c r="B31" s="43"/>
      <c r="C31" s="41"/>
      <c r="D31" s="70">
        <f>SUM(D24:D30)</f>
        <v>6005602.3400000008</v>
      </c>
      <c r="E31" s="70">
        <f>SUM(E24:E30)</f>
        <v>317470913.37999994</v>
      </c>
      <c r="F31" s="38"/>
      <c r="G31" s="70">
        <f>SUM(G29:G30)</f>
        <v>0</v>
      </c>
      <c r="H31" s="44">
        <f>SUM(H29:H30)</f>
        <v>0</v>
      </c>
    </row>
    <row r="32" spans="1:8" x14ac:dyDescent="0.25">
      <c r="A32" s="43"/>
      <c r="B32" s="43"/>
      <c r="C32" s="41"/>
      <c r="D32" s="47"/>
      <c r="E32" s="47"/>
      <c r="F32" s="39"/>
      <c r="G32" s="47"/>
      <c r="H32" s="47"/>
    </row>
    <row r="33" spans="1:8" x14ac:dyDescent="0.25">
      <c r="D33" s="13"/>
      <c r="E33" s="13"/>
      <c r="F33" s="13"/>
      <c r="G33" s="13"/>
      <c r="H33" s="13"/>
    </row>
    <row r="34" spans="1:8" x14ac:dyDescent="0.25">
      <c r="A34" s="6"/>
      <c r="B34" s="6"/>
      <c r="C34" s="6"/>
      <c r="D34" s="61"/>
      <c r="E34" s="61"/>
      <c r="F34" s="38"/>
      <c r="G34" s="61"/>
      <c r="H34" s="38"/>
    </row>
    <row r="35" spans="1:8" ht="15.75" thickBot="1" x14ac:dyDescent="0.3">
      <c r="A35" s="45" t="s">
        <v>19</v>
      </c>
      <c r="B35" s="6"/>
      <c r="C35" s="41">
        <v>3</v>
      </c>
      <c r="D35" s="71">
        <f>D19-D31</f>
        <v>2494397.6599999992</v>
      </c>
      <c r="E35" s="71">
        <f>E19-E31</f>
        <v>144242286.62000006</v>
      </c>
      <c r="F35" s="38"/>
      <c r="G35" s="72">
        <f>G19-G31</f>
        <v>8500000</v>
      </c>
      <c r="H35" s="71">
        <f>H19-H31</f>
        <v>461713200</v>
      </c>
    </row>
    <row r="36" spans="1:8" ht="15.75" thickTop="1" x14ac:dyDescent="0.25">
      <c r="A36" s="6"/>
      <c r="B36" s="6"/>
      <c r="C36" s="6"/>
      <c r="D36" s="62"/>
      <c r="E36" s="62"/>
      <c r="F36" s="38"/>
      <c r="G36" s="61"/>
      <c r="H36" s="38"/>
    </row>
    <row r="37" spans="1:8" x14ac:dyDescent="0.25">
      <c r="A37" s="6"/>
      <c r="B37" s="6"/>
      <c r="C37" s="6"/>
      <c r="D37" s="29"/>
      <c r="E37" s="29"/>
      <c r="F37" s="2"/>
      <c r="G37" s="6"/>
      <c r="H37" s="24"/>
    </row>
    <row r="38" spans="1:8" x14ac:dyDescent="0.25">
      <c r="A38" s="24"/>
      <c r="B38" s="24"/>
      <c r="C38" s="24"/>
      <c r="D38" s="24"/>
      <c r="E38" s="37"/>
      <c r="F38" s="23"/>
      <c r="G38" s="24"/>
      <c r="H38" s="22"/>
    </row>
    <row r="39" spans="1:8" x14ac:dyDescent="0.25">
      <c r="A39" s="27" t="s">
        <v>76</v>
      </c>
      <c r="B39" s="24"/>
      <c r="C39" s="24"/>
      <c r="D39" s="24"/>
      <c r="E39" s="24"/>
      <c r="F39" s="23"/>
      <c r="G39" s="28"/>
      <c r="H39" s="22"/>
    </row>
    <row r="40" spans="1:8" x14ac:dyDescent="0.25">
      <c r="A40" s="24"/>
      <c r="B40" s="24"/>
      <c r="C40" s="24"/>
      <c r="D40" s="24"/>
      <c r="E40" s="24"/>
      <c r="F40" s="24"/>
      <c r="G40" s="22"/>
      <c r="H40" s="22"/>
    </row>
    <row r="41" spans="1:8" x14ac:dyDescent="0.25">
      <c r="A41" s="21"/>
      <c r="B41" s="21"/>
      <c r="C41" s="21"/>
      <c r="D41" s="21"/>
      <c r="E41" s="21"/>
      <c r="F41" s="21"/>
      <c r="G41" s="20"/>
      <c r="H41" s="20"/>
    </row>
    <row r="42" spans="1:8" x14ac:dyDescent="0.25">
      <c r="A42" s="7"/>
      <c r="B42" s="6"/>
      <c r="C42" s="6"/>
      <c r="D42" s="6"/>
      <c r="E42" s="6"/>
      <c r="F42" s="6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8" t="s">
        <v>20</v>
      </c>
      <c r="B44" s="8"/>
      <c r="C44" s="8"/>
      <c r="D44" s="8" t="s">
        <v>71</v>
      </c>
      <c r="E44" s="8"/>
      <c r="F44" s="8"/>
      <c r="G44" s="34"/>
      <c r="H44" s="35"/>
    </row>
    <row r="45" spans="1:8" x14ac:dyDescent="0.25">
      <c r="A45" s="9" t="s">
        <v>22</v>
      </c>
      <c r="B45" s="8"/>
      <c r="C45" s="8"/>
      <c r="D45" s="33"/>
      <c r="E45" s="33"/>
      <c r="F45" s="33"/>
      <c r="G45" s="77" t="s">
        <v>23</v>
      </c>
      <c r="H45" s="77"/>
    </row>
    <row r="46" spans="1:8" x14ac:dyDescent="0.25">
      <c r="A46" s="9" t="s">
        <v>24</v>
      </c>
      <c r="B46" s="8"/>
      <c r="C46" s="8"/>
      <c r="E46" s="33"/>
      <c r="F46" s="33"/>
      <c r="G46" s="73" t="s">
        <v>25</v>
      </c>
      <c r="H46" s="73"/>
    </row>
    <row r="47" spans="1:8" x14ac:dyDescent="0.25">
      <c r="A47" s="9"/>
      <c r="B47" s="8"/>
      <c r="C47" s="8"/>
      <c r="D47" s="10"/>
      <c r="E47" s="10"/>
      <c r="F47" s="9"/>
    </row>
    <row r="48" spans="1:8" x14ac:dyDescent="0.25">
      <c r="A48" s="10"/>
      <c r="B48" s="10"/>
      <c r="C48" s="10"/>
      <c r="D48" s="3"/>
      <c r="E48" s="3"/>
      <c r="F48" s="10"/>
    </row>
    <row r="49" spans="1:8" hidden="1" x14ac:dyDescent="0.25">
      <c r="A49" s="8" t="s">
        <v>20</v>
      </c>
      <c r="B49" s="8"/>
      <c r="C49" s="8"/>
      <c r="D49" s="8" t="s">
        <v>21</v>
      </c>
      <c r="E49" s="8"/>
      <c r="F49" s="8"/>
    </row>
    <row r="50" spans="1:8" hidden="1" x14ac:dyDescent="0.25">
      <c r="A50" s="9" t="s">
        <v>26</v>
      </c>
      <c r="B50" s="8"/>
      <c r="C50" s="8"/>
      <c r="D50" s="73" t="s">
        <v>27</v>
      </c>
      <c r="E50" s="73"/>
      <c r="F50" s="73"/>
      <c r="G50" s="73"/>
      <c r="H50" s="73"/>
    </row>
    <row r="51" spans="1:8" hidden="1" x14ac:dyDescent="0.25">
      <c r="A51" s="9" t="s">
        <v>28</v>
      </c>
      <c r="B51" s="8"/>
      <c r="C51" s="8"/>
      <c r="D51" s="73" t="s">
        <v>29</v>
      </c>
      <c r="E51" s="73"/>
      <c r="F51" s="73"/>
      <c r="G51" s="73"/>
      <c r="H51" s="73"/>
    </row>
    <row r="52" spans="1:8" x14ac:dyDescent="0.25">
      <c r="A52" s="11"/>
      <c r="B52" s="11"/>
      <c r="C52" s="11"/>
      <c r="D52" s="11"/>
      <c r="E52" s="11"/>
      <c r="F52" s="11"/>
    </row>
    <row r="53" spans="1:8" x14ac:dyDescent="0.25">
      <c r="A53" s="10"/>
      <c r="B53" s="10"/>
      <c r="C53" s="10"/>
      <c r="D53" s="10"/>
      <c r="E53" s="10"/>
      <c r="F53" s="10"/>
    </row>
  </sheetData>
  <mergeCells count="11">
    <mergeCell ref="D50:H50"/>
    <mergeCell ref="D51:H51"/>
    <mergeCell ref="A4:H4"/>
    <mergeCell ref="A5:H5"/>
    <mergeCell ref="A6:H6"/>
    <mergeCell ref="A7:H7"/>
    <mergeCell ref="A8:H8"/>
    <mergeCell ref="G45:H45"/>
    <mergeCell ref="G46:H46"/>
    <mergeCell ref="D10:E10"/>
    <mergeCell ref="G10:H10"/>
  </mergeCells>
  <pageMargins left="0.7" right="0.7" top="0.75" bottom="0.75" header="0.3" footer="0.3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99B8A-5C85-4063-A4F2-E9338B5A2A98}">
  <sheetPr>
    <tabColor rgb="FF00B050"/>
    <pageSetUpPr fitToPage="1"/>
  </sheetPr>
  <dimension ref="A2:X66"/>
  <sheetViews>
    <sheetView tabSelected="1" topLeftCell="A40" workbookViewId="0">
      <selection activeCell="J55" sqref="J55"/>
    </sheetView>
  </sheetViews>
  <sheetFormatPr baseColWidth="10" defaultColWidth="11.42578125" defaultRowHeight="15" x14ac:dyDescent="0.25"/>
  <cols>
    <col min="2" max="2" width="51.7109375" customWidth="1"/>
    <col min="3" max="3" width="14.5703125" hidden="1" customWidth="1"/>
    <col min="4" max="4" width="3.85546875" hidden="1" customWidth="1"/>
    <col min="5" max="5" width="15.42578125" hidden="1" customWidth="1"/>
    <col min="6" max="6" width="15.28515625" customWidth="1"/>
    <col min="7" max="7" width="3.5703125" customWidth="1"/>
    <col min="8" max="8" width="14.5703125" customWidth="1"/>
    <col min="9" max="9" width="4.5703125" customWidth="1"/>
    <col min="10" max="10" width="18" customWidth="1"/>
    <col min="11" max="11" width="4.140625" customWidth="1"/>
    <col min="12" max="12" width="18" customWidth="1"/>
    <col min="13" max="13" width="3.7109375" customWidth="1"/>
    <col min="14" max="14" width="15.28515625" customWidth="1"/>
    <col min="15" max="15" width="4.42578125" customWidth="1"/>
    <col min="16" max="16" width="15.28515625" customWidth="1"/>
    <col min="17" max="17" width="2" customWidth="1"/>
  </cols>
  <sheetData>
    <row r="2" spans="1:24" x14ac:dyDescent="0.25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4" x14ac:dyDescent="0.25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4" x14ac:dyDescent="0.25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4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24" x14ac:dyDescent="0.25">
      <c r="A6" s="79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4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0"/>
      <c r="P7" s="30"/>
    </row>
    <row r="8" spans="1:24" x14ac:dyDescent="0.25">
      <c r="C8" s="12" t="s">
        <v>32</v>
      </c>
      <c r="D8" s="12"/>
      <c r="E8" s="12" t="s">
        <v>33</v>
      </c>
      <c r="F8" s="81" t="s">
        <v>34</v>
      </c>
      <c r="G8" s="81"/>
      <c r="H8" s="81"/>
      <c r="I8" s="31"/>
      <c r="J8" s="83" t="s">
        <v>33</v>
      </c>
      <c r="K8" s="83"/>
      <c r="L8" s="83"/>
      <c r="M8" s="12"/>
      <c r="N8" s="83" t="s">
        <v>35</v>
      </c>
      <c r="O8" s="83"/>
      <c r="P8" s="83"/>
    </row>
    <row r="9" spans="1:24" x14ac:dyDescent="0.25">
      <c r="C9" s="12" t="s">
        <v>36</v>
      </c>
      <c r="D9" s="12"/>
      <c r="E9" s="12" t="s">
        <v>36</v>
      </c>
      <c r="F9" s="82" t="s">
        <v>36</v>
      </c>
      <c r="G9" s="82"/>
      <c r="H9" s="82"/>
      <c r="I9" s="31"/>
      <c r="J9" s="85" t="s">
        <v>36</v>
      </c>
      <c r="K9" s="85"/>
      <c r="L9" s="85"/>
      <c r="M9" s="12"/>
      <c r="N9" s="85" t="s">
        <v>36</v>
      </c>
      <c r="O9" s="85"/>
      <c r="P9" s="85"/>
    </row>
    <row r="10" spans="1:24" x14ac:dyDescent="0.25">
      <c r="B10" s="12"/>
      <c r="C10" s="17">
        <v>2020</v>
      </c>
      <c r="D10" s="12"/>
      <c r="E10" s="17">
        <v>2021</v>
      </c>
      <c r="F10" s="83">
        <v>2022</v>
      </c>
      <c r="G10" s="83"/>
      <c r="H10" s="83"/>
      <c r="I10" s="31"/>
      <c r="J10" s="83">
        <v>2023</v>
      </c>
      <c r="K10" s="83"/>
      <c r="L10" s="83"/>
      <c r="M10" s="12"/>
      <c r="N10" s="83">
        <v>2023</v>
      </c>
      <c r="O10" s="83"/>
      <c r="P10" s="83"/>
      <c r="R10" s="2"/>
      <c r="S10" s="2"/>
      <c r="T10" s="2"/>
      <c r="U10" s="2"/>
      <c r="V10" s="2"/>
      <c r="W10" s="2"/>
      <c r="X10" s="2"/>
    </row>
    <row r="11" spans="1:24" x14ac:dyDescent="0.25">
      <c r="A11" s="12"/>
      <c r="B11" s="12"/>
      <c r="C11" s="17"/>
      <c r="D11" s="12"/>
      <c r="E11" s="17"/>
      <c r="F11" s="36" t="s">
        <v>1</v>
      </c>
      <c r="G11" s="31"/>
      <c r="H11" s="36" t="s">
        <v>69</v>
      </c>
      <c r="I11" s="31"/>
      <c r="J11" s="36" t="s">
        <v>1</v>
      </c>
      <c r="K11" s="31"/>
      <c r="L11" s="36" t="s">
        <v>69</v>
      </c>
      <c r="M11" s="12"/>
      <c r="N11" s="36" t="s">
        <v>1</v>
      </c>
      <c r="O11" s="31"/>
      <c r="P11" s="36" t="s">
        <v>69</v>
      </c>
      <c r="R11" s="2"/>
      <c r="S11" s="2"/>
      <c r="T11" s="2"/>
      <c r="U11" s="2"/>
      <c r="V11" s="2"/>
      <c r="W11" s="2"/>
      <c r="X11" s="2"/>
    </row>
    <row r="12" spans="1:24" x14ac:dyDescent="0.25">
      <c r="A12" s="12" t="s">
        <v>79</v>
      </c>
      <c r="B12" s="12"/>
      <c r="C12" s="17"/>
      <c r="D12" s="12"/>
      <c r="E12" s="17"/>
      <c r="F12" s="17"/>
      <c r="G12" s="17"/>
      <c r="H12" s="12"/>
      <c r="I12" s="12"/>
      <c r="J12" s="17"/>
      <c r="K12" s="17"/>
      <c r="L12" s="17"/>
      <c r="M12" s="12"/>
      <c r="R12" s="2"/>
      <c r="S12" s="2"/>
      <c r="T12" s="2"/>
      <c r="U12" s="2"/>
      <c r="V12" s="2"/>
      <c r="W12" s="2"/>
      <c r="X12" s="2"/>
    </row>
    <row r="13" spans="1:24" x14ac:dyDescent="0.25">
      <c r="R13" s="2"/>
      <c r="S13" s="2"/>
      <c r="T13" s="2"/>
      <c r="U13" s="2"/>
      <c r="V13" s="2"/>
      <c r="W13" s="2"/>
      <c r="X13" s="2"/>
    </row>
    <row r="14" spans="1:24" x14ac:dyDescent="0.25">
      <c r="A14" s="12" t="s">
        <v>37</v>
      </c>
      <c r="R14" s="2"/>
      <c r="S14" s="2"/>
      <c r="T14" s="2"/>
      <c r="U14" s="2"/>
      <c r="V14" s="2"/>
      <c r="W14" s="2"/>
      <c r="X14" s="2"/>
    </row>
    <row r="15" spans="1:24" x14ac:dyDescent="0.25">
      <c r="A15" s="4" t="s">
        <v>2</v>
      </c>
      <c r="R15" s="2"/>
      <c r="S15" s="2"/>
      <c r="T15" s="2"/>
      <c r="U15" s="2"/>
      <c r="V15" s="2"/>
      <c r="W15" s="2"/>
      <c r="X15" s="2"/>
    </row>
    <row r="16" spans="1:24" x14ac:dyDescent="0.25">
      <c r="A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R16" s="2"/>
      <c r="S16" s="2"/>
      <c r="T16" s="2"/>
      <c r="U16" s="2"/>
      <c r="V16" s="2"/>
      <c r="W16" s="2"/>
      <c r="X16" s="2"/>
    </row>
    <row r="17" spans="1:24" x14ac:dyDescent="0.25">
      <c r="A17" t="s">
        <v>38</v>
      </c>
      <c r="C17" s="13">
        <v>0</v>
      </c>
      <c r="D17" s="13"/>
      <c r="E17" s="13">
        <v>0</v>
      </c>
      <c r="F17" s="13">
        <v>0</v>
      </c>
      <c r="G17" s="13"/>
      <c r="H17" s="13">
        <v>0</v>
      </c>
      <c r="I17" s="13"/>
      <c r="J17" s="49">
        <v>5612503.7400000002</v>
      </c>
      <c r="K17" s="49"/>
      <c r="L17" s="49">
        <v>314913186.00999999</v>
      </c>
      <c r="M17" s="49"/>
      <c r="N17" s="49">
        <f>F17+J17</f>
        <v>5612503.7400000002</v>
      </c>
      <c r="O17" s="49"/>
      <c r="P17" s="49">
        <f>H17+L17</f>
        <v>314913186.00999999</v>
      </c>
      <c r="R17" s="2"/>
      <c r="S17" s="2"/>
      <c r="T17" s="2"/>
      <c r="U17" s="2"/>
      <c r="V17" s="2"/>
      <c r="W17" s="2"/>
      <c r="X17" s="2"/>
    </row>
    <row r="18" spans="1:24" x14ac:dyDescent="0.25">
      <c r="A18" t="s">
        <v>78</v>
      </c>
      <c r="C18" s="13">
        <v>0</v>
      </c>
      <c r="D18" s="13"/>
      <c r="E18" s="13">
        <v>0</v>
      </c>
      <c r="F18" s="13">
        <v>0</v>
      </c>
      <c r="G18" s="13"/>
      <c r="H18" s="13">
        <v>0</v>
      </c>
      <c r="I18" s="13"/>
      <c r="J18" s="49">
        <v>87254.23</v>
      </c>
      <c r="K18" s="49"/>
      <c r="L18" s="49">
        <v>4749802.7699999996</v>
      </c>
      <c r="M18" s="49"/>
      <c r="N18" s="49">
        <f t="shared" ref="N18:P18" si="0">F18+J18</f>
        <v>87254.23</v>
      </c>
      <c r="O18" s="49"/>
      <c r="P18" s="49">
        <f t="shared" si="0"/>
        <v>4749802.7699999996</v>
      </c>
      <c r="R18" s="2"/>
      <c r="S18" s="2"/>
      <c r="T18" s="2"/>
      <c r="U18" s="2"/>
      <c r="V18" s="2"/>
      <c r="W18" s="2"/>
      <c r="X18" s="2"/>
    </row>
    <row r="19" spans="1:24" x14ac:dyDescent="0.25">
      <c r="A19" t="s">
        <v>39</v>
      </c>
      <c r="C19" s="14">
        <v>0</v>
      </c>
      <c r="D19" s="13"/>
      <c r="E19" s="14">
        <v>0</v>
      </c>
      <c r="F19" s="14">
        <v>0</v>
      </c>
      <c r="G19" s="13"/>
      <c r="H19" s="14">
        <v>0</v>
      </c>
      <c r="I19" s="13"/>
      <c r="J19" s="63">
        <v>0</v>
      </c>
      <c r="K19" s="49"/>
      <c r="L19" s="63">
        <v>0</v>
      </c>
      <c r="M19" s="49"/>
      <c r="N19" s="63">
        <f>E19+F19</f>
        <v>0</v>
      </c>
      <c r="O19" s="49"/>
      <c r="P19" s="63">
        <v>0</v>
      </c>
      <c r="R19" s="2"/>
      <c r="S19" s="2"/>
      <c r="T19" s="2"/>
      <c r="U19" s="2"/>
      <c r="V19" s="2"/>
      <c r="W19" s="2"/>
      <c r="X19" s="2"/>
    </row>
    <row r="20" spans="1:24" x14ac:dyDescent="0.25">
      <c r="C20" s="18">
        <f>SUM(C16:C19)</f>
        <v>0</v>
      </c>
      <c r="D20" s="13"/>
      <c r="E20" s="18">
        <f>SUM(E16:E19)</f>
        <v>0</v>
      </c>
      <c r="F20" s="18">
        <f>SUM(F16:F19)</f>
        <v>0</v>
      </c>
      <c r="G20" s="13"/>
      <c r="H20" s="18">
        <f>SUM(H16:H19)</f>
        <v>0</v>
      </c>
      <c r="I20" s="13"/>
      <c r="J20" s="64">
        <f>SUM(J16:J19)</f>
        <v>5699757.9700000007</v>
      </c>
      <c r="K20" s="49"/>
      <c r="L20" s="64">
        <f>SUM(L16:L19)</f>
        <v>319662988.77999997</v>
      </c>
      <c r="M20" s="49"/>
      <c r="N20" s="64">
        <f>SUM(N16:N19)</f>
        <v>5699757.9700000007</v>
      </c>
      <c r="O20" s="49"/>
      <c r="P20" s="64">
        <f>SUM(P16:P19)</f>
        <v>319662988.77999997</v>
      </c>
      <c r="R20" s="2"/>
      <c r="S20" s="2"/>
      <c r="T20" s="2"/>
      <c r="U20" s="2"/>
      <c r="V20" s="2"/>
      <c r="W20" s="2"/>
      <c r="X20" s="2"/>
    </row>
    <row r="21" spans="1:24" x14ac:dyDescent="0.25">
      <c r="H21" s="13"/>
      <c r="I21" s="13"/>
      <c r="J21" s="49"/>
      <c r="K21" s="49"/>
      <c r="L21" s="49"/>
      <c r="M21" s="49"/>
      <c r="N21" s="49"/>
      <c r="O21" s="49"/>
      <c r="P21" s="49"/>
      <c r="R21" s="2"/>
      <c r="S21" s="2"/>
      <c r="T21" s="2"/>
      <c r="U21" s="2"/>
      <c r="V21" s="2"/>
      <c r="W21" s="2"/>
      <c r="X21" s="2"/>
    </row>
    <row r="22" spans="1:24" x14ac:dyDescent="0.25">
      <c r="A22" s="12" t="s">
        <v>40</v>
      </c>
      <c r="J22" s="49"/>
      <c r="K22" s="49"/>
      <c r="L22" s="49"/>
      <c r="M22" s="49"/>
      <c r="N22" s="49"/>
      <c r="O22" s="49"/>
      <c r="P22" s="49"/>
      <c r="R22" s="2"/>
      <c r="S22" s="2"/>
      <c r="T22" s="2"/>
      <c r="U22" s="2"/>
      <c r="V22" s="2"/>
      <c r="W22" s="2"/>
      <c r="X22" s="2"/>
    </row>
    <row r="23" spans="1:24" x14ac:dyDescent="0.25">
      <c r="A23" s="4" t="s">
        <v>3</v>
      </c>
      <c r="J23" s="49"/>
      <c r="K23" s="49"/>
      <c r="L23" s="49"/>
      <c r="M23" s="49"/>
      <c r="N23" s="49"/>
      <c r="O23" s="49"/>
      <c r="P23" s="49"/>
      <c r="R23" s="2"/>
      <c r="S23" s="2"/>
      <c r="T23" s="2"/>
      <c r="U23" s="2"/>
      <c r="V23" s="2"/>
      <c r="W23" s="2"/>
      <c r="X23" s="2"/>
    </row>
    <row r="24" spans="1:24" x14ac:dyDescent="0.25">
      <c r="J24" s="49"/>
      <c r="K24" s="49"/>
      <c r="L24" s="49"/>
      <c r="M24" s="49"/>
      <c r="N24" s="49"/>
      <c r="O24" s="49"/>
      <c r="P24" s="49"/>
      <c r="R24" s="2"/>
      <c r="S24" s="2"/>
      <c r="T24" s="2"/>
      <c r="U24" s="2"/>
      <c r="V24" s="2"/>
      <c r="W24" s="2"/>
      <c r="X24" s="2"/>
    </row>
    <row r="25" spans="1:24" x14ac:dyDescent="0.25">
      <c r="A25" s="2" t="s">
        <v>41</v>
      </c>
      <c r="C25" s="13">
        <v>0</v>
      </c>
      <c r="D25" s="13"/>
      <c r="E25" s="13">
        <v>0</v>
      </c>
      <c r="F25" s="13">
        <v>0</v>
      </c>
      <c r="G25" s="13"/>
      <c r="H25" s="13">
        <v>0</v>
      </c>
      <c r="I25" s="13"/>
      <c r="J25" s="49">
        <v>856.37</v>
      </c>
      <c r="K25" s="49"/>
      <c r="L25" s="49">
        <v>46551</v>
      </c>
      <c r="M25" s="49"/>
      <c r="N25" s="49">
        <f t="shared" ref="N25" si="1">F25+J25</f>
        <v>856.37</v>
      </c>
      <c r="O25" s="49"/>
      <c r="P25" s="49">
        <f>H25+L25</f>
        <v>46551</v>
      </c>
      <c r="R25" s="2"/>
      <c r="S25" s="2"/>
      <c r="T25" s="2"/>
      <c r="U25" s="2"/>
      <c r="V25" s="2"/>
      <c r="W25" s="2"/>
      <c r="X25" s="2"/>
    </row>
    <row r="26" spans="1:24" x14ac:dyDescent="0.25">
      <c r="A26" s="2" t="s">
        <v>67</v>
      </c>
      <c r="C26" s="13">
        <v>0</v>
      </c>
      <c r="D26" s="13"/>
      <c r="E26" s="13">
        <v>0</v>
      </c>
      <c r="F26" s="13">
        <v>0</v>
      </c>
      <c r="G26" s="13"/>
      <c r="H26" s="13">
        <v>0</v>
      </c>
      <c r="I26" s="13"/>
      <c r="J26" s="49">
        <v>0</v>
      </c>
      <c r="K26" s="49"/>
      <c r="L26" s="49">
        <v>0</v>
      </c>
      <c r="M26" s="49"/>
      <c r="N26" s="49">
        <f>E26+F26</f>
        <v>0</v>
      </c>
      <c r="O26" s="49"/>
      <c r="P26" s="49">
        <f t="shared" ref="P26" si="2">H26+L26</f>
        <v>0</v>
      </c>
      <c r="R26" s="2"/>
      <c r="S26" s="2"/>
      <c r="T26" s="2"/>
      <c r="U26" s="2"/>
      <c r="V26" s="2"/>
      <c r="W26" s="2"/>
      <c r="X26" s="2"/>
    </row>
    <row r="27" spans="1:24" x14ac:dyDescent="0.25">
      <c r="A27" s="2" t="s">
        <v>80</v>
      </c>
      <c r="C27" s="13">
        <v>0</v>
      </c>
      <c r="D27" s="13"/>
      <c r="E27" s="13">
        <v>0</v>
      </c>
      <c r="F27" s="13">
        <v>0</v>
      </c>
      <c r="G27" s="13"/>
      <c r="H27" s="13">
        <v>0</v>
      </c>
      <c r="I27" s="13"/>
      <c r="J27" s="49">
        <v>0</v>
      </c>
      <c r="K27" s="49"/>
      <c r="L27" s="49">
        <v>0</v>
      </c>
      <c r="M27" s="49"/>
      <c r="N27" s="49">
        <f>E27+F27</f>
        <v>0</v>
      </c>
      <c r="O27" s="49"/>
      <c r="P27" s="49">
        <v>0</v>
      </c>
      <c r="R27" s="2"/>
      <c r="S27" s="2"/>
      <c r="T27" s="2"/>
      <c r="U27" s="2"/>
      <c r="V27" s="2"/>
      <c r="W27" s="2"/>
      <c r="X27" s="2"/>
    </row>
    <row r="28" spans="1:24" x14ac:dyDescent="0.25">
      <c r="A28" s="2" t="s">
        <v>43</v>
      </c>
      <c r="C28" s="13">
        <v>0</v>
      </c>
      <c r="D28" s="13"/>
      <c r="E28" s="13">
        <v>0</v>
      </c>
      <c r="F28" s="13">
        <v>0</v>
      </c>
      <c r="G28" s="13"/>
      <c r="H28" s="13">
        <v>0</v>
      </c>
      <c r="I28" s="13"/>
      <c r="J28" s="49">
        <v>0</v>
      </c>
      <c r="K28" s="49"/>
      <c r="L28" s="49">
        <v>0</v>
      </c>
      <c r="M28" s="49"/>
      <c r="N28" s="49">
        <f>E28+F28</f>
        <v>0</v>
      </c>
      <c r="O28" s="49"/>
      <c r="P28" s="49">
        <v>0</v>
      </c>
      <c r="R28" s="2"/>
      <c r="S28" s="2"/>
      <c r="T28" s="2"/>
      <c r="U28" s="2"/>
      <c r="V28" s="2"/>
      <c r="W28" s="2"/>
      <c r="X28" s="2"/>
    </row>
    <row r="29" spans="1:24" x14ac:dyDescent="0.25">
      <c r="A29" s="2" t="s">
        <v>68</v>
      </c>
      <c r="C29" s="13">
        <v>0</v>
      </c>
      <c r="D29" s="13"/>
      <c r="E29" s="13">
        <v>0</v>
      </c>
      <c r="F29" s="13">
        <v>0</v>
      </c>
      <c r="G29" s="13"/>
      <c r="H29" s="13">
        <v>0</v>
      </c>
      <c r="I29" s="13"/>
      <c r="J29" s="49">
        <v>0</v>
      </c>
      <c r="K29" s="49"/>
      <c r="L29" s="49">
        <v>0</v>
      </c>
      <c r="M29" s="49"/>
      <c r="N29" s="49">
        <f>E29+F29</f>
        <v>0</v>
      </c>
      <c r="O29" s="49"/>
      <c r="P29" s="49">
        <v>0</v>
      </c>
      <c r="R29" s="2"/>
      <c r="S29" s="2"/>
      <c r="T29" s="2"/>
      <c r="U29" s="2"/>
      <c r="V29" s="2"/>
      <c r="W29" s="2"/>
      <c r="X29" s="2"/>
    </row>
    <row r="30" spans="1:24" x14ac:dyDescent="0.25">
      <c r="A30" s="2" t="s">
        <v>42</v>
      </c>
      <c r="C30" s="14">
        <v>0</v>
      </c>
      <c r="D30" s="13"/>
      <c r="E30" s="14">
        <v>0</v>
      </c>
      <c r="F30" s="14">
        <v>0</v>
      </c>
      <c r="G30" s="13"/>
      <c r="H30" s="14">
        <v>0</v>
      </c>
      <c r="I30" s="13"/>
      <c r="J30" s="63">
        <v>0</v>
      </c>
      <c r="K30" s="49"/>
      <c r="L30" s="63">
        <v>0</v>
      </c>
      <c r="M30" s="49"/>
      <c r="N30" s="63">
        <f>E30+F30</f>
        <v>0</v>
      </c>
      <c r="O30" s="49"/>
      <c r="P30" s="63">
        <v>0</v>
      </c>
      <c r="R30" s="2"/>
      <c r="S30" s="2"/>
      <c r="T30" s="2"/>
      <c r="U30" s="2"/>
      <c r="V30" s="2"/>
      <c r="W30" s="2"/>
      <c r="X30" s="2"/>
    </row>
    <row r="31" spans="1:24" x14ac:dyDescent="0.25">
      <c r="C31" s="18">
        <f>SUM(C25:C30)</f>
        <v>0</v>
      </c>
      <c r="D31" s="13"/>
      <c r="E31" s="18">
        <f>SUM(E25:E30)</f>
        <v>0</v>
      </c>
      <c r="F31" s="18">
        <f>SUM(F25:F30)</f>
        <v>0</v>
      </c>
      <c r="G31" s="13"/>
      <c r="H31" s="18">
        <f>SUM(H25:H30)</f>
        <v>0</v>
      </c>
      <c r="I31" s="13"/>
      <c r="J31" s="63">
        <f>SUM(J25:J30)</f>
        <v>856.37</v>
      </c>
      <c r="K31" s="49"/>
      <c r="L31" s="64">
        <f>SUM(L25:L30)</f>
        <v>46551</v>
      </c>
      <c r="M31" s="49"/>
      <c r="N31" s="64">
        <f>SUM(N25:N30)</f>
        <v>856.37</v>
      </c>
      <c r="O31" s="49"/>
      <c r="P31" s="64">
        <f>SUM(P25:P30)</f>
        <v>46551</v>
      </c>
      <c r="R31" s="2"/>
      <c r="S31" s="2"/>
      <c r="T31" s="2"/>
      <c r="U31" s="2"/>
      <c r="V31" s="2"/>
      <c r="W31" s="2"/>
      <c r="X31" s="2"/>
    </row>
    <row r="32" spans="1:24" x14ac:dyDescent="0.25">
      <c r="A32" s="3"/>
      <c r="J32" s="49"/>
      <c r="K32" s="49"/>
      <c r="L32" s="49"/>
      <c r="M32" s="49"/>
      <c r="N32" s="49"/>
      <c r="O32" s="49"/>
      <c r="P32" s="49"/>
    </row>
    <row r="33" spans="1:16" x14ac:dyDescent="0.25">
      <c r="A33" s="12" t="s">
        <v>44</v>
      </c>
      <c r="J33" s="49"/>
      <c r="K33" s="49"/>
      <c r="L33" s="49"/>
      <c r="M33" s="49"/>
      <c r="N33" s="49"/>
      <c r="O33" s="49"/>
      <c r="P33" s="49"/>
    </row>
    <row r="34" spans="1:16" x14ac:dyDescent="0.25">
      <c r="A34" s="12" t="s">
        <v>45</v>
      </c>
      <c r="J34" s="49"/>
      <c r="K34" s="49"/>
      <c r="L34" s="49"/>
      <c r="M34" s="49"/>
      <c r="N34" s="49"/>
      <c r="O34" s="49"/>
      <c r="P34" s="49"/>
    </row>
    <row r="35" spans="1:16" x14ac:dyDescent="0.25">
      <c r="A35" s="12"/>
      <c r="J35" s="49"/>
      <c r="K35" s="49"/>
      <c r="L35" s="49"/>
      <c r="M35" s="49"/>
      <c r="N35" s="49"/>
      <c r="O35" s="49"/>
      <c r="P35" s="49"/>
    </row>
    <row r="36" spans="1:16" x14ac:dyDescent="0.25">
      <c r="A36" t="s">
        <v>75</v>
      </c>
      <c r="C36" s="13">
        <v>0</v>
      </c>
      <c r="D36" s="13"/>
      <c r="E36" s="13">
        <v>0</v>
      </c>
      <c r="F36" s="13">
        <v>0</v>
      </c>
      <c r="G36" s="13"/>
      <c r="H36" s="13">
        <v>0</v>
      </c>
      <c r="I36" s="13"/>
      <c r="J36" s="49">
        <v>8278.42</v>
      </c>
      <c r="K36" s="49"/>
      <c r="L36" s="49">
        <v>450000</v>
      </c>
      <c r="M36" s="49"/>
      <c r="N36" s="49">
        <f>SUM(F36:J36)</f>
        <v>8278.42</v>
      </c>
      <c r="O36" s="49"/>
      <c r="P36" s="49">
        <f>H36+L36</f>
        <v>450000</v>
      </c>
    </row>
    <row r="37" spans="1:16" x14ac:dyDescent="0.25">
      <c r="A37" t="s">
        <v>46</v>
      </c>
      <c r="C37" s="13">
        <v>0</v>
      </c>
      <c r="D37" s="13"/>
      <c r="E37" s="13">
        <v>0</v>
      </c>
      <c r="F37" s="13">
        <v>0</v>
      </c>
      <c r="G37" s="13"/>
      <c r="H37" s="13">
        <v>0</v>
      </c>
      <c r="I37" s="13"/>
      <c r="J37" s="49">
        <v>0</v>
      </c>
      <c r="K37" s="49"/>
      <c r="L37" s="49">
        <v>0</v>
      </c>
      <c r="M37" s="49"/>
      <c r="N37" s="49">
        <f>E37+F37</f>
        <v>0</v>
      </c>
      <c r="O37" s="49"/>
      <c r="P37" s="49">
        <v>0</v>
      </c>
    </row>
    <row r="38" spans="1:16" x14ac:dyDescent="0.25">
      <c r="A38" t="s">
        <v>47</v>
      </c>
      <c r="C38" s="14">
        <v>0</v>
      </c>
      <c r="D38" s="13"/>
      <c r="E38" s="14">
        <v>0</v>
      </c>
      <c r="F38" s="14">
        <v>0</v>
      </c>
      <c r="G38" s="13"/>
      <c r="H38" s="14">
        <v>0</v>
      </c>
      <c r="I38" s="13"/>
      <c r="J38" s="65">
        <f>136877.32-218.47</f>
        <v>136658.85</v>
      </c>
      <c r="K38" s="38"/>
      <c r="L38" s="65">
        <f>7440404.59-11875.6-0.24</f>
        <v>7428528.75</v>
      </c>
      <c r="M38" s="38"/>
      <c r="N38" s="65">
        <f>SUM(F38:J38)</f>
        <v>136658.85</v>
      </c>
      <c r="O38" s="38"/>
      <c r="P38" s="38">
        <f>H38+L38</f>
        <v>7428528.75</v>
      </c>
    </row>
    <row r="39" spans="1:16" x14ac:dyDescent="0.25">
      <c r="A39" s="12"/>
      <c r="C39" s="18">
        <f>SUM(C36:C38)</f>
        <v>0</v>
      </c>
      <c r="D39" s="13"/>
      <c r="E39" s="18">
        <f>SUM(E36:E38)</f>
        <v>0</v>
      </c>
      <c r="F39" s="18">
        <f>SUM(F36:F38)</f>
        <v>0</v>
      </c>
      <c r="G39" s="13"/>
      <c r="H39" s="18">
        <f>SUM(H36:H38)</f>
        <v>0</v>
      </c>
      <c r="I39" s="13"/>
      <c r="J39" s="66">
        <f>SUM(J36:J38)</f>
        <v>144937.27000000002</v>
      </c>
      <c r="K39" s="38"/>
      <c r="L39" s="66">
        <f>SUM(L36:L38)</f>
        <v>7878528.75</v>
      </c>
      <c r="M39" s="38"/>
      <c r="N39" s="66">
        <f>SUM(N36:N38)</f>
        <v>144937.27000000002</v>
      </c>
      <c r="O39" s="38"/>
      <c r="P39" s="66">
        <f>SUM(P36:P38)</f>
        <v>7878528.75</v>
      </c>
    </row>
    <row r="40" spans="1:16" x14ac:dyDescent="0.25">
      <c r="A40" s="3"/>
      <c r="J40" s="49"/>
      <c r="K40" s="49"/>
      <c r="L40" s="49"/>
      <c r="M40" s="49"/>
      <c r="N40" s="49"/>
      <c r="O40" s="49"/>
      <c r="P40" s="49"/>
    </row>
    <row r="41" spans="1:16" x14ac:dyDescent="0.25">
      <c r="A41" s="4" t="s">
        <v>48</v>
      </c>
      <c r="J41" s="49"/>
      <c r="K41" s="49"/>
      <c r="L41" s="49"/>
      <c r="M41" s="49"/>
      <c r="N41" s="49"/>
      <c r="O41" s="49"/>
      <c r="P41" s="49"/>
    </row>
    <row r="42" spans="1:16" x14ac:dyDescent="0.25">
      <c r="A42" s="3"/>
      <c r="J42" s="49"/>
      <c r="K42" s="49"/>
      <c r="L42" s="49"/>
      <c r="M42" s="49"/>
      <c r="N42" s="49"/>
      <c r="O42" s="49"/>
      <c r="P42" s="49"/>
    </row>
    <row r="43" spans="1:16" x14ac:dyDescent="0.25">
      <c r="A43" t="s">
        <v>49</v>
      </c>
      <c r="C43" s="13">
        <v>0</v>
      </c>
      <c r="D43" s="13"/>
      <c r="E43" s="13">
        <v>0</v>
      </c>
      <c r="F43" s="13">
        <v>0</v>
      </c>
      <c r="G43" s="13"/>
      <c r="H43" s="13">
        <v>0</v>
      </c>
      <c r="I43" s="13"/>
      <c r="J43" s="49">
        <v>128264.18</v>
      </c>
      <c r="K43" s="49"/>
      <c r="L43" s="49">
        <v>7255111.3899999997</v>
      </c>
      <c r="M43" s="49"/>
      <c r="N43" s="49">
        <f>F43+J43</f>
        <v>128264.18</v>
      </c>
      <c r="O43" s="49"/>
      <c r="P43" s="49">
        <f>H43+L43</f>
        <v>7255111.3899999997</v>
      </c>
    </row>
    <row r="44" spans="1:16" x14ac:dyDescent="0.25">
      <c r="A44" t="s">
        <v>50</v>
      </c>
      <c r="C44" s="13">
        <v>0</v>
      </c>
      <c r="D44" s="13"/>
      <c r="E44" s="13">
        <v>0</v>
      </c>
      <c r="F44" s="13">
        <v>0</v>
      </c>
      <c r="G44" s="13"/>
      <c r="H44" s="13">
        <v>0</v>
      </c>
      <c r="I44" s="13"/>
      <c r="J44" s="49">
        <v>0</v>
      </c>
      <c r="K44" s="49"/>
      <c r="L44" s="49">
        <v>0</v>
      </c>
      <c r="M44" s="49"/>
      <c r="N44" s="49">
        <f>E44+F44</f>
        <v>0</v>
      </c>
      <c r="O44" s="49"/>
      <c r="P44" s="49">
        <v>0</v>
      </c>
    </row>
    <row r="45" spans="1:16" x14ac:dyDescent="0.25">
      <c r="A45" t="s">
        <v>51</v>
      </c>
      <c r="C45" s="13">
        <v>0</v>
      </c>
      <c r="D45" s="13"/>
      <c r="E45" s="13">
        <v>0</v>
      </c>
      <c r="F45" s="13">
        <v>0</v>
      </c>
      <c r="G45" s="13"/>
      <c r="H45" s="13">
        <v>0</v>
      </c>
      <c r="I45" s="13"/>
      <c r="J45" s="49">
        <v>0</v>
      </c>
      <c r="K45" s="49"/>
      <c r="L45" s="49">
        <v>0</v>
      </c>
      <c r="M45" s="49"/>
      <c r="N45" s="49">
        <f>E45+F45</f>
        <v>0</v>
      </c>
      <c r="O45" s="49"/>
      <c r="P45" s="49">
        <v>0</v>
      </c>
    </row>
    <row r="46" spans="1:16" x14ac:dyDescent="0.25">
      <c r="A46" t="s">
        <v>52</v>
      </c>
      <c r="C46" s="13">
        <v>0</v>
      </c>
      <c r="D46" s="13"/>
      <c r="E46" s="13">
        <v>0</v>
      </c>
      <c r="F46" s="13">
        <v>0</v>
      </c>
      <c r="G46" s="13"/>
      <c r="H46" s="13">
        <v>0</v>
      </c>
      <c r="I46" s="13"/>
      <c r="J46" s="49">
        <v>0</v>
      </c>
      <c r="K46" s="49"/>
      <c r="L46" s="49">
        <v>0</v>
      </c>
      <c r="M46" s="49"/>
      <c r="N46" s="49">
        <f>E46+F46</f>
        <v>0</v>
      </c>
      <c r="O46" s="49"/>
      <c r="P46" s="49">
        <v>0</v>
      </c>
    </row>
    <row r="47" spans="1:16" x14ac:dyDescent="0.25">
      <c r="A47" t="s">
        <v>53</v>
      </c>
      <c r="C47" s="13">
        <v>0</v>
      </c>
      <c r="D47" s="13"/>
      <c r="E47" s="13">
        <v>0</v>
      </c>
      <c r="F47" s="13">
        <v>0</v>
      </c>
      <c r="G47" s="13"/>
      <c r="H47" s="13">
        <v>0</v>
      </c>
      <c r="I47" s="13"/>
      <c r="J47" s="49">
        <v>0</v>
      </c>
      <c r="K47" s="49"/>
      <c r="L47" s="49">
        <v>0</v>
      </c>
      <c r="M47" s="49"/>
      <c r="N47" s="49">
        <f>E47+F47</f>
        <v>0</v>
      </c>
      <c r="O47" s="49"/>
      <c r="P47" s="49">
        <v>0</v>
      </c>
    </row>
    <row r="48" spans="1:16" x14ac:dyDescent="0.25">
      <c r="A48" t="s">
        <v>54</v>
      </c>
      <c r="C48" s="14">
        <v>0</v>
      </c>
      <c r="D48" s="13"/>
      <c r="E48" s="14">
        <v>0</v>
      </c>
      <c r="F48" s="14">
        <v>0</v>
      </c>
      <c r="G48" s="13"/>
      <c r="H48" s="14">
        <v>0</v>
      </c>
      <c r="I48" s="13"/>
      <c r="J48" s="63">
        <v>0</v>
      </c>
      <c r="K48" s="49"/>
      <c r="L48" s="63">
        <v>0</v>
      </c>
      <c r="M48" s="49"/>
      <c r="N48" s="63">
        <f>E48+F48</f>
        <v>0</v>
      </c>
      <c r="O48" s="49"/>
      <c r="P48" s="63">
        <v>0</v>
      </c>
    </row>
    <row r="49" spans="1:16" x14ac:dyDescent="0.25">
      <c r="C49" s="18">
        <f>SUM(C43:C48)</f>
        <v>0</v>
      </c>
      <c r="D49" s="13"/>
      <c r="E49" s="18">
        <f>SUM(E43:E48)</f>
        <v>0</v>
      </c>
      <c r="F49" s="18">
        <f>SUM(F43:F48)</f>
        <v>0</v>
      </c>
      <c r="G49" s="13"/>
      <c r="H49" s="18">
        <f>SUM(H43:H48)</f>
        <v>0</v>
      </c>
      <c r="I49" s="13"/>
      <c r="J49" s="64">
        <f>SUM(J43:J48)</f>
        <v>128264.18</v>
      </c>
      <c r="K49" s="49"/>
      <c r="L49" s="64">
        <f>SUM(L43:L48)</f>
        <v>7255111.3899999997</v>
      </c>
      <c r="M49" s="49"/>
      <c r="N49" s="64">
        <f>SUM(N43:N48)</f>
        <v>128264.18</v>
      </c>
      <c r="O49" s="49"/>
      <c r="P49" s="64">
        <f>SUM(P43:P48)</f>
        <v>7255111.3899999997</v>
      </c>
    </row>
    <row r="50" spans="1:16" x14ac:dyDescent="0.25">
      <c r="J50" s="49"/>
      <c r="K50" s="49"/>
      <c r="L50" s="49"/>
      <c r="M50" s="49"/>
      <c r="N50" s="49"/>
      <c r="O50" s="49"/>
      <c r="P50" s="49"/>
    </row>
    <row r="51" spans="1:16" ht="15.75" thickBot="1" x14ac:dyDescent="0.3">
      <c r="A51" s="12" t="s">
        <v>74</v>
      </c>
      <c r="B51" s="12"/>
      <c r="C51" s="19">
        <f>C49+C39+C31+C20</f>
        <v>0</v>
      </c>
      <c r="D51" s="15"/>
      <c r="E51" s="19">
        <f>E49+E39+E31+E20</f>
        <v>0</v>
      </c>
      <c r="F51" s="19">
        <f>F49+F39+F31+F20</f>
        <v>0</v>
      </c>
      <c r="G51" s="15"/>
      <c r="H51" s="19">
        <f>H49+H39+H31+H20</f>
        <v>0</v>
      </c>
      <c r="I51" s="15"/>
      <c r="J51" s="67">
        <f>J49+J39+J31+J20</f>
        <v>5973815.790000001</v>
      </c>
      <c r="K51" s="68"/>
      <c r="L51" s="67">
        <f>L49+L39+L31+L20</f>
        <v>334843179.91999996</v>
      </c>
      <c r="M51" s="68"/>
      <c r="N51" s="67">
        <f>N49+N39+N31+N20</f>
        <v>5973815.790000001</v>
      </c>
      <c r="O51" s="68"/>
      <c r="P51" s="67">
        <f>P49+P39+P31+P20</f>
        <v>334843179.91999996</v>
      </c>
    </row>
    <row r="52" spans="1:16" x14ac:dyDescent="0.25">
      <c r="J52" s="49"/>
      <c r="K52" s="49"/>
      <c r="L52" s="49"/>
      <c r="P52" s="1"/>
    </row>
    <row r="53" spans="1:16" x14ac:dyDescent="0.25">
      <c r="L53" s="13"/>
      <c r="N53" s="13">
        <f>J51-N51</f>
        <v>0</v>
      </c>
      <c r="O53" s="13"/>
      <c r="P53" s="13"/>
    </row>
    <row r="54" spans="1:16" x14ac:dyDescent="0.25">
      <c r="A54" s="27" t="s">
        <v>76</v>
      </c>
      <c r="P54" s="13"/>
    </row>
    <row r="56" spans="1:16" x14ac:dyDescent="0.25">
      <c r="B56" s="2"/>
      <c r="C56" s="2"/>
      <c r="D56" s="2"/>
    </row>
    <row r="59" spans="1:16" x14ac:dyDescent="0.25">
      <c r="A59" s="8" t="s">
        <v>55</v>
      </c>
      <c r="B59" s="8"/>
      <c r="C59" s="8"/>
      <c r="D59" s="8"/>
      <c r="E59" s="8" t="s">
        <v>56</v>
      </c>
      <c r="F59" s="16"/>
      <c r="G59" s="16"/>
      <c r="H59" s="16"/>
      <c r="I59" s="16"/>
      <c r="J59" s="8"/>
      <c r="K59" s="8"/>
      <c r="L59" s="84"/>
      <c r="M59" s="84"/>
      <c r="N59" s="84"/>
      <c r="O59" s="84"/>
      <c r="P59" s="16"/>
    </row>
    <row r="60" spans="1:16" x14ac:dyDescent="0.25">
      <c r="A60" s="9" t="s">
        <v>22</v>
      </c>
      <c r="B60" s="8"/>
      <c r="C60" s="8"/>
      <c r="D60" s="8"/>
      <c r="E60" s="9" t="s">
        <v>57</v>
      </c>
      <c r="F60" s="33" t="s">
        <v>72</v>
      </c>
      <c r="G60" s="33"/>
      <c r="H60" s="33"/>
      <c r="I60" s="33"/>
      <c r="J60" s="33"/>
      <c r="K60" s="33"/>
      <c r="L60" s="77" t="s">
        <v>58</v>
      </c>
      <c r="M60" s="77"/>
      <c r="N60" s="77"/>
      <c r="O60" s="77"/>
      <c r="P60" s="9"/>
    </row>
    <row r="61" spans="1:16" x14ac:dyDescent="0.25">
      <c r="A61" s="9" t="s">
        <v>24</v>
      </c>
      <c r="B61" s="8"/>
      <c r="C61" s="8"/>
      <c r="D61" s="8"/>
      <c r="F61" s="33" t="s">
        <v>73</v>
      </c>
      <c r="G61" s="33"/>
      <c r="H61" s="33"/>
      <c r="I61" s="33"/>
      <c r="J61" s="33"/>
      <c r="K61" s="33"/>
      <c r="L61" s="73" t="s">
        <v>59</v>
      </c>
      <c r="M61" s="73"/>
      <c r="N61" s="73"/>
      <c r="O61" s="73"/>
      <c r="P61" s="9"/>
    </row>
    <row r="62" spans="1:16" x14ac:dyDescent="0.25">
      <c r="A62" s="9"/>
      <c r="B62" s="8"/>
      <c r="C62" s="8"/>
      <c r="D62" s="8"/>
      <c r="E62" s="10"/>
      <c r="F62" s="80"/>
      <c r="G62" s="80"/>
      <c r="H62" s="80"/>
      <c r="I62" s="80"/>
      <c r="J62" s="80"/>
      <c r="K62" s="80"/>
      <c r="L62" s="80"/>
      <c r="M62" s="80"/>
      <c r="N62" s="80"/>
      <c r="O62" s="32"/>
      <c r="P62" s="32"/>
    </row>
    <row r="63" spans="1:16" x14ac:dyDescent="0.25">
      <c r="A63" s="10"/>
      <c r="B63" s="10"/>
      <c r="C63" s="10"/>
      <c r="D63" s="10"/>
      <c r="E63" s="3"/>
    </row>
    <row r="64" spans="1:16" hidden="1" x14ac:dyDescent="0.25">
      <c r="A64" s="8" t="s">
        <v>60</v>
      </c>
      <c r="B64" s="8"/>
      <c r="C64" s="8"/>
      <c r="D64" s="8"/>
      <c r="E64" s="8" t="s">
        <v>61</v>
      </c>
    </row>
    <row r="65" spans="1:16" hidden="1" x14ac:dyDescent="0.25">
      <c r="A65" s="9" t="s">
        <v>26</v>
      </c>
      <c r="B65" s="8"/>
      <c r="C65" s="8"/>
      <c r="D65" s="8"/>
      <c r="F65" s="73" t="s">
        <v>62</v>
      </c>
      <c r="G65" s="73"/>
      <c r="H65" s="73"/>
      <c r="I65" s="73"/>
      <c r="J65" s="73"/>
      <c r="K65" s="73"/>
      <c r="L65" s="73"/>
      <c r="M65" s="73"/>
      <c r="N65" s="73"/>
      <c r="O65" s="9"/>
      <c r="P65" s="9"/>
    </row>
    <row r="66" spans="1:16" hidden="1" x14ac:dyDescent="0.25">
      <c r="A66" s="9" t="s">
        <v>63</v>
      </c>
      <c r="B66" s="8"/>
      <c r="C66" s="8"/>
      <c r="D66" s="8"/>
      <c r="E66" s="9"/>
      <c r="F66" s="73" t="s">
        <v>64</v>
      </c>
      <c r="G66" s="73"/>
      <c r="H66" s="73"/>
      <c r="I66" s="73"/>
      <c r="J66" s="73"/>
      <c r="K66" s="73"/>
      <c r="L66" s="73"/>
      <c r="M66" s="73"/>
      <c r="N66" s="73"/>
      <c r="O66" s="9"/>
      <c r="P66" s="9"/>
    </row>
  </sheetData>
  <mergeCells count="21">
    <mergeCell ref="J9:L9"/>
    <mergeCell ref="J10:L10"/>
    <mergeCell ref="N8:P8"/>
    <mergeCell ref="N9:P9"/>
    <mergeCell ref="N10:P10"/>
    <mergeCell ref="F65:N65"/>
    <mergeCell ref="F66:N66"/>
    <mergeCell ref="A2:Q2"/>
    <mergeCell ref="A3:Q3"/>
    <mergeCell ref="A4:Q4"/>
    <mergeCell ref="A5:Q5"/>
    <mergeCell ref="A6:Q6"/>
    <mergeCell ref="A7:N7"/>
    <mergeCell ref="F62:N62"/>
    <mergeCell ref="F8:H8"/>
    <mergeCell ref="F9:H9"/>
    <mergeCell ref="F10:H10"/>
    <mergeCell ref="L59:O59"/>
    <mergeCell ref="L60:O60"/>
    <mergeCell ref="L61:O61"/>
    <mergeCell ref="J8:L8"/>
  </mergeCells>
  <printOptions horizontalCentered="1" verticalCentered="1"/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c300c-42de-4419-b598-2362a86a0836" xsi:nil="true"/>
    <lcf76f155ced4ddcb4097134ff3c332f xmlns="e52cb15c-8eab-422b-9cf7-c36b6ce1f1bf">
      <Terms xmlns="http://schemas.microsoft.com/office/infopath/2007/PartnerControls"/>
    </lcf76f155ced4ddcb4097134ff3c332f>
    <MediaLengthInSeconds xmlns="e52cb15c-8eab-422b-9cf7-c36b6ce1f1b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8675F1B890DD49B7D2B8EBEAF08DCA" ma:contentTypeVersion="8" ma:contentTypeDescription="Crear nuevo documento." ma:contentTypeScope="" ma:versionID="6a3eb65415d4e7546c0e13c9bd5c9768">
  <xsd:schema xmlns:xsd="http://www.w3.org/2001/XMLSchema" xmlns:xs="http://www.w3.org/2001/XMLSchema" xmlns:p="http://schemas.microsoft.com/office/2006/metadata/properties" xmlns:ns2="e52cb15c-8eab-422b-9cf7-c36b6ce1f1bf" xmlns:ns3="6bdc300c-42de-4419-b598-2362a86a0836" targetNamespace="http://schemas.microsoft.com/office/2006/metadata/properties" ma:root="true" ma:fieldsID="9e15d6da379fb3f191409c2395514feb" ns2:_="" ns3:_="">
    <xsd:import namespace="e52cb15c-8eab-422b-9cf7-c36b6ce1f1bf"/>
    <xsd:import namespace="6bdc300c-42de-4419-b598-2362a86a0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cb15c-8eab-422b-9cf7-c36b6ce1f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74d4cf81-a0b4-4536-9ba2-61f55803b2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c300c-42de-4419-b598-2362a86a083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3dca110-3819-4cf6-aa08-9e178f56cbf3}" ma:internalName="TaxCatchAll" ma:showField="CatchAllData" ma:web="6bdc300c-42de-4419-b598-2362a86a08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15A1FB-F99D-4A5A-A074-3CCABBAA0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1AF8A2-EC5A-4107-BA53-12284D90B63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6bdc300c-42de-4419-b598-2362a86a0836"/>
    <ds:schemaRef ds:uri="e52cb15c-8eab-422b-9cf7-c36b6ce1f1b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EC5AFA-EAC5-4F07-9A4B-049FF328AD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2cb15c-8eab-422b-9cf7-c36b6ce1f1bf"/>
    <ds:schemaRef ds:uri="6bdc300c-42de-4419-b598-2362a86a0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DE EFECTIVO RECIBIDO Y D</vt:lpstr>
      <vt:lpstr>ESTADO DE INVERSION</vt:lpstr>
      <vt:lpstr>'ESTADO DE EFECTIVO RECIBIDO Y D'!Área_de_impresión</vt:lpstr>
      <vt:lpstr>'ESTADO DE INVERSION'!Área_de_impresión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Katty F. Suero</dc:creator>
  <cp:keywords/>
  <dc:description/>
  <cp:lastModifiedBy>Katty F. Suero</cp:lastModifiedBy>
  <cp:revision/>
  <cp:lastPrinted>2024-01-28T23:07:58Z</cp:lastPrinted>
  <dcterms:created xsi:type="dcterms:W3CDTF">2023-06-17T21:45:27Z</dcterms:created>
  <dcterms:modified xsi:type="dcterms:W3CDTF">2024-01-29T14:25:46Z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0x010100938675F1B890DD49B7D2B8EBEAF08DCA</vt:lpwstr>
  </property>
  <property fmtid="{D5CDD505-2E9C-101B-9397-08002B2CF9AE}" pid="3" name="Order">
    <vt:r8>680900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