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lcruz\Desktop\Estados\Esdtados y reportes 2024\Ejecucion presupuestaria\Abril Ejecucion Presupuestaria\"/>
    </mc:Choice>
  </mc:AlternateContent>
  <xr:revisionPtr revIDLastSave="0" documentId="13_ncr:1_{5B2FD163-3F53-4B4A-8E5B-F1AF5B5BB27C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Ejecucion Presup" sheetId="15" r:id="rId1"/>
  </sheets>
  <definedNames>
    <definedName name="_xlnm.Print_Area" localSheetId="0">'Ejecucion Presup'!$A$1:$H$93</definedName>
    <definedName name="_xlnm.Print_Titles" localSheetId="0">'Ejecucion Presup'!$1:$7</definedName>
  </definedNames>
  <calcPr calcId="191028"/>
  <customWorkbookViews>
    <customWorkbookView name="Sara Moreta - Vista personalizada" guid="{CF45BF4B-BAA4-4B65-8AD9-88FA7D66BFB6}" mergeInterval="0" personalView="1" maximized="1" xWindow="-8" yWindow="-8" windowWidth="1382" windowHeight="744" tabRatio="903" activeSheetId="4"/>
    <customWorkbookView name="Maria E. Peña Almonte - Vista personalizada" guid="{E1A382D3-342A-4D6A-BAAE-4EB63A64AC04}" mergeInterval="0" personalView="1" xWindow="233" yWindow="40" windowWidth="377" windowHeight="688" tabRatio="903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5" l="1"/>
  <c r="G83" i="15"/>
  <c r="G80" i="15"/>
  <c r="G77" i="15"/>
  <c r="G85" i="15" s="1"/>
  <c r="G62" i="15"/>
  <c r="G52" i="15"/>
  <c r="G44" i="15"/>
  <c r="G36" i="15"/>
  <c r="G26" i="15"/>
  <c r="G16" i="15"/>
  <c r="F62" i="15"/>
  <c r="F52" i="15"/>
  <c r="F44" i="15"/>
  <c r="F36" i="15"/>
  <c r="F26" i="15"/>
  <c r="F16" i="15"/>
  <c r="F10" i="15"/>
  <c r="G75" i="15" l="1"/>
  <c r="G87" i="15"/>
  <c r="H11" i="15" l="1"/>
  <c r="H12" i="15"/>
  <c r="H13" i="15"/>
  <c r="H14" i="15"/>
  <c r="H15" i="15"/>
  <c r="H17" i="15"/>
  <c r="H18" i="15"/>
  <c r="H19" i="15"/>
  <c r="H20" i="15"/>
  <c r="H21" i="15"/>
  <c r="H22" i="15"/>
  <c r="H23" i="15"/>
  <c r="H24" i="15"/>
  <c r="H25" i="15"/>
  <c r="H27" i="15"/>
  <c r="H28" i="15"/>
  <c r="H29" i="15"/>
  <c r="H30" i="15"/>
  <c r="H31" i="15"/>
  <c r="H32" i="15"/>
  <c r="H33" i="15"/>
  <c r="H34" i="15"/>
  <c r="H35" i="15"/>
  <c r="H37" i="15"/>
  <c r="H38" i="15"/>
  <c r="H39" i="15"/>
  <c r="H40" i="15"/>
  <c r="H41" i="15"/>
  <c r="H42" i="15"/>
  <c r="H43" i="15"/>
  <c r="H45" i="15"/>
  <c r="H46" i="15"/>
  <c r="H47" i="15"/>
  <c r="H48" i="15"/>
  <c r="H49" i="15"/>
  <c r="H50" i="15"/>
  <c r="H51" i="15"/>
  <c r="H53" i="15"/>
  <c r="H54" i="15"/>
  <c r="H55" i="15"/>
  <c r="H56" i="15"/>
  <c r="H57" i="15"/>
  <c r="H58" i="15"/>
  <c r="H59" i="15"/>
  <c r="H60" i="15"/>
  <c r="H61" i="15"/>
  <c r="H63" i="15"/>
  <c r="H64" i="15"/>
  <c r="H65" i="15"/>
  <c r="H66" i="15"/>
  <c r="H67" i="15"/>
  <c r="H68" i="15"/>
  <c r="H69" i="15"/>
  <c r="H70" i="15"/>
  <c r="H71" i="15"/>
  <c r="H72" i="15"/>
  <c r="H73" i="15"/>
  <c r="F77" i="15"/>
  <c r="H78" i="15"/>
  <c r="H79" i="15"/>
  <c r="F80" i="15"/>
  <c r="H81" i="15"/>
  <c r="H82" i="15"/>
  <c r="F83" i="15"/>
  <c r="H84" i="15"/>
  <c r="E83" i="15"/>
  <c r="D83" i="15"/>
  <c r="C83" i="15"/>
  <c r="B83" i="15"/>
  <c r="E80" i="15"/>
  <c r="D80" i="15"/>
  <c r="C80" i="15"/>
  <c r="B80" i="15"/>
  <c r="E77" i="15"/>
  <c r="D77" i="15"/>
  <c r="C77" i="15"/>
  <c r="B77" i="15"/>
  <c r="C75" i="15"/>
  <c r="B75" i="15"/>
  <c r="E62" i="15"/>
  <c r="D62" i="15"/>
  <c r="E52" i="15"/>
  <c r="D52" i="15"/>
  <c r="E44" i="15"/>
  <c r="D44" i="15"/>
  <c r="E36" i="15"/>
  <c r="D36" i="15"/>
  <c r="E26" i="15"/>
  <c r="D26" i="15"/>
  <c r="E16" i="15"/>
  <c r="D16" i="15"/>
  <c r="E10" i="15"/>
  <c r="D10" i="15"/>
  <c r="H44" i="15" l="1"/>
  <c r="H77" i="15"/>
  <c r="H52" i="15"/>
  <c r="H80" i="15"/>
  <c r="H10" i="15"/>
  <c r="H83" i="15"/>
  <c r="B85" i="15"/>
  <c r="B87" i="15" s="1"/>
  <c r="C85" i="15"/>
  <c r="C87" i="15" s="1"/>
  <c r="H62" i="15"/>
  <c r="H26" i="15"/>
  <c r="H36" i="15"/>
  <c r="F75" i="15"/>
  <c r="H16" i="15"/>
  <c r="D85" i="15"/>
  <c r="F85" i="15"/>
  <c r="E85" i="15"/>
  <c r="D75" i="15"/>
  <c r="E75" i="15"/>
  <c r="H85" i="15" l="1"/>
  <c r="F87" i="15"/>
  <c r="H75" i="15"/>
  <c r="E87" i="15"/>
  <c r="D87" i="15"/>
  <c r="H87" i="15" l="1"/>
</calcChain>
</file>

<file path=xl/sharedStrings.xml><?xml version="1.0" encoding="utf-8"?>
<sst xmlns="http://schemas.openxmlformats.org/spreadsheetml/2006/main" count="95" uniqueCount="95">
  <si>
    <t>Valores en RD$</t>
  </si>
  <si>
    <t>Febrero</t>
  </si>
  <si>
    <t>Marzo</t>
  </si>
  <si>
    <t>Abril</t>
  </si>
  <si>
    <t>Enero</t>
  </si>
  <si>
    <t>INSTITUTO DOMINICANO DE LAS TELECOMUNICACIONES</t>
  </si>
  <si>
    <t>Detalle</t>
  </si>
  <si>
    <t>Presupuesto Aprobado</t>
  </si>
  <si>
    <t>Presupuesto Modificado</t>
  </si>
  <si>
    <t>Gasto Devengado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</si>
  <si>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</si>
  <si>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</si>
  <si>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</si>
  <si>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</si>
  <si>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</si>
  <si>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</si>
  <si>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</si>
  <si>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</si>
  <si>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</si>
  <si>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</si>
  <si>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</si>
  <si>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</si>
  <si>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</si>
  <si>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</si>
  <si>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</si>
  <si>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</si>
  <si>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</si>
  <si>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</si>
  <si>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</si>
  <si>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</si>
  <si>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</si>
  <si>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</si>
  <si>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</si>
  <si>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</si>
  <si>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 xml:space="preserve"> 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</si>
  <si>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</si>
  <si>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</si>
  <si>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</si>
  <si>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</si>
  <si>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</si>
  <si>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</si>
  <si>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</si>
  <si>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</si>
  <si>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</si>
  <si>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</si>
  <si>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</si>
  <si>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</si>
  <si>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</si>
  <si>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</si>
  <si>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</si>
  <si>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</si>
  <si>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</si>
  <si>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</si>
  <si>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</si>
  <si>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</si>
  <si>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</si>
  <si>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</si>
  <si>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</si>
  <si>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</si>
  <si>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</si>
  <si>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</si>
  <si>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</si>
  <si>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</si>
  <si>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</si>
  <si>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</si>
  <si>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</si>
  <si>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</si>
  <si>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</si>
  <si>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</si>
  <si>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</si>
  <si>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</si>
  <si>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</si>
  <si>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</si>
  <si>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</si>
  <si>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</si>
  <si>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</si>
  <si>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</si>
  <si>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</si>
  <si>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</si>
  <si>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</si>
  <si>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</si>
  <si>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</si>
  <si>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</si>
  <si>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</si>
  <si>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</si>
  <si>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</si>
  <si>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</si>
  <si>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</si>
  <si>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</si>
  <si>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_________________________________</t>
  </si>
  <si>
    <t>NELSON ARROYO</t>
  </si>
  <si>
    <t>JULISSA CRUZ</t>
  </si>
  <si>
    <t>Presidente del Consejo Directivo</t>
  </si>
  <si>
    <t>Directora Ejecutiva</t>
  </si>
  <si>
    <t>Ejecución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</si>
</sst>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[$-1C0A]d&quot; de &quot;mmmm&quot; de &quot;yyyy;@"/>
    <numFmt numFmtId="166" formatCode="#,##0.00000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4" fontId="7" fillId="0" borderId="0" xfId="0" applyNumberFormat="1" applyFont="1"/>
    <xf numFmtId="0" fontId="8" fillId="0" borderId="0" xfId="0" applyFont="1"/>
    <xf numFmtId="165" fontId="5" fillId="0" borderId="0" xfId="0" applyNumberFormat="1" applyFont="1" applyAlignment="1">
      <alignment horizontal="left" wrapText="1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6" fillId="6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 indent="2"/>
    </xf>
    <xf numFmtId="4" fontId="11" fillId="0" borderId="0" xfId="1" applyNumberFormat="1" applyFont="1" applyAlignment="1"/>
    <xf numFmtId="4" fontId="11" fillId="0" borderId="0" xfId="0" applyNumberFormat="1" applyFont="1"/>
    <xf numFmtId="0" fontId="12" fillId="0" borderId="0" xfId="0" applyFont="1" applyAlignment="1">
      <alignment horizontal="left" wrapText="1"/>
    </xf>
    <xf numFmtId="43" fontId="12" fillId="0" borderId="0" xfId="1" applyFont="1" applyBorder="1" applyAlignment="1">
      <alignment wrapText="1"/>
    </xf>
    <xf numFmtId="4" fontId="12" fillId="0" borderId="0" xfId="1" applyNumberFormat="1" applyFont="1" applyBorder="1" applyAlignment="1">
      <alignment horizontal="left" wrapText="1"/>
    </xf>
    <xf numFmtId="0" fontId="11" fillId="0" borderId="0" xfId="0" applyFont="1"/>
    <xf numFmtId="0" fontId="12" fillId="0" borderId="2" xfId="0" applyFont="1" applyBorder="1" applyAlignment="1">
      <alignment horizontal="left" wrapText="1"/>
    </xf>
    <xf numFmtId="4" fontId="12" fillId="0" borderId="2" xfId="0" applyNumberFormat="1" applyFont="1" applyBorder="1"/>
    <xf numFmtId="4" fontId="0" fillId="3" borderId="0" xfId="0" applyNumberFormat="1" applyFill="1"/>
    <xf numFmtId="0" fontId="11" fillId="0" borderId="0" xfId="0" applyFont="1" applyAlignment="1">
      <alignment horizontal="left" wrapText="1" indent="2"/>
    </xf>
    <xf numFmtId="4" fontId="11" fillId="0" borderId="0" xfId="1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left" wrapText="1" indent="2"/>
    </xf>
    <xf numFmtId="4" fontId="11" fillId="0" borderId="2" xfId="0" applyNumberFormat="1" applyFont="1" applyBorder="1"/>
    <xf numFmtId="4" fontId="0" fillId="0" borderId="2" xfId="0" applyNumberFormat="1" applyBorder="1"/>
    <xf numFmtId="0" fontId="12" fillId="7" borderId="3" xfId="0" applyFont="1" applyFill="1" applyBorder="1" applyAlignment="1">
      <alignment horizontal="left" wrapText="1"/>
    </xf>
    <xf numFmtId="4" fontId="12" fillId="5" borderId="3" xfId="0" applyNumberFormat="1" applyFont="1" applyFill="1" applyBorder="1"/>
    <xf numFmtId="4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wrapText="1"/>
    </xf>
    <xf numFmtId="0" fontId="12" fillId="8" borderId="4" xfId="0" applyFont="1" applyFill="1" applyBorder="1" applyAlignment="1">
      <alignment horizontal="left" wrapText="1"/>
    </xf>
    <xf numFmtId="4" fontId="12" fillId="9" borderId="0" xfId="0" applyNumberFormat="1" applyFont="1" applyFill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166" fontId="11" fillId="0" borderId="0" xfId="0" applyNumberFormat="1" applyFont="1"/>
    <xf numFmtId="4" fontId="11" fillId="0" borderId="5" xfId="0" applyNumberFormat="1" applyFont="1" applyBorder="1"/>
    <xf numFmtId="0" fontId="11" fillId="0" borderId="6" xfId="0" applyFont="1" applyBorder="1"/>
    <xf numFmtId="0" fontId="12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2"/>
    </xf>
    <xf numFmtId="15" fontId="7" fillId="0" borderId="0" xfId="0" applyNumberFormat="1" applyFont="1" applyAlignment="1">
      <alignment horizontal="left"/>
    </xf>
    <xf numFmtId="4" fontId="0" fillId="0" borderId="0" xfId="0" applyNumberFormat="1" applyAlignment="1">
      <alignment vertical="center"/>
    </xf>
    <xf numFmtId="4" fontId="11" fillId="2" borderId="0" xfId="1" applyNumberFormat="1" applyFont="1" applyFill="1" applyAlignment="1">
      <alignment horizontal="right"/>
    </xf>
    <xf numFmtId="4" fontId="12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6" xr:uid="{00000000-0005-0000-0000-000005000000}"/>
    <cellStyle name="Porcentaje 2" xfId="5" xr:uid="{00000000-0005-0000-0000-000007000000}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9525</xdr:rowOff>
    </xdr:from>
    <xdr:to>
      <xdr:col>0</xdr:col>
      <xdr:colOff>1362075</xdr:colOff>
      <xdr:row>3</xdr:row>
      <xdr:rowOff>85725</xdr:rowOff>
    </xdr:to>
    <xdr:pic>
      <xdr:nvPicPr>
        <xdr:cNvPr id="2" name="Imagen 1" descr="LOGO INDOTEL">
          <a:extLst>
            <a:ext uri="{FF2B5EF4-FFF2-40B4-BE49-F238E27FC236}">
              <a16:creationId xmlns:a16="http://schemas.microsoft.com/office/drawing/2014/main" id="{722D6120-CFF5-4703-9154-DBE93F46E2E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9525"/>
          <a:ext cx="100965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E2137-B5F8-4AC4-952B-AB4DEB968294}">
  <dimension ref="A1:I94"/>
  <sheetViews>
    <sheetView tabSelected="1" zoomScaleNormal="100" workbookViewId="0">
      <selection activeCell="G15" sqref="G15"/>
    </sheetView>
  </sheetViews>
  <sheetFormatPr baseColWidth="10" defaultColWidth="9.140625" defaultRowHeight="12.75" x14ac:dyDescent="0.2"/>
  <cols>
    <col min="1" max="1" width="54.5703125" customWidth="1"/>
    <col min="2" max="3" width="15.7109375" hidden="1" customWidth="1"/>
    <col min="4" max="4" width="16.7109375" style="4" customWidth="1"/>
    <col min="5" max="5" width="15.42578125" style="40" customWidth="1"/>
    <col min="6" max="7" width="14.7109375" style="4" customWidth="1"/>
    <col min="8" max="8" width="14.7109375" style="16" customWidth="1"/>
    <col min="9" max="9" width="15.28515625" customWidth="1"/>
    <col min="10" max="10" width="18.42578125" bestFit="1" customWidth="1"/>
    <col min="11" max="11" width="13.85546875" bestFit="1" customWidth="1"/>
  </cols>
  <sheetData>
    <row r="1" spans="1:9" ht="18.75" x14ac:dyDescent="0.3">
      <c r="A1" s="44" t="s">
        <v>5</v>
      </c>
      <c r="B1" s="44"/>
      <c r="C1" s="44"/>
      <c r="D1" s="44"/>
      <c r="E1" s="44"/>
      <c r="F1" s="44"/>
      <c r="G1" s="44"/>
      <c r="H1" s="44"/>
    </row>
    <row r="2" spans="1:9" ht="18.75" x14ac:dyDescent="0.2">
      <c r="A2" s="45">
        <v>2024</v>
      </c>
      <c r="B2" s="45"/>
      <c r="C2" s="45"/>
      <c r="D2" s="45"/>
      <c r="E2" s="45"/>
      <c r="F2" s="45"/>
      <c r="G2" s="45"/>
      <c r="H2" s="45"/>
    </row>
    <row r="3" spans="1:9" ht="15.75" x14ac:dyDescent="0.2">
      <c r="A3" s="46" t="s">
        <v>94</v>
      </c>
      <c r="B3" s="46"/>
      <c r="C3" s="46"/>
      <c r="D3" s="46"/>
      <c r="E3" s="46"/>
      <c r="F3" s="46"/>
      <c r="G3" s="46"/>
      <c r="H3" s="46"/>
    </row>
    <row r="4" spans="1:9" x14ac:dyDescent="0.2">
      <c r="A4" s="47" t="s">
        <v>0</v>
      </c>
      <c r="B4" s="47"/>
      <c r="C4" s="47"/>
      <c r="D4" s="47"/>
      <c r="E4" s="47"/>
      <c r="F4" s="47"/>
      <c r="G4" s="47"/>
      <c r="H4" s="47"/>
    </row>
    <row r="5" spans="1:9" ht="9.75" customHeight="1" x14ac:dyDescent="0.2">
      <c r="A5" s="5"/>
      <c r="B5" s="5"/>
      <c r="C5" s="5"/>
      <c r="D5" s="6"/>
      <c r="E5" s="6"/>
      <c r="F5" s="6"/>
      <c r="G5" s="6"/>
      <c r="H5" s="5"/>
    </row>
    <row r="6" spans="1:9" ht="12" customHeight="1" x14ac:dyDescent="0.2">
      <c r="A6" s="48" t="s">
        <v>6</v>
      </c>
      <c r="B6" s="48" t="s">
        <v>7</v>
      </c>
      <c r="C6" s="48" t="s">
        <v>8</v>
      </c>
      <c r="D6" s="49" t="s">
        <v>9</v>
      </c>
      <c r="E6" s="49"/>
      <c r="F6" s="49"/>
      <c r="G6" s="49"/>
      <c r="H6" s="49"/>
    </row>
    <row r="7" spans="1:9" s="9" customFormat="1" ht="12.75" customHeight="1" x14ac:dyDescent="0.2">
      <c r="A7" s="48"/>
      <c r="B7" s="48"/>
      <c r="C7" s="48"/>
      <c r="D7" s="7" t="s">
        <v>4</v>
      </c>
      <c r="E7" s="7" t="s">
        <v>1</v>
      </c>
      <c r="F7" s="7" t="s">
        <v>2</v>
      </c>
      <c r="G7" s="7" t="s">
        <v>3</v>
      </c>
      <c r="H7" s="8" t="s">
        <v>10</v>
      </c>
    </row>
    <row r="8" spans="1:9" x14ac:dyDescent="0.2">
      <c r="A8" s="10"/>
      <c r="B8" s="10"/>
      <c r="C8" s="10"/>
      <c r="D8" s="11"/>
      <c r="E8" s="11"/>
      <c r="F8" s="11"/>
      <c r="G8" s="11"/>
      <c r="H8" s="12"/>
    </row>
    <row r="9" spans="1:9" x14ac:dyDescent="0.2">
      <c r="A9" s="13" t="s">
        <v>11</v>
      </c>
      <c r="B9" s="13"/>
      <c r="C9" s="14"/>
      <c r="D9" s="15"/>
      <c r="E9" s="12"/>
    </row>
    <row r="10" spans="1:9" ht="15.75" customHeight="1" x14ac:dyDescent="0.2">
      <c r="A10" s="17" t="s">
        <v>12</v>
      </c>
      <c r="B10" s="18">
        <v>1140044307.970988</v>
      </c>
      <c r="C10" s="18">
        <v>1140044307.970988</v>
      </c>
      <c r="D10" s="18">
        <f t="shared" ref="D10:E10" si="0">SUM(D11:D15)</f>
        <v>89469809.590000004</v>
      </c>
      <c r="E10" s="18">
        <f t="shared" si="0"/>
        <v>82107214.370000005</v>
      </c>
      <c r="F10" s="18">
        <f>SUM(F11:F15)</f>
        <v>78338864.649999991</v>
      </c>
      <c r="G10" s="18">
        <f>SUM(G11:G15)</f>
        <v>85346009.800000012</v>
      </c>
      <c r="H10" s="18">
        <f t="shared" ref="H10" si="1">H11+H12+H13+H14+H15</f>
        <v>249915888.61000001</v>
      </c>
      <c r="I10" s="19"/>
    </row>
    <row r="11" spans="1:9" x14ac:dyDescent="0.2">
      <c r="A11" s="20" t="s">
        <v>13</v>
      </c>
      <c r="B11" s="12">
        <v>827953428.45611501</v>
      </c>
      <c r="C11" s="12">
        <v>827953428.45611501</v>
      </c>
      <c r="D11" s="21">
        <v>63489724.219999999</v>
      </c>
      <c r="E11" s="21">
        <v>63176242.369999997</v>
      </c>
      <c r="F11" s="21">
        <v>69957353.829999998</v>
      </c>
      <c r="G11" s="21">
        <v>68369055.620000005</v>
      </c>
      <c r="H11" s="12">
        <f>SUM(D11:F11)</f>
        <v>196623320.42000002</v>
      </c>
    </row>
    <row r="12" spans="1:9" x14ac:dyDescent="0.2">
      <c r="A12" s="20" t="s">
        <v>14</v>
      </c>
      <c r="B12" s="11">
        <v>73916687.950749993</v>
      </c>
      <c r="C12" s="11">
        <v>73916687.950749993</v>
      </c>
      <c r="D12" s="21">
        <v>2302143.91</v>
      </c>
      <c r="E12" s="21">
        <v>2225322.37</v>
      </c>
      <c r="F12" s="21">
        <v>2951694.3</v>
      </c>
      <c r="G12" s="21">
        <v>3218299.94</v>
      </c>
      <c r="H12" s="12">
        <f>SUM(D12:F12)</f>
        <v>7479160.5800000001</v>
      </c>
    </row>
    <row r="13" spans="1:9" x14ac:dyDescent="0.2">
      <c r="A13" s="20" t="s">
        <v>15</v>
      </c>
      <c r="B13" s="11">
        <v>0</v>
      </c>
      <c r="C13" s="11">
        <v>0</v>
      </c>
      <c r="D13" s="21">
        <v>0</v>
      </c>
      <c r="E13" s="21">
        <v>0</v>
      </c>
      <c r="F13" s="21">
        <v>0</v>
      </c>
      <c r="G13" s="21">
        <v>0</v>
      </c>
      <c r="H13" s="12">
        <f>SUM(D13:F13)</f>
        <v>0</v>
      </c>
    </row>
    <row r="14" spans="1:9" x14ac:dyDescent="0.2">
      <c r="A14" s="20" t="s">
        <v>16</v>
      </c>
      <c r="B14" s="11">
        <v>131680116.02250001</v>
      </c>
      <c r="C14" s="11">
        <v>131680116.02250001</v>
      </c>
      <c r="D14" s="21">
        <v>7600887.4800000004</v>
      </c>
      <c r="E14" s="21">
        <v>8251543.2300000004</v>
      </c>
      <c r="F14" s="21">
        <v>5429816.5199999996</v>
      </c>
      <c r="G14" s="21">
        <v>5279815.53</v>
      </c>
      <c r="H14" s="12">
        <f>SUM(D14:F14)</f>
        <v>21282247.23</v>
      </c>
    </row>
    <row r="15" spans="1:9" ht="15" customHeight="1" x14ac:dyDescent="0.2">
      <c r="A15" s="20" t="s">
        <v>17</v>
      </c>
      <c r="B15" s="11">
        <v>106494075.54162301</v>
      </c>
      <c r="C15" s="11">
        <v>106494075.54162301</v>
      </c>
      <c r="D15" s="21">
        <v>16077053.98</v>
      </c>
      <c r="E15" s="21">
        <v>8454106.4000000004</v>
      </c>
      <c r="F15" s="21">
        <v>0</v>
      </c>
      <c r="G15" s="21">
        <v>8478838.7100000009</v>
      </c>
      <c r="H15" s="12">
        <f>SUM(D15:F15)</f>
        <v>24531160.380000003</v>
      </c>
      <c r="I15" s="4"/>
    </row>
    <row r="16" spans="1:9" ht="15.75" customHeight="1" x14ac:dyDescent="0.2">
      <c r="A16" s="17" t="s">
        <v>18</v>
      </c>
      <c r="B16" s="18">
        <v>1640884427.8364725</v>
      </c>
      <c r="C16" s="18">
        <v>1640884427.8364725</v>
      </c>
      <c r="D16" s="18">
        <f t="shared" ref="D16:E16" si="2">SUM(D17:D25)</f>
        <v>18326510.420000002</v>
      </c>
      <c r="E16" s="18">
        <f t="shared" si="2"/>
        <v>37078125.57</v>
      </c>
      <c r="F16" s="18">
        <f>SUM(F17:F25)</f>
        <v>27493017.690000005</v>
      </c>
      <c r="G16" s="18">
        <f>SUM(G17:G25)</f>
        <v>49372402.700000003</v>
      </c>
      <c r="H16" s="18">
        <f>SUM(H17:H25)</f>
        <v>82897653.680000007</v>
      </c>
      <c r="I16" s="19"/>
    </row>
    <row r="17" spans="1:9" x14ac:dyDescent="0.2">
      <c r="A17" s="20" t="s">
        <v>19</v>
      </c>
      <c r="B17" s="11">
        <v>26829080.929999992</v>
      </c>
      <c r="C17" s="11">
        <v>26829080.929999992</v>
      </c>
      <c r="D17" s="21">
        <v>336321.97000000003</v>
      </c>
      <c r="E17" s="21">
        <v>1806266.2199999997</v>
      </c>
      <c r="F17" s="21">
        <v>1413937.1099999999</v>
      </c>
      <c r="G17" s="21">
        <v>7992838.6500000004</v>
      </c>
      <c r="H17" s="11">
        <f t="shared" ref="H17:H48" si="3">SUM(D17:F17)</f>
        <v>3556525.3</v>
      </c>
    </row>
    <row r="18" spans="1:9" x14ac:dyDescent="0.2">
      <c r="A18" s="20" t="s">
        <v>20</v>
      </c>
      <c r="B18" s="11">
        <v>119975562.95999998</v>
      </c>
      <c r="C18" s="11">
        <v>119975562.95999998</v>
      </c>
      <c r="D18" s="21">
        <v>1406613.01</v>
      </c>
      <c r="E18" s="21">
        <v>1219455.42</v>
      </c>
      <c r="F18" s="21">
        <v>505746.58999999997</v>
      </c>
      <c r="G18" s="21">
        <v>6036549.5999999996</v>
      </c>
      <c r="H18" s="11">
        <f t="shared" si="3"/>
        <v>3131815.0199999996</v>
      </c>
    </row>
    <row r="19" spans="1:9" x14ac:dyDescent="0.2">
      <c r="A19" s="20" t="s">
        <v>21</v>
      </c>
      <c r="B19" s="11">
        <v>26941481.669999998</v>
      </c>
      <c r="C19" s="11">
        <v>26941481.669999998</v>
      </c>
      <c r="D19" s="21">
        <v>792850</v>
      </c>
      <c r="E19" s="21">
        <v>1876964.84</v>
      </c>
      <c r="F19" s="21">
        <v>1825234.72</v>
      </c>
      <c r="G19" s="21">
        <v>1741137.06</v>
      </c>
      <c r="H19" s="11">
        <f t="shared" si="3"/>
        <v>4495049.5599999996</v>
      </c>
    </row>
    <row r="20" spans="1:9" x14ac:dyDescent="0.2">
      <c r="A20" s="20" t="s">
        <v>22</v>
      </c>
      <c r="B20" s="11">
        <v>6822038.333333333</v>
      </c>
      <c r="C20" s="11">
        <v>6822038.333333333</v>
      </c>
      <c r="D20" s="21">
        <v>12569.73</v>
      </c>
      <c r="E20" s="21">
        <v>112864.7</v>
      </c>
      <c r="F20" s="21">
        <v>591793.84000000008</v>
      </c>
      <c r="G20" s="21">
        <v>373341.48</v>
      </c>
      <c r="H20" s="11">
        <f t="shared" si="3"/>
        <v>717228.27</v>
      </c>
    </row>
    <row r="21" spans="1:9" x14ac:dyDescent="0.2">
      <c r="A21" s="20" t="s">
        <v>23</v>
      </c>
      <c r="B21" s="11">
        <v>181948484.553</v>
      </c>
      <c r="C21" s="11">
        <v>181948484.553</v>
      </c>
      <c r="D21" s="21">
        <v>2619648.7000000002</v>
      </c>
      <c r="E21" s="21">
        <v>16196296.67</v>
      </c>
      <c r="F21" s="21">
        <v>5998702.3099999996</v>
      </c>
      <c r="G21" s="21">
        <v>14071765.43</v>
      </c>
      <c r="H21" s="11">
        <f t="shared" si="3"/>
        <v>24814647.68</v>
      </c>
    </row>
    <row r="22" spans="1:9" x14ac:dyDescent="0.2">
      <c r="A22" s="20" t="s">
        <v>24</v>
      </c>
      <c r="B22" s="11">
        <v>97605042.530000001</v>
      </c>
      <c r="C22" s="11">
        <v>97605042.530000001</v>
      </c>
      <c r="D22" s="21">
        <v>10458745.25</v>
      </c>
      <c r="E22" s="21">
        <v>10458323.990000002</v>
      </c>
      <c r="F22" s="21">
        <v>10466275.91</v>
      </c>
      <c r="G22" s="21">
        <v>10920204.5</v>
      </c>
      <c r="H22" s="11">
        <f t="shared" si="3"/>
        <v>31383345.150000002</v>
      </c>
      <c r="I22" s="4"/>
    </row>
    <row r="23" spans="1:9" ht="25.5" x14ac:dyDescent="0.2">
      <c r="A23" s="20" t="s">
        <v>25</v>
      </c>
      <c r="B23" s="11">
        <v>50033236</v>
      </c>
      <c r="C23" s="11">
        <v>50033236</v>
      </c>
      <c r="D23" s="21">
        <v>476887.96</v>
      </c>
      <c r="E23" s="21">
        <v>372538.58</v>
      </c>
      <c r="F23" s="21">
        <v>572751.08000000007</v>
      </c>
      <c r="G23" s="21">
        <v>258148.7</v>
      </c>
      <c r="H23" s="11">
        <f t="shared" si="3"/>
        <v>1422177.62</v>
      </c>
    </row>
    <row r="24" spans="1:9" ht="27.75" customHeight="1" x14ac:dyDescent="0.2">
      <c r="A24" s="20" t="s">
        <v>26</v>
      </c>
      <c r="B24" s="11">
        <v>1119927100.8601391</v>
      </c>
      <c r="C24" s="11">
        <v>1119927100.8601391</v>
      </c>
      <c r="D24" s="21">
        <v>2222873.7999999998</v>
      </c>
      <c r="E24" s="21">
        <v>5035415.1500000004</v>
      </c>
      <c r="F24" s="21">
        <v>6118576.1300000008</v>
      </c>
      <c r="G24" s="41">
        <v>4470248.1500000004</v>
      </c>
      <c r="H24" s="12">
        <f t="shared" si="3"/>
        <v>13376865.080000002</v>
      </c>
    </row>
    <row r="25" spans="1:9" x14ac:dyDescent="0.2">
      <c r="A25" s="20" t="s">
        <v>27</v>
      </c>
      <c r="B25" s="11">
        <v>10802400</v>
      </c>
      <c r="C25" s="11">
        <v>10802400</v>
      </c>
      <c r="D25" s="21">
        <v>0</v>
      </c>
      <c r="E25" s="21">
        <v>0</v>
      </c>
      <c r="F25" s="21">
        <v>0</v>
      </c>
      <c r="G25" s="21">
        <v>3508169.13</v>
      </c>
      <c r="H25" s="11">
        <f t="shared" si="3"/>
        <v>0</v>
      </c>
    </row>
    <row r="26" spans="1:9" ht="15.75" customHeight="1" x14ac:dyDescent="0.2">
      <c r="A26" s="17" t="s">
        <v>28</v>
      </c>
      <c r="B26" s="18">
        <v>67172112.606666669</v>
      </c>
      <c r="C26" s="18">
        <v>67172112.606666669</v>
      </c>
      <c r="D26" s="18">
        <f t="shared" ref="D26:E26" si="4">SUM(D27:D35)</f>
        <v>2727057.1</v>
      </c>
      <c r="E26" s="18">
        <f t="shared" si="4"/>
        <v>2883287.5100000002</v>
      </c>
      <c r="F26" s="18">
        <f>SUM(F27:F35)</f>
        <v>2720495.76</v>
      </c>
      <c r="G26" s="18">
        <f>SUM(G27:G35)</f>
        <v>-681937.89000000013</v>
      </c>
      <c r="H26" s="18">
        <f t="shared" si="3"/>
        <v>8330840.3700000001</v>
      </c>
      <c r="I26" s="19"/>
    </row>
    <row r="27" spans="1:9" x14ac:dyDescent="0.2">
      <c r="A27" s="20" t="s">
        <v>29</v>
      </c>
      <c r="B27" s="11">
        <v>4905042.5999999996</v>
      </c>
      <c r="C27" s="11">
        <v>4905042.5999999996</v>
      </c>
      <c r="D27" s="22">
        <v>334778.69</v>
      </c>
      <c r="E27" s="22">
        <v>618341.29</v>
      </c>
      <c r="F27" s="22">
        <v>326435.94</v>
      </c>
      <c r="G27" s="22">
        <v>-545470.03</v>
      </c>
      <c r="H27" s="12">
        <f t="shared" si="3"/>
        <v>1279555.92</v>
      </c>
    </row>
    <row r="28" spans="1:9" x14ac:dyDescent="0.2">
      <c r="A28" s="20" t="s">
        <v>30</v>
      </c>
      <c r="B28" s="11">
        <v>1710038.4</v>
      </c>
      <c r="C28" s="11">
        <v>1710038.4</v>
      </c>
      <c r="D28" s="22">
        <v>506721.67</v>
      </c>
      <c r="E28" s="22">
        <v>199656</v>
      </c>
      <c r="F28" s="22">
        <v>0</v>
      </c>
      <c r="G28" s="22">
        <v>-450000</v>
      </c>
      <c r="H28" s="12">
        <f t="shared" si="3"/>
        <v>706377.66999999993</v>
      </c>
    </row>
    <row r="29" spans="1:9" x14ac:dyDescent="0.2">
      <c r="A29" s="20" t="s">
        <v>31</v>
      </c>
      <c r="B29" s="11">
        <v>2842792</v>
      </c>
      <c r="C29" s="11">
        <v>2842792</v>
      </c>
      <c r="D29" s="22">
        <v>0</v>
      </c>
      <c r="E29" s="22">
        <v>843242.28</v>
      </c>
      <c r="F29" s="22">
        <v>0</v>
      </c>
      <c r="G29" s="22">
        <v>-500000</v>
      </c>
      <c r="H29" s="12">
        <f t="shared" si="3"/>
        <v>843242.28</v>
      </c>
    </row>
    <row r="30" spans="1:9" x14ac:dyDescent="0.2">
      <c r="A30" s="20" t="s">
        <v>32</v>
      </c>
      <c r="B30" s="11">
        <v>600000</v>
      </c>
      <c r="C30" s="11">
        <v>600000</v>
      </c>
      <c r="D30" s="22">
        <v>0</v>
      </c>
      <c r="E30" s="22">
        <v>0</v>
      </c>
      <c r="F30" s="22">
        <v>0</v>
      </c>
      <c r="G30" s="22">
        <v>0</v>
      </c>
      <c r="H30" s="11">
        <f t="shared" si="3"/>
        <v>0</v>
      </c>
    </row>
    <row r="31" spans="1:9" x14ac:dyDescent="0.2">
      <c r="A31" s="20" t="s">
        <v>33</v>
      </c>
      <c r="B31" s="11">
        <v>1560000</v>
      </c>
      <c r="C31" s="11">
        <v>1560000</v>
      </c>
      <c r="D31" s="22">
        <v>0</v>
      </c>
      <c r="E31" s="22">
        <v>29905</v>
      </c>
      <c r="F31" s="22">
        <v>203544.81</v>
      </c>
      <c r="G31" s="22">
        <v>-200000</v>
      </c>
      <c r="H31" s="12">
        <f t="shared" si="3"/>
        <v>233449.81</v>
      </c>
      <c r="I31" t="s">
        <v>34</v>
      </c>
    </row>
    <row r="32" spans="1:9" x14ac:dyDescent="0.2">
      <c r="A32" s="20" t="s">
        <v>35</v>
      </c>
      <c r="B32" s="11">
        <v>2168666.666666667</v>
      </c>
      <c r="C32" s="11">
        <v>2168666.666666667</v>
      </c>
      <c r="D32" s="22">
        <v>0</v>
      </c>
      <c r="E32" s="22">
        <v>5308</v>
      </c>
      <c r="F32" s="22">
        <v>0</v>
      </c>
      <c r="G32" s="22">
        <v>0</v>
      </c>
      <c r="H32" s="12">
        <f t="shared" si="3"/>
        <v>5308</v>
      </c>
    </row>
    <row r="33" spans="1:9" ht="25.5" x14ac:dyDescent="0.2">
      <c r="A33" s="20" t="s">
        <v>36</v>
      </c>
      <c r="B33" s="11">
        <v>20138736</v>
      </c>
      <c r="C33" s="11">
        <v>20138736</v>
      </c>
      <c r="D33" s="22">
        <v>985626.2</v>
      </c>
      <c r="E33" s="22">
        <v>1143346.97</v>
      </c>
      <c r="F33" s="22">
        <v>1096116.02</v>
      </c>
      <c r="G33" s="22">
        <v>1065175.92</v>
      </c>
      <c r="H33" s="12">
        <f t="shared" si="3"/>
        <v>3225089.19</v>
      </c>
    </row>
    <row r="34" spans="1:9" ht="25.5" hidden="1" x14ac:dyDescent="0.2">
      <c r="A34" s="20" t="s">
        <v>37</v>
      </c>
      <c r="B34" s="12">
        <v>0</v>
      </c>
      <c r="C34" s="12">
        <v>0</v>
      </c>
      <c r="D34" s="22">
        <v>0</v>
      </c>
      <c r="E34" s="22">
        <v>0</v>
      </c>
      <c r="F34" s="22">
        <v>0</v>
      </c>
      <c r="G34" s="22"/>
      <c r="H34" s="12">
        <f t="shared" si="3"/>
        <v>0</v>
      </c>
    </row>
    <row r="35" spans="1:9" x14ac:dyDescent="0.2">
      <c r="A35" s="20" t="s">
        <v>38</v>
      </c>
      <c r="B35" s="11">
        <v>33246836.940000001</v>
      </c>
      <c r="C35" s="11">
        <v>33246836.940000001</v>
      </c>
      <c r="D35" s="22">
        <v>899930.53999999992</v>
      </c>
      <c r="E35" s="22">
        <v>43487.970000000059</v>
      </c>
      <c r="F35" s="22">
        <v>1094398.99</v>
      </c>
      <c r="G35" s="22">
        <v>-51643.78</v>
      </c>
      <c r="H35" s="12">
        <f t="shared" si="3"/>
        <v>2037817.5</v>
      </c>
    </row>
    <row r="36" spans="1:9" ht="15.75" customHeight="1" x14ac:dyDescent="0.2">
      <c r="A36" s="17" t="s">
        <v>39</v>
      </c>
      <c r="B36" s="18">
        <v>1234820529.96</v>
      </c>
      <c r="C36" s="18">
        <v>1234820529.96</v>
      </c>
      <c r="D36" s="18">
        <f>SUM(D37:D43)</f>
        <v>5418470.4000000004</v>
      </c>
      <c r="E36" s="18">
        <f t="shared" ref="E36" si="5">SUM(E37:E43)</f>
        <v>2303725</v>
      </c>
      <c r="F36" s="18">
        <f>SUM(F37:F43)</f>
        <v>3543415</v>
      </c>
      <c r="G36" s="18">
        <f>SUM(G37:G43)</f>
        <v>872400</v>
      </c>
      <c r="H36" s="18">
        <f t="shared" si="3"/>
        <v>11265610.4</v>
      </c>
      <c r="I36" s="19"/>
    </row>
    <row r="37" spans="1:9" ht="17.25" customHeight="1" x14ac:dyDescent="0.2">
      <c r="A37" s="20" t="s">
        <v>40</v>
      </c>
      <c r="B37" s="12">
        <v>20000000</v>
      </c>
      <c r="C37" s="12">
        <v>20000000</v>
      </c>
      <c r="D37" s="22">
        <v>1227770.3999999999</v>
      </c>
      <c r="E37" s="22">
        <v>2274100</v>
      </c>
      <c r="F37" s="22">
        <v>-2021585</v>
      </c>
      <c r="G37" s="22">
        <v>872400</v>
      </c>
      <c r="H37" s="12">
        <f t="shared" si="3"/>
        <v>1480285.4</v>
      </c>
    </row>
    <row r="38" spans="1:9" ht="25.5" x14ac:dyDescent="0.2">
      <c r="A38" s="20" t="s">
        <v>41</v>
      </c>
      <c r="B38" s="12">
        <v>0</v>
      </c>
      <c r="C38" s="12">
        <v>0</v>
      </c>
      <c r="D38" s="22">
        <v>0</v>
      </c>
      <c r="E38" s="22">
        <v>0</v>
      </c>
      <c r="F38" s="22">
        <v>0</v>
      </c>
      <c r="G38" s="22">
        <v>0</v>
      </c>
      <c r="H38" s="12">
        <f t="shared" si="3"/>
        <v>0</v>
      </c>
    </row>
    <row r="39" spans="1:9" ht="25.5" x14ac:dyDescent="0.2">
      <c r="A39" s="20" t="s">
        <v>42</v>
      </c>
      <c r="B39" s="12">
        <v>0</v>
      </c>
      <c r="C39" s="12">
        <v>0</v>
      </c>
      <c r="D39" s="22">
        <v>0</v>
      </c>
      <c r="E39" s="22">
        <v>0</v>
      </c>
      <c r="F39" s="22">
        <v>0</v>
      </c>
      <c r="G39" s="22">
        <v>0</v>
      </c>
      <c r="H39" s="12">
        <f t="shared" si="3"/>
        <v>0</v>
      </c>
    </row>
    <row r="40" spans="1:9" ht="25.5" x14ac:dyDescent="0.2">
      <c r="A40" s="20" t="s">
        <v>43</v>
      </c>
      <c r="B40" s="12">
        <v>0</v>
      </c>
      <c r="C40" s="12">
        <v>0</v>
      </c>
      <c r="D40" s="22">
        <v>0</v>
      </c>
      <c r="E40" s="22">
        <v>0</v>
      </c>
      <c r="F40" s="22">
        <v>0</v>
      </c>
      <c r="G40" s="22">
        <v>0</v>
      </c>
      <c r="H40" s="12">
        <f t="shared" si="3"/>
        <v>0</v>
      </c>
    </row>
    <row r="41" spans="1:9" ht="25.5" x14ac:dyDescent="0.2">
      <c r="A41" s="20" t="s">
        <v>44</v>
      </c>
      <c r="B41" s="12">
        <v>0</v>
      </c>
      <c r="C41" s="12">
        <v>0</v>
      </c>
      <c r="D41" s="22">
        <v>0</v>
      </c>
      <c r="E41" s="22">
        <v>0</v>
      </c>
      <c r="F41" s="22">
        <v>0</v>
      </c>
      <c r="G41" s="22">
        <v>0</v>
      </c>
      <c r="H41" s="12">
        <f t="shared" si="3"/>
        <v>0</v>
      </c>
    </row>
    <row r="42" spans="1:9" x14ac:dyDescent="0.2">
      <c r="A42" s="20" t="s">
        <v>45</v>
      </c>
      <c r="B42" s="12">
        <v>9248783.2400000021</v>
      </c>
      <c r="C42" s="12">
        <v>9248783.2400000021</v>
      </c>
      <c r="D42" s="22">
        <v>4190700</v>
      </c>
      <c r="E42" s="22">
        <v>29625</v>
      </c>
      <c r="F42" s="22">
        <v>5565000</v>
      </c>
      <c r="G42" s="22">
        <v>0</v>
      </c>
      <c r="H42" s="12">
        <f t="shared" si="3"/>
        <v>9785325</v>
      </c>
    </row>
    <row r="43" spans="1:9" ht="25.5" x14ac:dyDescent="0.2">
      <c r="A43" s="20" t="s">
        <v>46</v>
      </c>
      <c r="B43" s="12">
        <v>1205571746.72</v>
      </c>
      <c r="C43" s="12">
        <v>1205571746.72</v>
      </c>
      <c r="D43" s="22">
        <v>0</v>
      </c>
      <c r="E43" s="22">
        <v>0</v>
      </c>
      <c r="F43" s="22">
        <v>0</v>
      </c>
      <c r="G43" s="22">
        <v>0</v>
      </c>
      <c r="H43" s="12">
        <f t="shared" si="3"/>
        <v>0</v>
      </c>
    </row>
    <row r="44" spans="1:9" ht="15.75" customHeight="1" x14ac:dyDescent="0.2">
      <c r="A44" s="17" t="s">
        <v>47</v>
      </c>
      <c r="B44" s="18">
        <v>264845585</v>
      </c>
      <c r="C44" s="18">
        <v>264845585</v>
      </c>
      <c r="D44" s="18">
        <f t="shared" ref="D44:E44" si="6">SUM(D45:D51)</f>
        <v>2415664.2199999997</v>
      </c>
      <c r="E44" s="18">
        <f t="shared" si="6"/>
        <v>14690858</v>
      </c>
      <c r="F44" s="18">
        <f>SUM(F45:F51)</f>
        <v>4158258.37</v>
      </c>
      <c r="G44" s="18">
        <f>SUM(G45:G51)</f>
        <v>2122722</v>
      </c>
      <c r="H44" s="18">
        <f t="shared" si="3"/>
        <v>21264780.59</v>
      </c>
      <c r="I44" s="19"/>
    </row>
    <row r="45" spans="1:9" ht="15" customHeight="1" x14ac:dyDescent="0.2">
      <c r="A45" s="20" t="s">
        <v>48</v>
      </c>
      <c r="B45" s="12">
        <v>0</v>
      </c>
      <c r="C45" s="12">
        <v>0</v>
      </c>
      <c r="D45" s="22">
        <v>0</v>
      </c>
      <c r="E45" s="22">
        <v>0</v>
      </c>
      <c r="F45" s="22">
        <v>0</v>
      </c>
      <c r="G45" s="22">
        <v>0</v>
      </c>
      <c r="H45" s="12">
        <f t="shared" si="3"/>
        <v>0</v>
      </c>
      <c r="I45" s="4"/>
    </row>
    <row r="46" spans="1:9" ht="25.5" x14ac:dyDescent="0.2">
      <c r="A46" s="20" t="s">
        <v>49</v>
      </c>
      <c r="B46" s="12">
        <v>0</v>
      </c>
      <c r="C46" s="12">
        <v>0</v>
      </c>
      <c r="D46" s="22">
        <v>0</v>
      </c>
      <c r="E46" s="22">
        <v>0</v>
      </c>
      <c r="F46" s="22">
        <v>0</v>
      </c>
      <c r="G46" s="22">
        <v>0</v>
      </c>
      <c r="H46" s="12">
        <f t="shared" si="3"/>
        <v>0</v>
      </c>
    </row>
    <row r="47" spans="1:9" ht="25.5" x14ac:dyDescent="0.2">
      <c r="A47" s="20" t="s">
        <v>50</v>
      </c>
      <c r="B47" s="12">
        <v>264845585</v>
      </c>
      <c r="C47" s="12">
        <v>264845585</v>
      </c>
      <c r="D47" s="22">
        <v>2415664.2199999997</v>
      </c>
      <c r="E47" s="22">
        <v>14690858</v>
      </c>
      <c r="F47" s="22">
        <v>4158258.37</v>
      </c>
      <c r="G47" s="22">
        <v>2122722</v>
      </c>
      <c r="H47" s="12">
        <f t="shared" si="3"/>
        <v>21264780.59</v>
      </c>
      <c r="I47" s="2"/>
    </row>
    <row r="48" spans="1:9" ht="25.5" x14ac:dyDescent="0.2">
      <c r="A48" s="20" t="s">
        <v>51</v>
      </c>
      <c r="B48" s="12">
        <v>0</v>
      </c>
      <c r="C48" s="12">
        <v>0</v>
      </c>
      <c r="D48" s="22">
        <v>0</v>
      </c>
      <c r="E48" s="22">
        <v>0</v>
      </c>
      <c r="F48" s="22">
        <v>0</v>
      </c>
      <c r="G48" s="22">
        <v>0</v>
      </c>
      <c r="H48" s="12">
        <f t="shared" si="3"/>
        <v>0</v>
      </c>
    </row>
    <row r="49" spans="1:9" ht="25.5" x14ac:dyDescent="0.2">
      <c r="A49" s="20" t="s">
        <v>52</v>
      </c>
      <c r="B49" s="12">
        <v>0</v>
      </c>
      <c r="C49" s="12">
        <v>0</v>
      </c>
      <c r="D49" s="22">
        <v>0</v>
      </c>
      <c r="E49" s="22">
        <v>0</v>
      </c>
      <c r="F49" s="22">
        <v>0</v>
      </c>
      <c r="G49" s="22">
        <v>0</v>
      </c>
      <c r="H49" s="12">
        <f t="shared" ref="H49:H73" si="7">SUM(D49:F49)</f>
        <v>0</v>
      </c>
    </row>
    <row r="50" spans="1:9" ht="15" customHeight="1" x14ac:dyDescent="0.2">
      <c r="A50" s="20" t="s">
        <v>53</v>
      </c>
      <c r="B50" s="12">
        <v>0</v>
      </c>
      <c r="C50" s="12">
        <v>0</v>
      </c>
      <c r="D50" s="22">
        <v>0</v>
      </c>
      <c r="E50" s="22">
        <v>0</v>
      </c>
      <c r="F50" s="22">
        <v>0</v>
      </c>
      <c r="G50" s="22">
        <v>0</v>
      </c>
      <c r="H50" s="12">
        <f t="shared" si="7"/>
        <v>0</v>
      </c>
    </row>
    <row r="51" spans="1:9" ht="25.5" x14ac:dyDescent="0.2">
      <c r="A51" s="20" t="s">
        <v>54</v>
      </c>
      <c r="B51" s="12">
        <v>0</v>
      </c>
      <c r="C51" s="12">
        <v>0</v>
      </c>
      <c r="D51" s="22">
        <v>0</v>
      </c>
      <c r="E51" s="22">
        <v>0</v>
      </c>
      <c r="F51" s="22">
        <v>0</v>
      </c>
      <c r="G51" s="22">
        <v>0</v>
      </c>
      <c r="H51" s="12">
        <f t="shared" si="7"/>
        <v>0</v>
      </c>
    </row>
    <row r="52" spans="1:9" ht="17.25" customHeight="1" x14ac:dyDescent="0.2">
      <c r="A52" s="17" t="s">
        <v>55</v>
      </c>
      <c r="B52" s="18">
        <v>694703496.88999999</v>
      </c>
      <c r="C52" s="18">
        <v>694703496.88999999</v>
      </c>
      <c r="D52" s="18">
        <f>SUM(D53:D61)</f>
        <v>-7205977.8399999999</v>
      </c>
      <c r="E52" s="18">
        <f>SUM(E53:E61)</f>
        <v>547997.66</v>
      </c>
      <c r="F52" s="18">
        <f>SUM(F53:F61)</f>
        <v>1491588.08</v>
      </c>
      <c r="G52" s="18">
        <f>SUM(G53:G61)</f>
        <v>14261554.360000001</v>
      </c>
      <c r="H52" s="18">
        <f t="shared" si="7"/>
        <v>-5166392.0999999996</v>
      </c>
      <c r="I52" s="19"/>
    </row>
    <row r="53" spans="1:9" x14ac:dyDescent="0.2">
      <c r="A53" s="20" t="s">
        <v>56</v>
      </c>
      <c r="B53" s="12">
        <v>46147044.79999999</v>
      </c>
      <c r="C53" s="12">
        <v>46147044.79999999</v>
      </c>
      <c r="D53" s="22">
        <v>199125</v>
      </c>
      <c r="E53" s="22">
        <v>176882</v>
      </c>
      <c r="F53" s="22">
        <v>568313.07999999996</v>
      </c>
      <c r="G53" s="22">
        <v>13620655.060000001</v>
      </c>
      <c r="H53" s="12">
        <f t="shared" si="7"/>
        <v>944320.08</v>
      </c>
    </row>
    <row r="54" spans="1:9" x14ac:dyDescent="0.2">
      <c r="A54" s="20" t="s">
        <v>57</v>
      </c>
      <c r="B54" s="12">
        <v>1741452.0899999999</v>
      </c>
      <c r="C54" s="12">
        <v>1741452.0899999999</v>
      </c>
      <c r="D54" s="22">
        <v>0</v>
      </c>
      <c r="E54" s="22">
        <v>0</v>
      </c>
      <c r="F54" s="22">
        <v>850941</v>
      </c>
      <c r="G54" s="22">
        <v>0</v>
      </c>
      <c r="H54" s="12">
        <f t="shared" si="7"/>
        <v>850941</v>
      </c>
    </row>
    <row r="55" spans="1:9" hidden="1" x14ac:dyDescent="0.2">
      <c r="A55" s="20" t="s">
        <v>58</v>
      </c>
      <c r="B55" s="12">
        <v>0</v>
      </c>
      <c r="C55" s="12">
        <v>0</v>
      </c>
      <c r="D55" s="22">
        <v>0</v>
      </c>
      <c r="E55" s="22">
        <v>33635.660000000003</v>
      </c>
      <c r="F55" s="22">
        <v>0</v>
      </c>
      <c r="G55" s="22"/>
      <c r="H55" s="12">
        <f t="shared" si="7"/>
        <v>33635.660000000003</v>
      </c>
    </row>
    <row r="56" spans="1:9" ht="25.5" hidden="1" x14ac:dyDescent="0.2">
      <c r="A56" s="20" t="s">
        <v>59</v>
      </c>
      <c r="B56" s="12">
        <v>48175000</v>
      </c>
      <c r="C56" s="12">
        <v>48175000</v>
      </c>
      <c r="D56" s="22">
        <v>-7405102.8399999999</v>
      </c>
      <c r="E56" s="22">
        <v>0</v>
      </c>
      <c r="F56" s="22">
        <v>0</v>
      </c>
      <c r="G56" s="22"/>
      <c r="H56" s="12">
        <f t="shared" si="7"/>
        <v>-7405102.8399999999</v>
      </c>
    </row>
    <row r="57" spans="1:9" ht="14.25" customHeight="1" x14ac:dyDescent="0.2">
      <c r="A57" s="20" t="s">
        <v>60</v>
      </c>
      <c r="B57" s="12">
        <v>588640000</v>
      </c>
      <c r="C57" s="12">
        <v>588640000</v>
      </c>
      <c r="D57" s="22">
        <v>0</v>
      </c>
      <c r="E57" s="22">
        <v>337480</v>
      </c>
      <c r="F57" s="22">
        <v>72334</v>
      </c>
      <c r="G57" s="22">
        <v>640899.30000000005</v>
      </c>
      <c r="H57" s="12">
        <f t="shared" si="7"/>
        <v>409814</v>
      </c>
    </row>
    <row r="58" spans="1:9" x14ac:dyDescent="0.2">
      <c r="A58" s="20" t="s">
        <v>61</v>
      </c>
      <c r="B58" s="12">
        <v>7999999.9999999981</v>
      </c>
      <c r="C58" s="12">
        <v>7999999.9999999981</v>
      </c>
      <c r="D58" s="22">
        <v>0</v>
      </c>
      <c r="E58" s="22">
        <v>0</v>
      </c>
      <c r="F58" s="22">
        <v>0</v>
      </c>
      <c r="G58" s="22">
        <v>0</v>
      </c>
      <c r="H58" s="12">
        <f t="shared" si="7"/>
        <v>0</v>
      </c>
    </row>
    <row r="59" spans="1:9" x14ac:dyDescent="0.2">
      <c r="A59" s="20" t="s">
        <v>62</v>
      </c>
      <c r="B59" s="12">
        <v>0</v>
      </c>
      <c r="C59" s="12">
        <v>0</v>
      </c>
      <c r="D59" s="22">
        <v>0</v>
      </c>
      <c r="E59" s="22">
        <v>0</v>
      </c>
      <c r="F59" s="22">
        <v>0</v>
      </c>
      <c r="G59" s="22">
        <v>0</v>
      </c>
      <c r="H59" s="12">
        <f t="shared" si="7"/>
        <v>0</v>
      </c>
    </row>
    <row r="60" spans="1:9" x14ac:dyDescent="0.2">
      <c r="A60" s="20" t="s">
        <v>63</v>
      </c>
      <c r="B60" s="12">
        <v>2000000</v>
      </c>
      <c r="C60" s="12">
        <v>2000000</v>
      </c>
      <c r="D60" s="22">
        <v>0</v>
      </c>
      <c r="E60" s="22">
        <v>0</v>
      </c>
      <c r="F60" s="22">
        <v>0</v>
      </c>
      <c r="G60" s="22">
        <v>0</v>
      </c>
      <c r="H60" s="12">
        <f t="shared" si="7"/>
        <v>0</v>
      </c>
    </row>
    <row r="61" spans="1:9" ht="25.5" x14ac:dyDescent="0.2">
      <c r="A61" s="20" t="s">
        <v>64</v>
      </c>
      <c r="B61" s="12">
        <v>0</v>
      </c>
      <c r="C61" s="12">
        <v>0</v>
      </c>
      <c r="D61" s="22">
        <v>0</v>
      </c>
      <c r="E61" s="22">
        <v>0</v>
      </c>
      <c r="F61" s="22">
        <v>0</v>
      </c>
      <c r="G61" s="22">
        <v>0</v>
      </c>
      <c r="H61" s="12">
        <f t="shared" si="7"/>
        <v>0</v>
      </c>
    </row>
    <row r="62" spans="1:9" ht="15.75" customHeight="1" x14ac:dyDescent="0.2">
      <c r="A62" s="17" t="s">
        <v>65</v>
      </c>
      <c r="B62" s="18">
        <v>0</v>
      </c>
      <c r="C62" s="18">
        <v>0</v>
      </c>
      <c r="D62" s="18">
        <f t="shared" ref="D62:E62" si="8">SUM(D63:D66)</f>
        <v>471916.63</v>
      </c>
      <c r="E62" s="18">
        <f t="shared" si="8"/>
        <v>0</v>
      </c>
      <c r="F62" s="18">
        <f>SUM(F63:F66)</f>
        <v>0</v>
      </c>
      <c r="G62" s="18">
        <f>SUM(G63:G66)</f>
        <v>0</v>
      </c>
      <c r="H62" s="18">
        <f t="shared" si="7"/>
        <v>471916.63</v>
      </c>
      <c r="I62" s="19"/>
    </row>
    <row r="63" spans="1:9" x14ac:dyDescent="0.2">
      <c r="A63" s="20" t="s">
        <v>66</v>
      </c>
      <c r="B63" s="12">
        <v>0</v>
      </c>
      <c r="C63" s="12">
        <v>0</v>
      </c>
      <c r="D63" s="22">
        <v>0</v>
      </c>
      <c r="E63" s="22">
        <v>0</v>
      </c>
      <c r="F63" s="22">
        <v>0</v>
      </c>
      <c r="G63" s="22">
        <v>0</v>
      </c>
      <c r="H63" s="12">
        <f t="shared" si="7"/>
        <v>0</v>
      </c>
    </row>
    <row r="64" spans="1:9" x14ac:dyDescent="0.2">
      <c r="A64" s="20" t="s">
        <v>67</v>
      </c>
      <c r="B64" s="12">
        <v>0</v>
      </c>
      <c r="C64" s="12">
        <v>0</v>
      </c>
      <c r="D64" s="22">
        <v>0</v>
      </c>
      <c r="E64" s="22">
        <v>0</v>
      </c>
      <c r="F64" s="22">
        <v>0</v>
      </c>
      <c r="G64" s="22">
        <v>0</v>
      </c>
      <c r="H64" s="12">
        <f t="shared" si="7"/>
        <v>0</v>
      </c>
    </row>
    <row r="65" spans="1:9" x14ac:dyDescent="0.2">
      <c r="A65" s="20" t="s">
        <v>68</v>
      </c>
      <c r="B65" s="12">
        <v>0</v>
      </c>
      <c r="C65" s="12">
        <v>0</v>
      </c>
      <c r="D65" s="22">
        <v>471916.63</v>
      </c>
      <c r="E65" s="22">
        <v>0</v>
      </c>
      <c r="F65" s="22">
        <v>0</v>
      </c>
      <c r="G65" s="22">
        <v>0</v>
      </c>
      <c r="H65" s="12">
        <f t="shared" si="7"/>
        <v>471916.63</v>
      </c>
    </row>
    <row r="66" spans="1:9" ht="25.5" x14ac:dyDescent="0.2">
      <c r="A66" s="20" t="s">
        <v>69</v>
      </c>
      <c r="B66" s="12">
        <v>0</v>
      </c>
      <c r="C66" s="12">
        <v>0</v>
      </c>
      <c r="D66" s="22">
        <v>0</v>
      </c>
      <c r="E66" s="22">
        <v>0</v>
      </c>
      <c r="F66" s="22">
        <v>0</v>
      </c>
      <c r="G66" s="22">
        <v>0</v>
      </c>
      <c r="H66" s="12">
        <f t="shared" si="7"/>
        <v>0</v>
      </c>
    </row>
    <row r="67" spans="1:9" ht="18" customHeight="1" x14ac:dyDescent="0.2">
      <c r="A67" s="17" t="s">
        <v>70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f t="shared" si="7"/>
        <v>0</v>
      </c>
      <c r="I67" s="19"/>
    </row>
    <row r="68" spans="1:9" x14ac:dyDescent="0.2">
      <c r="A68" s="20" t="s">
        <v>71</v>
      </c>
      <c r="B68" s="12">
        <v>0</v>
      </c>
      <c r="C68" s="12">
        <v>0</v>
      </c>
      <c r="D68" s="22">
        <v>0</v>
      </c>
      <c r="E68" s="22">
        <v>0</v>
      </c>
      <c r="F68" s="22">
        <v>0</v>
      </c>
      <c r="G68" s="22">
        <v>0</v>
      </c>
      <c r="H68" s="12">
        <f t="shared" si="7"/>
        <v>0</v>
      </c>
    </row>
    <row r="69" spans="1:9" ht="25.5" x14ac:dyDescent="0.2">
      <c r="A69" s="20" t="s">
        <v>72</v>
      </c>
      <c r="B69" s="12">
        <v>0</v>
      </c>
      <c r="C69" s="12">
        <v>0</v>
      </c>
      <c r="D69" s="22">
        <v>0</v>
      </c>
      <c r="E69" s="22">
        <v>0</v>
      </c>
      <c r="F69" s="22">
        <v>0</v>
      </c>
      <c r="G69" s="22">
        <v>0</v>
      </c>
      <c r="H69" s="12">
        <f t="shared" si="7"/>
        <v>0</v>
      </c>
    </row>
    <row r="70" spans="1:9" ht="15.75" customHeight="1" x14ac:dyDescent="0.2">
      <c r="A70" s="17" t="s">
        <v>73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f t="shared" si="7"/>
        <v>0</v>
      </c>
      <c r="I70" s="19"/>
    </row>
    <row r="71" spans="1:9" x14ac:dyDescent="0.2">
      <c r="A71" s="20" t="s">
        <v>74</v>
      </c>
      <c r="B71" s="12">
        <v>0</v>
      </c>
      <c r="C71" s="12">
        <v>0</v>
      </c>
      <c r="D71" s="22">
        <v>0</v>
      </c>
      <c r="E71" s="22">
        <v>0</v>
      </c>
      <c r="F71" s="22">
        <v>0</v>
      </c>
      <c r="G71" s="22">
        <v>0</v>
      </c>
      <c r="H71" s="12">
        <f t="shared" si="7"/>
        <v>0</v>
      </c>
    </row>
    <row r="72" spans="1:9" x14ac:dyDescent="0.2">
      <c r="A72" s="20" t="s">
        <v>75</v>
      </c>
      <c r="B72" s="12">
        <v>0</v>
      </c>
      <c r="C72" s="12">
        <v>0</v>
      </c>
      <c r="D72" s="22">
        <v>0</v>
      </c>
      <c r="E72" s="22">
        <v>0</v>
      </c>
      <c r="F72" s="22">
        <v>0</v>
      </c>
      <c r="G72" s="22">
        <v>0</v>
      </c>
      <c r="H72" s="12">
        <f t="shared" si="7"/>
        <v>0</v>
      </c>
    </row>
    <row r="73" spans="1:9" ht="25.5" x14ac:dyDescent="0.2">
      <c r="A73" s="20" t="s">
        <v>76</v>
      </c>
      <c r="B73" s="12">
        <v>0</v>
      </c>
      <c r="C73" s="12">
        <v>0</v>
      </c>
      <c r="D73" s="22">
        <v>0</v>
      </c>
      <c r="E73" s="22">
        <v>0</v>
      </c>
      <c r="F73" s="22">
        <v>0</v>
      </c>
      <c r="G73" s="22">
        <v>0</v>
      </c>
      <c r="H73" s="12">
        <f t="shared" si="7"/>
        <v>0</v>
      </c>
    </row>
    <row r="74" spans="1:9" x14ac:dyDescent="0.2">
      <c r="A74" s="23"/>
      <c r="B74" s="24"/>
      <c r="C74" s="24"/>
      <c r="D74" s="24"/>
      <c r="E74" s="24"/>
      <c r="F74" s="25"/>
      <c r="G74" s="25"/>
      <c r="H74" s="24"/>
    </row>
    <row r="75" spans="1:9" ht="15.95" customHeight="1" x14ac:dyDescent="0.2">
      <c r="A75" s="26" t="s">
        <v>77</v>
      </c>
      <c r="B75" s="27">
        <f>B70+B67+B62+B52+B44+B36+B26+B16+B10</f>
        <v>5042470460.2641268</v>
      </c>
      <c r="C75" s="27">
        <f>C70+C67+C62+C52+C44+C36+C26+C16+C10</f>
        <v>5042470460.2641268</v>
      </c>
      <c r="D75" s="27">
        <f>D62+D52+D44+D36+D26+D16+D10</f>
        <v>111623450.52000001</v>
      </c>
      <c r="E75" s="27">
        <f>E62+E52+E44+E36+E26+E16+E10</f>
        <v>139611208.11000001</v>
      </c>
      <c r="F75" s="27">
        <f t="shared" ref="F75:H75" si="9">F62+F52+F44+F36+F26+F16+F10</f>
        <v>117745639.55</v>
      </c>
      <c r="G75" s="27">
        <f t="shared" si="9"/>
        <v>151293150.97000003</v>
      </c>
      <c r="H75" s="27">
        <f t="shared" si="9"/>
        <v>368980298.18000001</v>
      </c>
      <c r="I75" s="1"/>
    </row>
    <row r="76" spans="1:9" ht="13.5" customHeight="1" x14ac:dyDescent="0.2">
      <c r="A76" s="13" t="s">
        <v>78</v>
      </c>
      <c r="B76" s="28"/>
      <c r="C76" s="28"/>
      <c r="D76" s="28"/>
      <c r="E76" s="12"/>
      <c r="H76" s="29"/>
      <c r="I76" s="4"/>
    </row>
    <row r="77" spans="1:9" ht="15.75" customHeight="1" x14ac:dyDescent="0.2">
      <c r="A77" s="17" t="s">
        <v>79</v>
      </c>
      <c r="B77" s="18">
        <f t="shared" ref="B77:C77" si="10">SUM(B78:B79)</f>
        <v>0</v>
      </c>
      <c r="C77" s="18">
        <f t="shared" si="10"/>
        <v>0</v>
      </c>
      <c r="D77" s="18">
        <f t="shared" ref="D77:F77" si="11">SUM(D78:D79)</f>
        <v>2316833.3299999237</v>
      </c>
      <c r="E77" s="18">
        <f t="shared" si="11"/>
        <v>0</v>
      </c>
      <c r="F77" s="18">
        <f t="shared" si="11"/>
        <v>70231758.879999995</v>
      </c>
      <c r="G77" s="18">
        <f t="shared" ref="G77" si="12">SUM(G78:G79)</f>
        <v>104655201.84999999</v>
      </c>
      <c r="H77" s="18">
        <f t="shared" ref="H77:H84" si="13">SUM(D77:F77)</f>
        <v>72548592.209999919</v>
      </c>
      <c r="I77" s="19"/>
    </row>
    <row r="78" spans="1:9" x14ac:dyDescent="0.2">
      <c r="A78" s="20" t="s">
        <v>80</v>
      </c>
      <c r="B78" s="12">
        <v>0</v>
      </c>
      <c r="C78" s="12">
        <v>0</v>
      </c>
      <c r="D78" s="12">
        <v>2316833.3299999237</v>
      </c>
      <c r="E78" s="12">
        <v>0</v>
      </c>
      <c r="F78" s="12">
        <v>70231758.879999995</v>
      </c>
      <c r="G78" s="12">
        <v>104655201.84999999</v>
      </c>
      <c r="H78" s="12">
        <f t="shared" si="13"/>
        <v>72548592.209999919</v>
      </c>
    </row>
    <row r="79" spans="1:9" x14ac:dyDescent="0.2">
      <c r="A79" s="20" t="s">
        <v>81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/>
      <c r="H79" s="12">
        <f t="shared" si="13"/>
        <v>0</v>
      </c>
    </row>
    <row r="80" spans="1:9" ht="15.75" customHeight="1" x14ac:dyDescent="0.2">
      <c r="A80" s="17" t="s">
        <v>82</v>
      </c>
      <c r="B80" s="18">
        <f>SUM(B81:B82)</f>
        <v>0</v>
      </c>
      <c r="C80" s="18">
        <f>SUM(C81:C82)</f>
        <v>0</v>
      </c>
      <c r="D80" s="18">
        <f t="shared" ref="D80:E80" si="14">SUM(D81:D82)</f>
        <v>57299626.430000007</v>
      </c>
      <c r="E80" s="18">
        <f t="shared" si="14"/>
        <v>299837012.21000016</v>
      </c>
      <c r="F80" s="18">
        <f>SUM(F81:F82)</f>
        <v>0</v>
      </c>
      <c r="G80" s="18">
        <f>SUM(G81:G82)</f>
        <v>3143329.18</v>
      </c>
      <c r="H80" s="18">
        <f t="shared" si="13"/>
        <v>357136638.64000016</v>
      </c>
    </row>
    <row r="81" spans="1:8" x14ac:dyDescent="0.2">
      <c r="A81" s="20" t="s">
        <v>83</v>
      </c>
      <c r="B81" s="12">
        <v>0</v>
      </c>
      <c r="C81" s="12">
        <v>0</v>
      </c>
      <c r="D81" s="12">
        <v>57299626.430000007</v>
      </c>
      <c r="E81" s="12">
        <v>299837012.21000016</v>
      </c>
      <c r="F81" s="12">
        <v>0</v>
      </c>
      <c r="G81" s="12">
        <v>3143329.18</v>
      </c>
      <c r="H81" s="12">
        <f t="shared" si="13"/>
        <v>357136638.64000016</v>
      </c>
    </row>
    <row r="82" spans="1:8" x14ac:dyDescent="0.2">
      <c r="A82" s="20" t="s">
        <v>84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f t="shared" si="13"/>
        <v>0</v>
      </c>
    </row>
    <row r="83" spans="1:8" ht="15.75" customHeight="1" x14ac:dyDescent="0.2">
      <c r="A83" s="17" t="s">
        <v>85</v>
      </c>
      <c r="B83" s="18">
        <f>SUM(B84)</f>
        <v>0</v>
      </c>
      <c r="C83" s="18">
        <f>SUM(C84)</f>
        <v>0</v>
      </c>
      <c r="D83" s="18">
        <f>SUM(D84)</f>
        <v>0</v>
      </c>
      <c r="E83" s="18">
        <f t="shared" ref="E83:G83" si="15">SUM(E84)</f>
        <v>0</v>
      </c>
      <c r="F83" s="18">
        <f t="shared" si="15"/>
        <v>0</v>
      </c>
      <c r="G83" s="18">
        <f t="shared" si="15"/>
        <v>0</v>
      </c>
      <c r="H83" s="18">
        <f t="shared" si="13"/>
        <v>0</v>
      </c>
    </row>
    <row r="84" spans="1:8" ht="13.5" customHeight="1" x14ac:dyDescent="0.2">
      <c r="A84" s="20" t="s">
        <v>86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f t="shared" si="13"/>
        <v>0</v>
      </c>
    </row>
    <row r="85" spans="1:8" ht="15.95" customHeight="1" x14ac:dyDescent="0.2">
      <c r="A85" s="26" t="s">
        <v>87</v>
      </c>
      <c r="B85" s="27">
        <f t="shared" ref="B85:C85" si="16">B77+B80+B83</f>
        <v>0</v>
      </c>
      <c r="C85" s="27">
        <f t="shared" si="16"/>
        <v>0</v>
      </c>
      <c r="D85" s="27">
        <f>D77+D80+D83</f>
        <v>59616459.759999931</v>
      </c>
      <c r="E85" s="27">
        <f t="shared" ref="E85" si="17">E77+E80+E83</f>
        <v>299837012.21000016</v>
      </c>
      <c r="F85" s="27">
        <f>F77+F80+F83</f>
        <v>70231758.879999995</v>
      </c>
      <c r="G85" s="27">
        <f>G77+G80+G83</f>
        <v>107798531.03</v>
      </c>
      <c r="H85" s="27">
        <f>H77+H80+H83</f>
        <v>429685230.85000008</v>
      </c>
    </row>
    <row r="86" spans="1:8" ht="10.5" customHeight="1" x14ac:dyDescent="0.2">
      <c r="A86" s="16"/>
      <c r="B86" s="12"/>
      <c r="C86" s="12"/>
      <c r="D86" s="12"/>
      <c r="E86" s="12"/>
    </row>
    <row r="87" spans="1:8" ht="15.95" customHeight="1" x14ac:dyDescent="0.2">
      <c r="A87" s="30" t="s">
        <v>88</v>
      </c>
      <c r="B87" s="31">
        <f t="shared" ref="B87:C87" si="18">B85+B75</f>
        <v>5042470460.2641268</v>
      </c>
      <c r="C87" s="31">
        <f t="shared" si="18"/>
        <v>5042470460.2641268</v>
      </c>
      <c r="D87" s="31">
        <f>D85+D75</f>
        <v>171239910.27999994</v>
      </c>
      <c r="E87" s="31">
        <f>E85+E75</f>
        <v>439448220.32000017</v>
      </c>
      <c r="F87" s="31">
        <f t="shared" ref="F87:G87" si="19">F85+F75</f>
        <v>187977398.43000001</v>
      </c>
      <c r="G87" s="31">
        <f t="shared" si="19"/>
        <v>259091682.00000003</v>
      </c>
      <c r="H87" s="31">
        <f>SUM(D87:F87)</f>
        <v>798665529.03000021</v>
      </c>
    </row>
    <row r="88" spans="1:8" x14ac:dyDescent="0.2">
      <c r="A88" s="32"/>
      <c r="B88" s="32"/>
      <c r="C88" s="32"/>
      <c r="D88" s="12"/>
      <c r="E88" s="12"/>
      <c r="F88" s="12"/>
      <c r="G88" s="12"/>
    </row>
    <row r="89" spans="1:8" x14ac:dyDescent="0.2">
      <c r="A89" s="33" t="s">
        <v>89</v>
      </c>
      <c r="B89" s="32"/>
      <c r="C89" s="32"/>
      <c r="D89" s="34"/>
      <c r="E89" s="12"/>
      <c r="G89" s="35"/>
      <c r="H89" s="36"/>
    </row>
    <row r="90" spans="1:8" x14ac:dyDescent="0.2">
      <c r="A90" s="37" t="s">
        <v>90</v>
      </c>
      <c r="B90" s="32"/>
      <c r="C90" s="32"/>
      <c r="D90" s="34"/>
      <c r="E90" s="12"/>
      <c r="G90" s="42" t="s">
        <v>91</v>
      </c>
      <c r="H90" s="42"/>
    </row>
    <row r="91" spans="1:8" x14ac:dyDescent="0.2">
      <c r="A91" s="38" t="s">
        <v>92</v>
      </c>
      <c r="B91" s="32"/>
      <c r="C91" s="32"/>
      <c r="D91" s="34"/>
      <c r="E91" s="12"/>
      <c r="G91" s="43" t="s">
        <v>93</v>
      </c>
      <c r="H91" s="43"/>
    </row>
    <row r="92" spans="1:8" x14ac:dyDescent="0.2">
      <c r="A92" s="39"/>
      <c r="B92" s="39"/>
      <c r="C92" s="39"/>
      <c r="E92" s="12"/>
      <c r="F92" s="12"/>
      <c r="G92" s="12"/>
    </row>
    <row r="93" spans="1:8" x14ac:dyDescent="0.2">
      <c r="A93" s="3">
        <v>45435</v>
      </c>
      <c r="B93" s="3"/>
      <c r="C93" s="3"/>
      <c r="E93" s="12"/>
      <c r="F93" s="12"/>
      <c r="G93" s="12"/>
    </row>
    <row r="94" spans="1:8" x14ac:dyDescent="0.2">
      <c r="E94" s="12"/>
      <c r="F94" s="12"/>
      <c r="G94" s="12"/>
    </row>
  </sheetData>
  <mergeCells count="10">
    <mergeCell ref="G90:H90"/>
    <mergeCell ref="G91:H91"/>
    <mergeCell ref="A1:H1"/>
    <mergeCell ref="A2:H2"/>
    <mergeCell ref="A3:H3"/>
    <mergeCell ref="A4:H4"/>
    <mergeCell ref="A6:A7"/>
    <mergeCell ref="B6:B7"/>
    <mergeCell ref="C6:C7"/>
    <mergeCell ref="D6:H6"/>
  </mergeCells>
  <printOptions horizontalCentered="1"/>
  <pageMargins left="0.19685039370078741" right="0.19685039370078741" top="0.39370078740157483" bottom="0.5905511811023622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</vt:lpstr>
      <vt:lpstr>'Ejecucion Presup'!Área_de_impresión</vt:lpstr>
      <vt:lpstr>'Ejecucion Presup'!Títulos_a_imprimir</vt:lpstr>
    </vt:vector>
  </TitlesOfParts>
  <Manager/>
  <Company>Indotel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SMoreta</dc:creator>
  <cp:keywords/>
  <dc:description/>
  <cp:lastModifiedBy>Alexis Cruz Concepcion</cp:lastModifiedBy>
  <cp:revision/>
  <cp:lastPrinted>2024-05-27T16:07:34Z</cp:lastPrinted>
  <dcterms:created xsi:type="dcterms:W3CDTF">2001-08-23T21:14:33Z</dcterms:created>
  <dcterms:modified xsi:type="dcterms:W3CDTF">2024-05-27T16:08:02Z</dcterms:modified>
  <cp:category/>
  <cp:contentStatus/>
</cp:coreProperties>
</file>