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alcruz\Desktop\Estados\Esdtados y reportes 2024\Ejecucion presupuestaria\agoto\"/>
    </mc:Choice>
  </mc:AlternateContent>
  <xr:revisionPtr revIDLastSave="0" documentId="13_ncr:1_{429EDB3C-EC7A-45FC-9E71-75D4D900D66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aplicacion" sheetId="3" r:id="rId1"/>
  </sheets>
  <definedNames>
    <definedName name="_xlnm.Print_Area" localSheetId="0">aplicacion!$A$1:$R$93</definedName>
    <definedName name="_xlnm.Print_Titles" localSheetId="0">aplicacion!$1:$8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2" i="3" l="1"/>
  <c r="E81" i="3"/>
  <c r="F81" i="3"/>
  <c r="G81" i="3"/>
  <c r="H81" i="3"/>
  <c r="I81" i="3"/>
  <c r="J81" i="3"/>
  <c r="K81" i="3"/>
  <c r="L81" i="3"/>
  <c r="M81" i="3"/>
  <c r="N81" i="3"/>
  <c r="O81" i="3"/>
  <c r="P81" i="3"/>
  <c r="Q81" i="3"/>
  <c r="D81" i="3"/>
  <c r="R82" i="3"/>
  <c r="R83" i="3"/>
  <c r="R80" i="3"/>
  <c r="R79" i="3"/>
  <c r="C36" i="3"/>
  <c r="D36" i="3"/>
  <c r="E36" i="3"/>
  <c r="F36" i="3"/>
  <c r="G36" i="3"/>
  <c r="H36" i="3"/>
  <c r="I36" i="3"/>
  <c r="J36" i="3"/>
  <c r="K36" i="3"/>
  <c r="L36" i="3"/>
  <c r="M36" i="3"/>
  <c r="N36" i="3"/>
  <c r="O36" i="3"/>
  <c r="P36" i="3"/>
  <c r="Q36" i="3"/>
  <c r="B36" i="3"/>
  <c r="Q52" i="3"/>
  <c r="C62" i="3"/>
  <c r="D62" i="3"/>
  <c r="E62" i="3"/>
  <c r="F62" i="3"/>
  <c r="G62" i="3"/>
  <c r="H62" i="3"/>
  <c r="I62" i="3"/>
  <c r="J62" i="3"/>
  <c r="K62" i="3"/>
  <c r="L62" i="3"/>
  <c r="M62" i="3"/>
  <c r="N62" i="3"/>
  <c r="O62" i="3"/>
  <c r="P62" i="3"/>
  <c r="Q62" i="3"/>
  <c r="B62" i="3"/>
  <c r="C67" i="3"/>
  <c r="D67" i="3"/>
  <c r="E67" i="3"/>
  <c r="F67" i="3"/>
  <c r="G67" i="3"/>
  <c r="H67" i="3"/>
  <c r="I67" i="3"/>
  <c r="J67" i="3"/>
  <c r="K67" i="3"/>
  <c r="L67" i="3"/>
  <c r="M67" i="3"/>
  <c r="N67" i="3"/>
  <c r="O67" i="3"/>
  <c r="P67" i="3"/>
  <c r="Q67" i="3"/>
  <c r="R67" i="3"/>
  <c r="B67" i="3"/>
  <c r="C70" i="3"/>
  <c r="D70" i="3"/>
  <c r="E70" i="3"/>
  <c r="F70" i="3"/>
  <c r="G70" i="3"/>
  <c r="H70" i="3"/>
  <c r="I70" i="3"/>
  <c r="J70" i="3"/>
  <c r="K70" i="3"/>
  <c r="L70" i="3"/>
  <c r="M70" i="3"/>
  <c r="N70" i="3"/>
  <c r="O70" i="3"/>
  <c r="P70" i="3"/>
  <c r="Q70" i="3"/>
  <c r="B70" i="3"/>
  <c r="R74" i="3"/>
  <c r="R73" i="3"/>
  <c r="R72" i="3"/>
  <c r="R71" i="3"/>
  <c r="R69" i="3"/>
  <c r="R68" i="3"/>
  <c r="R66" i="3"/>
  <c r="R65" i="3"/>
  <c r="R64" i="3"/>
  <c r="R63" i="3"/>
  <c r="C52" i="3"/>
  <c r="D52" i="3"/>
  <c r="E52" i="3"/>
  <c r="F52" i="3"/>
  <c r="G52" i="3"/>
  <c r="H52" i="3"/>
  <c r="I52" i="3"/>
  <c r="J52" i="3"/>
  <c r="K52" i="3"/>
  <c r="L52" i="3"/>
  <c r="M52" i="3"/>
  <c r="N52" i="3"/>
  <c r="O52" i="3"/>
  <c r="P52" i="3"/>
  <c r="R54" i="3"/>
  <c r="R55" i="3"/>
  <c r="R56" i="3"/>
  <c r="R57" i="3"/>
  <c r="R58" i="3"/>
  <c r="R59" i="3"/>
  <c r="R60" i="3"/>
  <c r="R61" i="3"/>
  <c r="R53" i="3"/>
  <c r="C44" i="3"/>
  <c r="D44" i="3"/>
  <c r="E44" i="3"/>
  <c r="F44" i="3"/>
  <c r="G44" i="3"/>
  <c r="H44" i="3"/>
  <c r="I44" i="3"/>
  <c r="J44" i="3"/>
  <c r="K44" i="3"/>
  <c r="L44" i="3"/>
  <c r="M44" i="3"/>
  <c r="N44" i="3"/>
  <c r="O44" i="3"/>
  <c r="P44" i="3"/>
  <c r="Q44" i="3"/>
  <c r="B44" i="3"/>
  <c r="R51" i="3"/>
  <c r="R50" i="3"/>
  <c r="R49" i="3"/>
  <c r="R48" i="3"/>
  <c r="R47" i="3"/>
  <c r="R46" i="3"/>
  <c r="R45" i="3"/>
  <c r="R43" i="3"/>
  <c r="R42" i="3"/>
  <c r="R41" i="3"/>
  <c r="R40" i="3"/>
  <c r="R39" i="3"/>
  <c r="R38" i="3"/>
  <c r="R37" i="3"/>
  <c r="C26" i="3"/>
  <c r="D26" i="3"/>
  <c r="E26" i="3"/>
  <c r="F26" i="3"/>
  <c r="G26" i="3"/>
  <c r="H26" i="3"/>
  <c r="I26" i="3"/>
  <c r="J26" i="3"/>
  <c r="K26" i="3"/>
  <c r="L26" i="3"/>
  <c r="M26" i="3"/>
  <c r="N26" i="3"/>
  <c r="O26" i="3"/>
  <c r="P26" i="3"/>
  <c r="Q26" i="3"/>
  <c r="B26" i="3"/>
  <c r="R35" i="3"/>
  <c r="R34" i="3"/>
  <c r="R33" i="3"/>
  <c r="R32" i="3"/>
  <c r="R31" i="3"/>
  <c r="R30" i="3"/>
  <c r="R29" i="3"/>
  <c r="R28" i="3"/>
  <c r="R27" i="3"/>
  <c r="R17" i="3"/>
  <c r="Q16" i="3"/>
  <c r="P16" i="3"/>
  <c r="O16" i="3"/>
  <c r="N16" i="3"/>
  <c r="M16" i="3"/>
  <c r="L16" i="3"/>
  <c r="K16" i="3"/>
  <c r="J16" i="3"/>
  <c r="I16" i="3"/>
  <c r="H16" i="3"/>
  <c r="G16" i="3"/>
  <c r="F16" i="3"/>
  <c r="E16" i="3"/>
  <c r="D16" i="3"/>
  <c r="C16" i="3"/>
  <c r="B16" i="3"/>
  <c r="R18" i="3"/>
  <c r="R19" i="3"/>
  <c r="R20" i="3"/>
  <c r="R21" i="3"/>
  <c r="R22" i="3"/>
  <c r="R23" i="3"/>
  <c r="R24" i="3"/>
  <c r="R25" i="3"/>
  <c r="R12" i="3"/>
  <c r="R13" i="3"/>
  <c r="R14" i="3"/>
  <c r="R15" i="3"/>
  <c r="R11" i="3"/>
  <c r="C10" i="3"/>
  <c r="D10" i="3"/>
  <c r="E10" i="3"/>
  <c r="F10" i="3"/>
  <c r="G10" i="3"/>
  <c r="H10" i="3"/>
  <c r="I10" i="3"/>
  <c r="J10" i="3"/>
  <c r="K10" i="3"/>
  <c r="L10" i="3"/>
  <c r="M10" i="3"/>
  <c r="N10" i="3"/>
  <c r="O10" i="3"/>
  <c r="P10" i="3"/>
  <c r="Q10" i="3"/>
  <c r="B10" i="3"/>
  <c r="Q78" i="3"/>
  <c r="R70" i="3" l="1"/>
  <c r="R62" i="3"/>
  <c r="R16" i="3"/>
  <c r="R36" i="3"/>
  <c r="R81" i="3"/>
  <c r="R26" i="3"/>
  <c r="R44" i="3"/>
  <c r="Q86" i="3"/>
  <c r="R52" i="3"/>
  <c r="R10" i="3"/>
  <c r="Q75" i="3"/>
  <c r="Q88" i="3" s="1"/>
  <c r="R75" i="3" l="1"/>
  <c r="R85" i="3"/>
  <c r="J78" i="3"/>
  <c r="J86" i="3" s="1"/>
  <c r="J88" i="3" s="1"/>
  <c r="K78" i="3"/>
  <c r="K86" i="3" s="1"/>
  <c r="K88" i="3" s="1"/>
  <c r="L78" i="3"/>
  <c r="L86" i="3" s="1"/>
  <c r="L88" i="3" s="1"/>
  <c r="M78" i="3"/>
  <c r="M86" i="3" s="1"/>
  <c r="M88" i="3" s="1"/>
  <c r="N78" i="3"/>
  <c r="N86" i="3" s="1"/>
  <c r="N88" i="3" s="1"/>
  <c r="O78" i="3"/>
  <c r="O86" i="3" s="1"/>
  <c r="O88" i="3" s="1"/>
  <c r="P78" i="3"/>
  <c r="P86" i="3" s="1"/>
  <c r="I75" i="3"/>
  <c r="H75" i="3"/>
  <c r="G75" i="3"/>
  <c r="F75" i="3"/>
  <c r="E75" i="3"/>
  <c r="D75" i="3"/>
  <c r="P75" i="3"/>
  <c r="H78" i="3"/>
  <c r="H86" i="3" s="1"/>
  <c r="I78" i="3"/>
  <c r="I86" i="3" s="1"/>
  <c r="E78" i="3"/>
  <c r="E86" i="3" s="1"/>
  <c r="F78" i="3"/>
  <c r="F86" i="3" s="1"/>
  <c r="G78" i="3"/>
  <c r="G86" i="3" s="1"/>
  <c r="D78" i="3"/>
  <c r="D86" i="3" s="1"/>
  <c r="D88" i="3" l="1"/>
  <c r="P88" i="3"/>
  <c r="F88" i="3"/>
  <c r="E88" i="3"/>
  <c r="G88" i="3"/>
  <c r="I88" i="3"/>
  <c r="H88" i="3"/>
  <c r="R84" i="3"/>
  <c r="R78" i="3"/>
  <c r="R86" i="3" l="1"/>
  <c r="R88" i="3" s="1"/>
</calcChain>
</file>

<file path=xl/sharedStrings.xml><?xml version="1.0" encoding="utf-8"?>
<sst xmlns="http://schemas.openxmlformats.org/spreadsheetml/2006/main" count="107" uniqueCount="104">
  <si>
    <t>INSTITUTO DOMINICANO DE LAS TELECOMUNICACIONES</t>
  </si>
  <si>
    <t>4 - APLICACIONES FINANCIERAS</t>
  </si>
  <si>
    <t>TOTAL APLICACIONES FINANCIERAS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</si>
  <si>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</si>
  <si>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</si>
  <si>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</si>
  <si>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</si>
  <si>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</si>
  <si>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</si>
  <si>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</si>
  <si>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</si>
  <si>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</si>
  <si>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</si>
  <si>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</si>
  <si>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</si>
  <si>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</si>
  <si>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</si>
  <si>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</si>
  <si>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</si>
  <si>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</si>
  <si>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</si>
  <si>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</si>
  <si>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</si>
  <si>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</si>
  <si>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</si>
  <si>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</si>
  <si>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</si>
  <si>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</si>
  <si>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</si>
  <si>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</si>
  <si>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</si>
  <si>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</si>
  <si>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</si>
  <si>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</si>
  <si>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</si>
  <si>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</si>
  <si>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</si>
  <si>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</si>
  <si>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</si>
  <si>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</si>
  <si>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</si>
  <si>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</si>
  <si>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</si>
  <si>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</si>
  <si>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</si>
  <si>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</si>
  <si>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</si>
  <si>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</si>
  <si>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</si>
  <si>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</si>
  <si>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</si>
  <si>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</si>
  <si>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</si>
  <si>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</si>
  <si>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</si>
  <si>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</si>
  <si>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</si>
  <si>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</si>
  <si>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</si>
  <si>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</si>
  <si>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</si>
  <si>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</si>
  <si>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</si>
  <si>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</si>
  <si>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</si>
  <si>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</si>
  <si>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</si>
  <si>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</si>
  <si>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</si>
  <si>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</si>
  <si>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</si>
  <si>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</si>
  <si>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</si>
  <si>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</si>
  <si>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</si>
  <si>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</si>
  <si>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</si>
  <si>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GASTOS Y APLICACIONES FINANCIERAS</t>
  </si>
  <si>
    <t>_________________________________</t>
  </si>
  <si>
    <t>Valores en RD$</t>
  </si>
  <si>
    <t>Presupuesto Aprobado</t>
  </si>
  <si>
    <t xml:space="preserve"> </t>
  </si>
  <si>
    <t>Abril</t>
  </si>
  <si>
    <t>Presupuesto Modificado</t>
  </si>
  <si>
    <t>Gasto Devengado</t>
  </si>
  <si>
    <t>Enero</t>
  </si>
  <si>
    <t>Febrero</t>
  </si>
  <si>
    <t>Marzo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</si>
  <si>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</si>
  <si>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</si>
  <si>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</si>
  <si>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</si>
  <si>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</si>
  <si>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</si>
  <si>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</si>
  <si>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</si>
  <si>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</si>
  <si>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Detalle</t>
  </si>
  <si>
    <t>2.9.5 - GASTOS DE INTERESES, RECARGOS, MULTAS Y SANCIONES DE IMPUESTOS Y CONTRIBUCIONES SOCIALES</t>
  </si>
  <si>
    <t xml:space="preserve"> Aplicaciones Financiera y Ejecucion del Gasto</t>
  </si>
  <si>
    <t>Jose Miguel Disla</t>
  </si>
  <si>
    <t>Director Financiero</t>
  </si>
  <si>
    <t>Sara Moreta</t>
  </si>
  <si>
    <t>Encargada de Presupuesto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</si>
</sst>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[$-1C0A]d&quot; de &quot;mmmm&quot; de &quot;yyyy;@"/>
    <numFmt numFmtId="165" formatCode="_(* #,##0_);_(* \(#,##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ptos"/>
      <family val="2"/>
    </font>
    <font>
      <sz val="10"/>
      <color theme="1"/>
      <name val="Aptos"/>
      <family val="2"/>
    </font>
    <font>
      <b/>
      <sz val="10"/>
      <color theme="1"/>
      <name val="Aptos"/>
      <family val="2"/>
    </font>
    <font>
      <sz val="10"/>
      <name val="Aptos"/>
      <family val="2"/>
    </font>
    <font>
      <sz val="11"/>
      <color theme="1"/>
      <name val="Aptos"/>
      <family val="2"/>
    </font>
    <font>
      <b/>
      <sz val="14"/>
      <color theme="1"/>
      <name val="Aptos"/>
      <family val="2"/>
    </font>
    <font>
      <b/>
      <sz val="12"/>
      <color theme="1"/>
      <name val="Aptos"/>
      <family val="2"/>
    </font>
    <font>
      <b/>
      <sz val="10"/>
      <name val="Aptos"/>
      <family val="2"/>
    </font>
    <font>
      <sz val="10"/>
      <color rgb="FFFF0000"/>
      <name val="Aptos"/>
      <family val="2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theme="4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 style="thin">
        <color theme="4"/>
      </top>
      <bottom style="thin">
        <color theme="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4" fontId="2" fillId="0" borderId="0" xfId="0" applyNumberFormat="1" applyFont="1"/>
    <xf numFmtId="0" fontId="6" fillId="0" borderId="0" xfId="0" applyFont="1"/>
    <xf numFmtId="164" fontId="5" fillId="0" borderId="0" xfId="0" applyNumberFormat="1" applyFont="1" applyAlignment="1">
      <alignment horizontal="left" wrapText="1"/>
    </xf>
    <xf numFmtId="0" fontId="6" fillId="0" borderId="0" xfId="0" applyFont="1" applyAlignment="1">
      <alignment horizontal="center"/>
    </xf>
    <xf numFmtId="4" fontId="6" fillId="0" borderId="0" xfId="0" applyNumberFormat="1" applyFont="1" applyAlignment="1">
      <alignment horizontal="center"/>
    </xf>
    <xf numFmtId="4" fontId="9" fillId="4" borderId="1" xfId="0" applyNumberFormat="1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 indent="2"/>
    </xf>
    <xf numFmtId="4" fontId="3" fillId="0" borderId="0" xfId="1" applyNumberFormat="1" applyFont="1" applyAlignment="1"/>
    <xf numFmtId="4" fontId="3" fillId="0" borderId="0" xfId="0" applyNumberFormat="1" applyFont="1"/>
    <xf numFmtId="0" fontId="4" fillId="0" borderId="0" xfId="0" applyFont="1" applyAlignment="1">
      <alignment horizontal="left" wrapText="1"/>
    </xf>
    <xf numFmtId="43" fontId="4" fillId="0" borderId="0" xfId="1" applyFont="1" applyBorder="1" applyAlignment="1">
      <alignment wrapText="1"/>
    </xf>
    <xf numFmtId="4" fontId="4" fillId="0" borderId="0" xfId="1" applyNumberFormat="1" applyFont="1" applyBorder="1" applyAlignment="1">
      <alignment horizontal="left" wrapText="1"/>
    </xf>
    <xf numFmtId="4" fontId="6" fillId="0" borderId="0" xfId="0" applyNumberFormat="1" applyFont="1"/>
    <xf numFmtId="4" fontId="3" fillId="0" borderId="0" xfId="0" applyNumberFormat="1" applyFont="1" applyAlignment="1">
      <alignment horizontal="right" vertical="center"/>
    </xf>
    <xf numFmtId="0" fontId="4" fillId="0" borderId="3" xfId="0" applyFont="1" applyBorder="1" applyAlignment="1">
      <alignment horizontal="left" wrapText="1"/>
    </xf>
    <xf numFmtId="4" fontId="4" fillId="0" borderId="3" xfId="0" applyNumberFormat="1" applyFont="1" applyBorder="1"/>
    <xf numFmtId="4" fontId="6" fillId="2" borderId="0" xfId="0" applyNumberFormat="1" applyFont="1" applyFill="1"/>
    <xf numFmtId="0" fontId="3" fillId="0" borderId="0" xfId="0" applyFont="1" applyAlignment="1">
      <alignment horizontal="left" wrapText="1" indent="2"/>
    </xf>
    <xf numFmtId="4" fontId="3" fillId="0" borderId="0" xfId="1" applyNumberFormat="1" applyFont="1" applyAlignment="1">
      <alignment horizontal="right"/>
    </xf>
    <xf numFmtId="4" fontId="3" fillId="0" borderId="0" xfId="0" applyNumberFormat="1" applyFont="1" applyAlignment="1">
      <alignment horizontal="right"/>
    </xf>
    <xf numFmtId="0" fontId="10" fillId="0" borderId="0" xfId="0" applyFont="1"/>
    <xf numFmtId="0" fontId="4" fillId="5" borderId="5" xfId="0" applyFont="1" applyFill="1" applyBorder="1" applyAlignment="1">
      <alignment horizontal="left" wrapText="1"/>
    </xf>
    <xf numFmtId="4" fontId="4" fillId="3" borderId="5" xfId="0" applyNumberFormat="1" applyFont="1" applyFill="1" applyBorder="1"/>
    <xf numFmtId="4" fontId="4" fillId="0" borderId="0" xfId="0" applyNumberFormat="1" applyFont="1" applyAlignment="1">
      <alignment wrapText="1"/>
    </xf>
    <xf numFmtId="165" fontId="4" fillId="0" borderId="0" xfId="0" applyNumberFormat="1" applyFont="1" applyAlignment="1">
      <alignment wrapText="1"/>
    </xf>
    <xf numFmtId="0" fontId="3" fillId="0" borderId="0" xfId="0" applyFont="1"/>
    <xf numFmtId="0" fontId="4" fillId="4" borderId="4" xfId="0" applyFont="1" applyFill="1" applyBorder="1" applyAlignment="1">
      <alignment horizontal="left" wrapText="1"/>
    </xf>
    <xf numFmtId="4" fontId="4" fillId="6" borderId="0" xfId="0" applyNumberFormat="1" applyFont="1" applyFill="1"/>
    <xf numFmtId="0" fontId="3" fillId="0" borderId="0" xfId="0" applyFont="1" applyAlignment="1">
      <alignment horizontal="left" vertical="center" indent="1"/>
    </xf>
    <xf numFmtId="0" fontId="4" fillId="0" borderId="0" xfId="0" applyFont="1" applyAlignment="1">
      <alignment horizontal="left" vertical="center" indent="5"/>
    </xf>
    <xf numFmtId="4" fontId="6" fillId="0" borderId="0" xfId="0" applyNumberFormat="1" applyFont="1" applyAlignment="1">
      <alignment vertical="center"/>
    </xf>
    <xf numFmtId="4" fontId="4" fillId="0" borderId="0" xfId="0" applyNumberFormat="1" applyFont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9" fillId="4" borderId="1" xfId="0" applyFont="1" applyFill="1" applyBorder="1" applyAlignment="1">
      <alignment horizontal="center" vertical="center" wrapText="1"/>
    </xf>
    <xf numFmtId="4" fontId="9" fillId="4" borderId="2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0</xdr:rowOff>
    </xdr:from>
    <xdr:to>
      <xdr:col>0</xdr:col>
      <xdr:colOff>1304925</xdr:colOff>
      <xdr:row>3</xdr:row>
      <xdr:rowOff>152400</xdr:rowOff>
    </xdr:to>
    <xdr:pic>
      <xdr:nvPicPr>
        <xdr:cNvPr id="2" name="Imagen 1" descr="LOGO INDOTEL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0"/>
          <a:ext cx="1143000" cy="828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92"/>
  <sheetViews>
    <sheetView tabSelected="1" topLeftCell="A83" zoomScaleNormal="100" workbookViewId="0">
      <selection activeCell="F92" sqref="F92"/>
    </sheetView>
  </sheetViews>
  <sheetFormatPr baseColWidth="10" defaultColWidth="9.140625" defaultRowHeight="15" x14ac:dyDescent="0.25"/>
  <cols>
    <col min="1" max="1" width="47.7109375" style="2" customWidth="1"/>
    <col min="2" max="2" width="16.28515625" style="2" customWidth="1"/>
    <col min="3" max="3" width="16.5703125" style="2" customWidth="1"/>
    <col min="4" max="4" width="15.28515625" style="15" customWidth="1"/>
    <col min="5" max="5" width="15.42578125" style="33" customWidth="1"/>
    <col min="6" max="6" width="14.7109375" style="15" customWidth="1"/>
    <col min="7" max="7" width="14.7109375" style="11" customWidth="1"/>
    <col min="8" max="9" width="14.7109375" style="15" customWidth="1"/>
    <col min="10" max="10" width="13.5703125" style="2" hidden="1" customWidth="1"/>
    <col min="11" max="14" width="14.7109375" style="2" hidden="1" customWidth="1"/>
    <col min="15" max="15" width="15.28515625" style="2" hidden="1" customWidth="1"/>
    <col min="16" max="17" width="14.28515625" style="2" customWidth="1"/>
    <col min="18" max="18" width="15.7109375" style="28" customWidth="1"/>
    <col min="19" max="19" width="15.28515625" style="2" bestFit="1" customWidth="1"/>
    <col min="20" max="20" width="18.42578125" style="2" bestFit="1" customWidth="1"/>
    <col min="21" max="21" width="13.85546875" style="2" bestFit="1" customWidth="1"/>
    <col min="22" max="16384" width="9.140625" style="2"/>
  </cols>
  <sheetData>
    <row r="1" spans="1:19" ht="18.75" x14ac:dyDescent="0.3">
      <c r="A1" s="35" t="s">
        <v>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</row>
    <row r="2" spans="1:19" ht="18.75" x14ac:dyDescent="0.25">
      <c r="A2" s="36">
        <v>2024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</row>
    <row r="3" spans="1:19" ht="15.75" x14ac:dyDescent="0.25">
      <c r="A3" s="37" t="s">
        <v>99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</row>
    <row r="4" spans="1:19" x14ac:dyDescent="0.25">
      <c r="A4" s="38" t="s">
        <v>79</v>
      </c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</row>
    <row r="5" spans="1:19" ht="9.75" customHeight="1" x14ac:dyDescent="0.25">
      <c r="A5" s="4"/>
      <c r="B5" s="4"/>
      <c r="C5" s="4"/>
      <c r="D5" s="5"/>
      <c r="E5" s="5"/>
      <c r="F5" s="5"/>
      <c r="G5" s="5"/>
      <c r="H5" s="5"/>
      <c r="I5" s="5"/>
      <c r="J5" s="4"/>
      <c r="K5" s="4"/>
      <c r="L5" s="4"/>
      <c r="M5" s="4"/>
      <c r="N5" s="4"/>
      <c r="O5" s="4"/>
      <c r="P5" s="4"/>
      <c r="Q5" s="4"/>
      <c r="R5" s="4"/>
    </row>
    <row r="6" spans="1:19" ht="15" customHeight="1" x14ac:dyDescent="0.25">
      <c r="A6" s="39" t="s">
        <v>97</v>
      </c>
      <c r="B6" s="39" t="s">
        <v>80</v>
      </c>
      <c r="C6" s="39" t="s">
        <v>83</v>
      </c>
      <c r="D6" s="40" t="s">
        <v>84</v>
      </c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</row>
    <row r="7" spans="1:19" s="8" customFormat="1" ht="15" customHeight="1" x14ac:dyDescent="0.25">
      <c r="A7" s="39"/>
      <c r="B7" s="39"/>
      <c r="C7" s="39"/>
      <c r="D7" s="6" t="s">
        <v>85</v>
      </c>
      <c r="E7" s="6" t="s">
        <v>86</v>
      </c>
      <c r="F7" s="6" t="s">
        <v>87</v>
      </c>
      <c r="G7" s="6" t="s">
        <v>82</v>
      </c>
      <c r="H7" s="6" t="s">
        <v>88</v>
      </c>
      <c r="I7" s="6" t="s">
        <v>89</v>
      </c>
      <c r="J7" s="6" t="s">
        <v>90</v>
      </c>
      <c r="K7" s="6" t="s">
        <v>91</v>
      </c>
      <c r="L7" s="6" t="s">
        <v>92</v>
      </c>
      <c r="M7" s="6" t="s">
        <v>93</v>
      </c>
      <c r="N7" s="6" t="s">
        <v>94</v>
      </c>
      <c r="O7" s="6" t="s">
        <v>95</v>
      </c>
      <c r="P7" s="6" t="s">
        <v>90</v>
      </c>
      <c r="Q7" s="6" t="s">
        <v>91</v>
      </c>
      <c r="R7" s="7" t="s">
        <v>96</v>
      </c>
    </row>
    <row r="8" spans="1:19" x14ac:dyDescent="0.25">
      <c r="A8" s="9"/>
      <c r="B8" s="9"/>
      <c r="C8" s="9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1"/>
    </row>
    <row r="9" spans="1:19" x14ac:dyDescent="0.25">
      <c r="A9" s="12" t="s">
        <v>3</v>
      </c>
      <c r="B9" s="12"/>
      <c r="C9" s="13"/>
      <c r="D9" s="14"/>
      <c r="E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6"/>
    </row>
    <row r="10" spans="1:19" ht="15.75" customHeight="1" x14ac:dyDescent="0.25">
      <c r="A10" s="17" t="s">
        <v>4</v>
      </c>
      <c r="B10" s="18">
        <f>SUM(B11:B15)</f>
        <v>1140044307.970988</v>
      </c>
      <c r="C10" s="18">
        <f t="shared" ref="C10:Q10" si="0">SUM(C11:C15)</f>
        <v>1140044307.970988</v>
      </c>
      <c r="D10" s="18">
        <f t="shared" si="0"/>
        <v>89469809.590000004</v>
      </c>
      <c r="E10" s="18">
        <f t="shared" si="0"/>
        <v>82107214.370000005</v>
      </c>
      <c r="F10" s="18">
        <f t="shared" si="0"/>
        <v>78338864.649999991</v>
      </c>
      <c r="G10" s="18">
        <f t="shared" si="0"/>
        <v>85346009.799999982</v>
      </c>
      <c r="H10" s="18">
        <f t="shared" si="0"/>
        <v>95509592.74000001</v>
      </c>
      <c r="I10" s="18">
        <f t="shared" si="0"/>
        <v>132408557.09</v>
      </c>
      <c r="J10" s="18">
        <f t="shared" si="0"/>
        <v>0</v>
      </c>
      <c r="K10" s="18">
        <f t="shared" si="0"/>
        <v>0</v>
      </c>
      <c r="L10" s="18">
        <f t="shared" si="0"/>
        <v>0</v>
      </c>
      <c r="M10" s="18">
        <f t="shared" si="0"/>
        <v>0</v>
      </c>
      <c r="N10" s="18">
        <f t="shared" si="0"/>
        <v>0</v>
      </c>
      <c r="O10" s="18">
        <f t="shared" si="0"/>
        <v>0</v>
      </c>
      <c r="P10" s="18">
        <f t="shared" si="0"/>
        <v>94149262.840000004</v>
      </c>
      <c r="Q10" s="18">
        <f t="shared" si="0"/>
        <v>86325729.49000001</v>
      </c>
      <c r="R10" s="18">
        <f>SUM(R11:R15)</f>
        <v>743655040.57000005</v>
      </c>
      <c r="S10" s="19"/>
    </row>
    <row r="11" spans="1:19" x14ac:dyDescent="0.25">
      <c r="A11" s="20" t="s">
        <v>5</v>
      </c>
      <c r="B11" s="11">
        <v>827953428.45611501</v>
      </c>
      <c r="C11" s="11">
        <v>827953428.45611501</v>
      </c>
      <c r="D11" s="21">
        <v>63489724.219999999</v>
      </c>
      <c r="E11" s="21">
        <v>63176242.369999997</v>
      </c>
      <c r="F11" s="21">
        <v>69957353.829999998</v>
      </c>
      <c r="G11" s="21">
        <v>68369055.61999999</v>
      </c>
      <c r="H11" s="21">
        <v>67229604.689999998</v>
      </c>
      <c r="I11" s="21">
        <v>67975634.300000012</v>
      </c>
      <c r="J11" s="21">
        <v>0</v>
      </c>
      <c r="K11" s="21">
        <v>0</v>
      </c>
      <c r="L11" s="21">
        <v>0</v>
      </c>
      <c r="M11" s="21">
        <v>0</v>
      </c>
      <c r="N11" s="21">
        <v>0</v>
      </c>
      <c r="O11" s="21">
        <v>0</v>
      </c>
      <c r="P11" s="21">
        <v>67418605.109999999</v>
      </c>
      <c r="Q11" s="21">
        <v>66276369.710000008</v>
      </c>
      <c r="R11" s="11">
        <f>SUM(D11:Q11)</f>
        <v>533892589.85000002</v>
      </c>
    </row>
    <row r="12" spans="1:19" x14ac:dyDescent="0.25">
      <c r="A12" s="20" t="s">
        <v>6</v>
      </c>
      <c r="B12" s="11">
        <v>73916687.950749993</v>
      </c>
      <c r="C12" s="11">
        <v>73916687.950749993</v>
      </c>
      <c r="D12" s="21">
        <v>2302143.91</v>
      </c>
      <c r="E12" s="21">
        <v>2225322.37</v>
      </c>
      <c r="F12" s="21">
        <v>2951694.3</v>
      </c>
      <c r="G12" s="21">
        <v>3218299.94</v>
      </c>
      <c r="H12" s="21">
        <v>2213695.5300000003</v>
      </c>
      <c r="I12" s="21">
        <v>2745056.08</v>
      </c>
      <c r="J12" s="21">
        <v>0</v>
      </c>
      <c r="K12" s="21">
        <v>0</v>
      </c>
      <c r="L12" s="21">
        <v>0</v>
      </c>
      <c r="M12" s="21">
        <v>0</v>
      </c>
      <c r="N12" s="21">
        <v>0</v>
      </c>
      <c r="O12" s="21">
        <v>0</v>
      </c>
      <c r="P12" s="21">
        <v>2361354.7000000002</v>
      </c>
      <c r="Q12" s="21">
        <v>1936287.45</v>
      </c>
      <c r="R12" s="11">
        <f t="shared" ref="R12:R15" si="1">SUM(D12:Q12)</f>
        <v>19953854.280000001</v>
      </c>
    </row>
    <row r="13" spans="1:19" x14ac:dyDescent="0.25">
      <c r="A13" s="20" t="s">
        <v>7</v>
      </c>
      <c r="B13" s="11">
        <v>0</v>
      </c>
      <c r="C13" s="11">
        <v>0</v>
      </c>
      <c r="D13" s="21">
        <v>0</v>
      </c>
      <c r="E13" s="21">
        <v>0</v>
      </c>
      <c r="F13" s="21">
        <v>0</v>
      </c>
      <c r="G13" s="21">
        <v>0</v>
      </c>
      <c r="H13" s="21">
        <v>0</v>
      </c>
      <c r="I13" s="21">
        <v>0</v>
      </c>
      <c r="J13" s="21">
        <v>0</v>
      </c>
      <c r="K13" s="21">
        <v>0</v>
      </c>
      <c r="L13" s="21">
        <v>0</v>
      </c>
      <c r="M13" s="21">
        <v>0</v>
      </c>
      <c r="N13" s="21">
        <v>0</v>
      </c>
      <c r="O13" s="21">
        <v>0</v>
      </c>
      <c r="P13" s="21">
        <v>0</v>
      </c>
      <c r="Q13" s="21">
        <v>0</v>
      </c>
      <c r="R13" s="11">
        <f t="shared" si="1"/>
        <v>0</v>
      </c>
    </row>
    <row r="14" spans="1:19" x14ac:dyDescent="0.25">
      <c r="A14" s="20" t="s">
        <v>8</v>
      </c>
      <c r="B14" s="11">
        <v>131680116.02250001</v>
      </c>
      <c r="C14" s="11">
        <v>131680116.02250001</v>
      </c>
      <c r="D14" s="21">
        <v>7600887.4800000004</v>
      </c>
      <c r="E14" s="21">
        <v>8251543.2300000004</v>
      </c>
      <c r="F14" s="21">
        <v>5429816.5199999996</v>
      </c>
      <c r="G14" s="21">
        <v>5279815.5299999993</v>
      </c>
      <c r="H14" s="21">
        <v>9043959.9499999993</v>
      </c>
      <c r="I14" s="21">
        <v>61687866.710000001</v>
      </c>
      <c r="J14" s="21">
        <v>0</v>
      </c>
      <c r="K14" s="21">
        <v>0</v>
      </c>
      <c r="L14" s="21">
        <v>0</v>
      </c>
      <c r="M14" s="21">
        <v>0</v>
      </c>
      <c r="N14" s="21">
        <v>0</v>
      </c>
      <c r="O14" s="21">
        <v>0</v>
      </c>
      <c r="P14" s="21">
        <v>11133389.33</v>
      </c>
      <c r="Q14" s="21">
        <v>9536888.4800000004</v>
      </c>
      <c r="R14" s="11">
        <f t="shared" si="1"/>
        <v>117964167.22999999</v>
      </c>
    </row>
    <row r="15" spans="1:19" ht="15" customHeight="1" x14ac:dyDescent="0.25">
      <c r="A15" s="20" t="s">
        <v>9</v>
      </c>
      <c r="B15" s="11">
        <v>106494075.54162301</v>
      </c>
      <c r="C15" s="11">
        <v>106494075.54162301</v>
      </c>
      <c r="D15" s="22">
        <v>16077053.98</v>
      </c>
      <c r="E15" s="22">
        <v>8454106.4000000004</v>
      </c>
      <c r="F15" s="22">
        <v>0</v>
      </c>
      <c r="G15" s="22">
        <v>8478838.7100000009</v>
      </c>
      <c r="H15" s="22">
        <v>17022332.57</v>
      </c>
      <c r="I15" s="22">
        <v>0</v>
      </c>
      <c r="J15" s="22">
        <v>0</v>
      </c>
      <c r="K15" s="22">
        <v>0</v>
      </c>
      <c r="L15" s="22">
        <v>0</v>
      </c>
      <c r="M15" s="22">
        <v>0</v>
      </c>
      <c r="N15" s="22">
        <v>0</v>
      </c>
      <c r="O15" s="22">
        <v>0</v>
      </c>
      <c r="P15" s="22">
        <v>13235913.699999999</v>
      </c>
      <c r="Q15" s="22">
        <v>8576183.8499999996</v>
      </c>
      <c r="R15" s="11">
        <f t="shared" si="1"/>
        <v>71844429.209999993</v>
      </c>
      <c r="S15" s="15"/>
    </row>
    <row r="16" spans="1:19" ht="18" customHeight="1" x14ac:dyDescent="0.25">
      <c r="A16" s="17" t="s">
        <v>10</v>
      </c>
      <c r="B16" s="18">
        <f t="shared" ref="B16:Q16" si="2">SUM(B17:B25)</f>
        <v>1640884427.8364725</v>
      </c>
      <c r="C16" s="18">
        <f t="shared" si="2"/>
        <v>1640884427.8364725</v>
      </c>
      <c r="D16" s="18">
        <f t="shared" si="2"/>
        <v>18326510.420000002</v>
      </c>
      <c r="E16" s="18">
        <f t="shared" si="2"/>
        <v>37078125.57</v>
      </c>
      <c r="F16" s="18">
        <f t="shared" si="2"/>
        <v>27493017.690000005</v>
      </c>
      <c r="G16" s="18">
        <f t="shared" si="2"/>
        <v>49372402.700000003</v>
      </c>
      <c r="H16" s="18">
        <f t="shared" si="2"/>
        <v>50440589.309999995</v>
      </c>
      <c r="I16" s="18">
        <f t="shared" si="2"/>
        <v>14106487.900000002</v>
      </c>
      <c r="J16" s="18">
        <f t="shared" si="2"/>
        <v>0</v>
      </c>
      <c r="K16" s="18">
        <f t="shared" si="2"/>
        <v>0</v>
      </c>
      <c r="L16" s="18">
        <f t="shared" si="2"/>
        <v>0</v>
      </c>
      <c r="M16" s="18">
        <f t="shared" si="2"/>
        <v>0</v>
      </c>
      <c r="N16" s="18">
        <f t="shared" si="2"/>
        <v>0</v>
      </c>
      <c r="O16" s="18">
        <f t="shared" si="2"/>
        <v>0</v>
      </c>
      <c r="P16" s="18">
        <f t="shared" si="2"/>
        <v>55336295.810000002</v>
      </c>
      <c r="Q16" s="18">
        <f t="shared" si="2"/>
        <v>46819173.579999998</v>
      </c>
      <c r="R16" s="18">
        <f>SUM(R17:R25)</f>
        <v>298972602.98000002</v>
      </c>
      <c r="S16" s="19"/>
    </row>
    <row r="17" spans="1:19" x14ac:dyDescent="0.25">
      <c r="A17" s="20" t="s">
        <v>11</v>
      </c>
      <c r="B17" s="11">
        <v>26829080.929999992</v>
      </c>
      <c r="C17" s="11">
        <v>26829080.929999992</v>
      </c>
      <c r="D17" s="21">
        <v>336321.97000000003</v>
      </c>
      <c r="E17" s="21">
        <v>1806266.2199999997</v>
      </c>
      <c r="F17" s="21">
        <v>1413937.1099999999</v>
      </c>
      <c r="G17" s="21">
        <v>7992838.6500000004</v>
      </c>
      <c r="H17" s="21">
        <v>9489682.6199999992</v>
      </c>
      <c r="I17" s="21">
        <v>-12472802.999999998</v>
      </c>
      <c r="J17" s="21">
        <v>0</v>
      </c>
      <c r="K17" s="21">
        <v>0</v>
      </c>
      <c r="L17" s="21">
        <v>0</v>
      </c>
      <c r="M17" s="21">
        <v>0</v>
      </c>
      <c r="N17" s="21">
        <v>0</v>
      </c>
      <c r="O17" s="21">
        <v>0</v>
      </c>
      <c r="P17" s="21">
        <v>6724162.8700000001</v>
      </c>
      <c r="Q17" s="21">
        <v>6535681.9500000011</v>
      </c>
      <c r="R17" s="11">
        <f>SUM(D17:Q17)</f>
        <v>21826088.390000001</v>
      </c>
    </row>
    <row r="18" spans="1:19" ht="27" x14ac:dyDescent="0.25">
      <c r="A18" s="20" t="s">
        <v>12</v>
      </c>
      <c r="B18" s="11">
        <v>119975562.95999998</v>
      </c>
      <c r="C18" s="11">
        <v>119975562.95999998</v>
      </c>
      <c r="D18" s="21">
        <v>1406613.01</v>
      </c>
      <c r="E18" s="21">
        <v>1219455.42</v>
      </c>
      <c r="F18" s="21">
        <v>505746.58999999997</v>
      </c>
      <c r="G18" s="21">
        <v>6036549.5999999996</v>
      </c>
      <c r="H18" s="21">
        <v>4581387.28</v>
      </c>
      <c r="I18" s="21">
        <v>2631152.0099999998</v>
      </c>
      <c r="J18" s="21">
        <v>0</v>
      </c>
      <c r="K18" s="21">
        <v>0</v>
      </c>
      <c r="L18" s="21">
        <v>0</v>
      </c>
      <c r="M18" s="21">
        <v>0</v>
      </c>
      <c r="N18" s="21">
        <v>0</v>
      </c>
      <c r="O18" s="21">
        <v>0</v>
      </c>
      <c r="P18" s="21">
        <v>764770.95</v>
      </c>
      <c r="Q18" s="21">
        <v>4889233.0199999996</v>
      </c>
      <c r="R18" s="11">
        <f t="shared" ref="R18:R51" si="3">SUM(D18:Q18)</f>
        <v>22034907.879999999</v>
      </c>
    </row>
    <row r="19" spans="1:19" x14ac:dyDescent="0.25">
      <c r="A19" s="20" t="s">
        <v>13</v>
      </c>
      <c r="B19" s="11">
        <v>26941481.669999998</v>
      </c>
      <c r="C19" s="11">
        <v>26941481.669999998</v>
      </c>
      <c r="D19" s="21">
        <v>792850</v>
      </c>
      <c r="E19" s="21">
        <v>1876964.84</v>
      </c>
      <c r="F19" s="21">
        <v>1825234.72</v>
      </c>
      <c r="G19" s="21">
        <v>1741137.06</v>
      </c>
      <c r="H19" s="21">
        <v>2466669.1799999997</v>
      </c>
      <c r="I19" s="21">
        <v>871630.75</v>
      </c>
      <c r="J19" s="21">
        <v>0</v>
      </c>
      <c r="K19" s="21">
        <v>0</v>
      </c>
      <c r="L19" s="21">
        <v>0</v>
      </c>
      <c r="M19" s="21">
        <v>0</v>
      </c>
      <c r="N19" s="21">
        <v>0</v>
      </c>
      <c r="O19" s="21">
        <v>0</v>
      </c>
      <c r="P19" s="21">
        <v>932428.65</v>
      </c>
      <c r="Q19" s="21">
        <v>663756.77</v>
      </c>
      <c r="R19" s="11">
        <f t="shared" si="3"/>
        <v>11170671.969999999</v>
      </c>
    </row>
    <row r="20" spans="1:19" x14ac:dyDescent="0.25">
      <c r="A20" s="20" t="s">
        <v>14</v>
      </c>
      <c r="B20" s="11">
        <v>6822038.333333333</v>
      </c>
      <c r="C20" s="11">
        <v>6822038.333333333</v>
      </c>
      <c r="D20" s="21">
        <v>12569.73</v>
      </c>
      <c r="E20" s="21">
        <v>112864.7</v>
      </c>
      <c r="F20" s="21">
        <v>591793.84000000008</v>
      </c>
      <c r="G20" s="21">
        <v>373341.48</v>
      </c>
      <c r="H20" s="21">
        <v>929918.45</v>
      </c>
      <c r="I20" s="21">
        <v>24790</v>
      </c>
      <c r="J20" s="21">
        <v>0</v>
      </c>
      <c r="K20" s="21">
        <v>0</v>
      </c>
      <c r="L20" s="21">
        <v>0</v>
      </c>
      <c r="M20" s="21">
        <v>0</v>
      </c>
      <c r="N20" s="21">
        <v>0</v>
      </c>
      <c r="O20" s="21">
        <v>0</v>
      </c>
      <c r="P20" s="21">
        <v>1124406.8799999999</v>
      </c>
      <c r="Q20" s="21">
        <v>186578.95</v>
      </c>
      <c r="R20" s="11">
        <f t="shared" si="3"/>
        <v>3356264.0300000003</v>
      </c>
    </row>
    <row r="21" spans="1:19" x14ac:dyDescent="0.25">
      <c r="A21" s="20" t="s">
        <v>15</v>
      </c>
      <c r="B21" s="11">
        <v>181948484.553</v>
      </c>
      <c r="C21" s="11">
        <v>181948484.553</v>
      </c>
      <c r="D21" s="21">
        <v>2619648.7000000002</v>
      </c>
      <c r="E21" s="21">
        <v>16196296.67</v>
      </c>
      <c r="F21" s="21">
        <v>5998702.3099999996</v>
      </c>
      <c r="G21" s="21">
        <v>14071765.43</v>
      </c>
      <c r="H21" s="21">
        <v>4074472.23</v>
      </c>
      <c r="I21" s="21">
        <v>9159535.1899999995</v>
      </c>
      <c r="J21" s="21">
        <v>0</v>
      </c>
      <c r="K21" s="21">
        <v>0</v>
      </c>
      <c r="L21" s="21">
        <v>0</v>
      </c>
      <c r="M21" s="21">
        <v>0</v>
      </c>
      <c r="N21" s="21">
        <v>0</v>
      </c>
      <c r="O21" s="21">
        <v>0</v>
      </c>
      <c r="P21" s="21">
        <v>14282766.789999999</v>
      </c>
      <c r="Q21" s="21">
        <v>10221957.5</v>
      </c>
      <c r="R21" s="11">
        <f t="shared" si="3"/>
        <v>76625144.819999993</v>
      </c>
    </row>
    <row r="22" spans="1:19" x14ac:dyDescent="0.25">
      <c r="A22" s="20" t="s">
        <v>16</v>
      </c>
      <c r="B22" s="11">
        <v>97605042.530000001</v>
      </c>
      <c r="C22" s="11">
        <v>97605042.530000001</v>
      </c>
      <c r="D22" s="21">
        <v>10458745.25</v>
      </c>
      <c r="E22" s="21">
        <v>10458323.990000002</v>
      </c>
      <c r="F22" s="21">
        <v>10466275.91</v>
      </c>
      <c r="G22" s="21">
        <v>10920204.500000002</v>
      </c>
      <c r="H22" s="21">
        <v>10015244.620000001</v>
      </c>
      <c r="I22" s="21">
        <v>10479781.59</v>
      </c>
      <c r="J22" s="21">
        <v>0</v>
      </c>
      <c r="K22" s="21">
        <v>0</v>
      </c>
      <c r="L22" s="21">
        <v>0</v>
      </c>
      <c r="M22" s="21">
        <v>0</v>
      </c>
      <c r="N22" s="21">
        <v>0</v>
      </c>
      <c r="O22" s="21">
        <v>0</v>
      </c>
      <c r="P22" s="21">
        <v>10487536.26</v>
      </c>
      <c r="Q22" s="21">
        <v>10520664.23</v>
      </c>
      <c r="R22" s="11">
        <f t="shared" si="3"/>
        <v>83806776.350000024</v>
      </c>
      <c r="S22" s="15"/>
    </row>
    <row r="23" spans="1:19" ht="44.25" customHeight="1" x14ac:dyDescent="0.25">
      <c r="A23" s="20" t="s">
        <v>17</v>
      </c>
      <c r="B23" s="11">
        <v>50033236</v>
      </c>
      <c r="C23" s="11">
        <v>50033236</v>
      </c>
      <c r="D23" s="21">
        <v>476887.96</v>
      </c>
      <c r="E23" s="21">
        <v>372538.58</v>
      </c>
      <c r="F23" s="21">
        <v>572751.08000000007</v>
      </c>
      <c r="G23" s="21">
        <v>258148.7</v>
      </c>
      <c r="H23" s="21">
        <v>755891.55999999994</v>
      </c>
      <c r="I23" s="21">
        <v>575332.05000000005</v>
      </c>
      <c r="J23" s="21">
        <v>0</v>
      </c>
      <c r="K23" s="21">
        <v>0</v>
      </c>
      <c r="L23" s="21">
        <v>0</v>
      </c>
      <c r="M23" s="21">
        <v>0</v>
      </c>
      <c r="N23" s="21">
        <v>0</v>
      </c>
      <c r="O23" s="21">
        <v>0</v>
      </c>
      <c r="P23" s="21">
        <v>914969.82000000007</v>
      </c>
      <c r="Q23" s="21">
        <v>1128801.75</v>
      </c>
      <c r="R23" s="11">
        <f t="shared" si="3"/>
        <v>5055321.5</v>
      </c>
    </row>
    <row r="24" spans="1:19" ht="27" x14ac:dyDescent="0.25">
      <c r="A24" s="20" t="s">
        <v>18</v>
      </c>
      <c r="B24" s="11">
        <v>1119927100.8601391</v>
      </c>
      <c r="C24" s="11">
        <v>1119927100.8601391</v>
      </c>
      <c r="D24" s="22">
        <v>2222873.7999999998</v>
      </c>
      <c r="E24" s="22">
        <v>5035415.1500000004</v>
      </c>
      <c r="F24" s="22">
        <v>6118576.1300000008</v>
      </c>
      <c r="G24" s="22">
        <v>4470248.1500000004</v>
      </c>
      <c r="H24" s="22">
        <v>15264550.02</v>
      </c>
      <c r="I24" s="22">
        <v>2685975.0100000002</v>
      </c>
      <c r="J24" s="22">
        <v>0</v>
      </c>
      <c r="K24" s="22">
        <v>0</v>
      </c>
      <c r="L24" s="22">
        <v>0</v>
      </c>
      <c r="M24" s="22">
        <v>0</v>
      </c>
      <c r="N24" s="22">
        <v>0</v>
      </c>
      <c r="O24" s="22">
        <v>0</v>
      </c>
      <c r="P24" s="22">
        <v>20059233.59</v>
      </c>
      <c r="Q24" s="22">
        <v>8438795.4100000001</v>
      </c>
      <c r="R24" s="11">
        <f t="shared" si="3"/>
        <v>64295667.260000005</v>
      </c>
    </row>
    <row r="25" spans="1:19" x14ac:dyDescent="0.25">
      <c r="A25" s="20" t="s">
        <v>19</v>
      </c>
      <c r="B25" s="11">
        <v>10802400</v>
      </c>
      <c r="C25" s="11">
        <v>10802400</v>
      </c>
      <c r="D25" s="21">
        <v>0</v>
      </c>
      <c r="E25" s="21">
        <v>0</v>
      </c>
      <c r="F25" s="21">
        <v>0</v>
      </c>
      <c r="G25" s="21">
        <v>3508169.13</v>
      </c>
      <c r="H25" s="21">
        <v>2862773.35</v>
      </c>
      <c r="I25" s="21">
        <v>151094.29999999999</v>
      </c>
      <c r="J25" s="21">
        <v>0</v>
      </c>
      <c r="K25" s="21">
        <v>0</v>
      </c>
      <c r="L25" s="21">
        <v>0</v>
      </c>
      <c r="M25" s="21">
        <v>0</v>
      </c>
      <c r="N25" s="21">
        <v>0</v>
      </c>
      <c r="O25" s="21">
        <v>0</v>
      </c>
      <c r="P25" s="21">
        <v>46020</v>
      </c>
      <c r="Q25" s="21">
        <v>4233704</v>
      </c>
      <c r="R25" s="11">
        <f t="shared" si="3"/>
        <v>10801760.780000001</v>
      </c>
    </row>
    <row r="26" spans="1:19" ht="18.75" customHeight="1" x14ac:dyDescent="0.25">
      <c r="A26" s="17" t="s">
        <v>20</v>
      </c>
      <c r="B26" s="18">
        <f>SUM(B27:B35)</f>
        <v>67172112.606666669</v>
      </c>
      <c r="C26" s="18">
        <f t="shared" ref="C26:Q26" si="4">SUM(C27:C35)</f>
        <v>67172112.606666669</v>
      </c>
      <c r="D26" s="18">
        <f t="shared" si="4"/>
        <v>2727057.1</v>
      </c>
      <c r="E26" s="18">
        <f t="shared" si="4"/>
        <v>2883287.5100000002</v>
      </c>
      <c r="F26" s="18">
        <f t="shared" si="4"/>
        <v>2720495.76</v>
      </c>
      <c r="G26" s="18">
        <f t="shared" si="4"/>
        <v>-681937.89000000013</v>
      </c>
      <c r="H26" s="18">
        <f t="shared" si="4"/>
        <v>7277831.9100000001</v>
      </c>
      <c r="I26" s="18">
        <f t="shared" si="4"/>
        <v>2929885.49</v>
      </c>
      <c r="J26" s="18">
        <f t="shared" si="4"/>
        <v>0</v>
      </c>
      <c r="K26" s="18">
        <f t="shared" si="4"/>
        <v>0</v>
      </c>
      <c r="L26" s="18">
        <f t="shared" si="4"/>
        <v>0</v>
      </c>
      <c r="M26" s="18">
        <f t="shared" si="4"/>
        <v>0</v>
      </c>
      <c r="N26" s="18">
        <f t="shared" si="4"/>
        <v>0</v>
      </c>
      <c r="O26" s="18">
        <f t="shared" si="4"/>
        <v>0</v>
      </c>
      <c r="P26" s="18">
        <f t="shared" si="4"/>
        <v>2343303.7800000003</v>
      </c>
      <c r="Q26" s="18">
        <f t="shared" si="4"/>
        <v>2580219.8200000003</v>
      </c>
      <c r="R26" s="18">
        <f>SUM(R27:R35)</f>
        <v>22780143.48</v>
      </c>
      <c r="S26" s="19"/>
    </row>
    <row r="27" spans="1:19" ht="27" x14ac:dyDescent="0.25">
      <c r="A27" s="20" t="s">
        <v>21</v>
      </c>
      <c r="B27" s="11">
        <v>4905042.5999999996</v>
      </c>
      <c r="C27" s="11">
        <v>4905042.5999999996</v>
      </c>
      <c r="D27" s="22">
        <v>334778.69</v>
      </c>
      <c r="E27" s="22">
        <v>618341.29</v>
      </c>
      <c r="F27" s="22">
        <v>326435.94</v>
      </c>
      <c r="G27" s="22">
        <v>-545470.03</v>
      </c>
      <c r="H27" s="22">
        <v>1275893.03</v>
      </c>
      <c r="I27" s="22">
        <v>484642.66000000003</v>
      </c>
      <c r="J27" s="22">
        <v>0</v>
      </c>
      <c r="K27" s="22">
        <v>0</v>
      </c>
      <c r="L27" s="22">
        <v>0</v>
      </c>
      <c r="M27" s="22">
        <v>0</v>
      </c>
      <c r="N27" s="22">
        <v>0</v>
      </c>
      <c r="O27" s="22">
        <v>0</v>
      </c>
      <c r="P27" s="22">
        <v>537095.91</v>
      </c>
      <c r="Q27" s="22">
        <v>-477501.84</v>
      </c>
      <c r="R27" s="11">
        <f t="shared" si="3"/>
        <v>2554215.6500000004</v>
      </c>
    </row>
    <row r="28" spans="1:19" x14ac:dyDescent="0.25">
      <c r="A28" s="20" t="s">
        <v>22</v>
      </c>
      <c r="B28" s="11">
        <v>1710038.4</v>
      </c>
      <c r="C28" s="11">
        <v>1710038.4</v>
      </c>
      <c r="D28" s="22">
        <v>506721.67</v>
      </c>
      <c r="E28" s="22">
        <v>199656</v>
      </c>
      <c r="F28" s="22">
        <v>0</v>
      </c>
      <c r="G28" s="22">
        <v>-450000</v>
      </c>
      <c r="H28" s="22">
        <v>562000.07999999996</v>
      </c>
      <c r="I28" s="22">
        <v>0</v>
      </c>
      <c r="J28" s="22">
        <v>0</v>
      </c>
      <c r="K28" s="22">
        <v>0</v>
      </c>
      <c r="L28" s="22">
        <v>0</v>
      </c>
      <c r="M28" s="22">
        <v>0</v>
      </c>
      <c r="N28" s="22">
        <v>0</v>
      </c>
      <c r="O28" s="22">
        <v>0</v>
      </c>
      <c r="P28" s="22">
        <v>0</v>
      </c>
      <c r="Q28" s="22">
        <v>0</v>
      </c>
      <c r="R28" s="11">
        <f t="shared" si="3"/>
        <v>818377.74999999988</v>
      </c>
    </row>
    <row r="29" spans="1:19" ht="27" x14ac:dyDescent="0.25">
      <c r="A29" s="20" t="s">
        <v>23</v>
      </c>
      <c r="B29" s="11">
        <v>2842792</v>
      </c>
      <c r="C29" s="11">
        <v>2842792</v>
      </c>
      <c r="D29" s="22">
        <v>0</v>
      </c>
      <c r="E29" s="22">
        <v>843242.28</v>
      </c>
      <c r="F29" s="22">
        <v>0</v>
      </c>
      <c r="G29" s="22">
        <v>-500000</v>
      </c>
      <c r="H29" s="22">
        <v>986238.97</v>
      </c>
      <c r="I29" s="22">
        <v>0</v>
      </c>
      <c r="J29" s="22">
        <v>0</v>
      </c>
      <c r="K29" s="22">
        <v>0</v>
      </c>
      <c r="L29" s="22">
        <v>0</v>
      </c>
      <c r="M29" s="22">
        <v>0</v>
      </c>
      <c r="N29" s="22">
        <v>0</v>
      </c>
      <c r="O29" s="22">
        <v>0</v>
      </c>
      <c r="P29" s="22">
        <v>151158</v>
      </c>
      <c r="Q29" s="22">
        <v>301315.59999999998</v>
      </c>
      <c r="R29" s="11">
        <f t="shared" si="3"/>
        <v>1781954.85</v>
      </c>
    </row>
    <row r="30" spans="1:19" x14ac:dyDescent="0.25">
      <c r="A30" s="20" t="s">
        <v>24</v>
      </c>
      <c r="B30" s="11">
        <v>600000</v>
      </c>
      <c r="C30" s="11">
        <v>600000</v>
      </c>
      <c r="D30" s="22">
        <v>0</v>
      </c>
      <c r="E30" s="22">
        <v>0</v>
      </c>
      <c r="F30" s="22">
        <v>0</v>
      </c>
      <c r="G30" s="22">
        <v>0</v>
      </c>
      <c r="H30" s="22">
        <v>138092.03</v>
      </c>
      <c r="I30" s="22">
        <v>0</v>
      </c>
      <c r="J30" s="22">
        <v>0</v>
      </c>
      <c r="K30" s="22">
        <v>0</v>
      </c>
      <c r="L30" s="22">
        <v>0</v>
      </c>
      <c r="M30" s="22">
        <v>0</v>
      </c>
      <c r="N30" s="22">
        <v>0</v>
      </c>
      <c r="O30" s="22">
        <v>0</v>
      </c>
      <c r="P30" s="22">
        <v>0</v>
      </c>
      <c r="Q30" s="22">
        <v>0</v>
      </c>
      <c r="R30" s="11">
        <f t="shared" si="3"/>
        <v>138092.03</v>
      </c>
    </row>
    <row r="31" spans="1:19" ht="27" x14ac:dyDescent="0.25">
      <c r="A31" s="20" t="s">
        <v>25</v>
      </c>
      <c r="B31" s="11">
        <v>1560000</v>
      </c>
      <c r="C31" s="11">
        <v>1560000</v>
      </c>
      <c r="D31" s="22">
        <v>0</v>
      </c>
      <c r="E31" s="22">
        <v>29905</v>
      </c>
      <c r="F31" s="22">
        <v>203544.81</v>
      </c>
      <c r="G31" s="22">
        <v>-200000</v>
      </c>
      <c r="H31" s="22">
        <v>200000</v>
      </c>
      <c r="I31" s="22">
        <v>3308</v>
      </c>
      <c r="J31" s="22">
        <v>0</v>
      </c>
      <c r="K31" s="22">
        <v>0</v>
      </c>
      <c r="L31" s="22">
        <v>0</v>
      </c>
      <c r="M31" s="22">
        <v>0</v>
      </c>
      <c r="N31" s="22">
        <v>0</v>
      </c>
      <c r="O31" s="22">
        <v>0</v>
      </c>
      <c r="P31" s="22">
        <v>199624.81</v>
      </c>
      <c r="Q31" s="22">
        <v>0</v>
      </c>
      <c r="R31" s="11">
        <f t="shared" si="3"/>
        <v>436382.62</v>
      </c>
      <c r="S31" s="2" t="s">
        <v>81</v>
      </c>
    </row>
    <row r="32" spans="1:19" ht="27" x14ac:dyDescent="0.25">
      <c r="A32" s="20" t="s">
        <v>26</v>
      </c>
      <c r="B32" s="11">
        <v>2168666.666666667</v>
      </c>
      <c r="C32" s="11">
        <v>2168666.666666667</v>
      </c>
      <c r="D32" s="22">
        <v>0</v>
      </c>
      <c r="E32" s="22">
        <v>5308</v>
      </c>
      <c r="F32" s="22">
        <v>0</v>
      </c>
      <c r="G32" s="22">
        <v>0</v>
      </c>
      <c r="H32" s="22">
        <v>19470.63</v>
      </c>
      <c r="I32" s="22">
        <v>68535</v>
      </c>
      <c r="J32" s="22">
        <v>0</v>
      </c>
      <c r="K32" s="22">
        <v>0</v>
      </c>
      <c r="L32" s="22">
        <v>0</v>
      </c>
      <c r="M32" s="22">
        <v>0</v>
      </c>
      <c r="N32" s="22">
        <v>0</v>
      </c>
      <c r="O32" s="22">
        <v>0</v>
      </c>
      <c r="P32" s="22">
        <v>0</v>
      </c>
      <c r="Q32" s="22">
        <v>87109.8</v>
      </c>
      <c r="R32" s="11">
        <f t="shared" si="3"/>
        <v>180423.43</v>
      </c>
    </row>
    <row r="33" spans="1:19" ht="27" x14ac:dyDescent="0.25">
      <c r="A33" s="20" t="s">
        <v>27</v>
      </c>
      <c r="B33" s="11">
        <v>20138736</v>
      </c>
      <c r="C33" s="11">
        <v>20138736</v>
      </c>
      <c r="D33" s="22">
        <v>985626.2</v>
      </c>
      <c r="E33" s="22">
        <v>1143346.97</v>
      </c>
      <c r="F33" s="22">
        <v>1096116.02</v>
      </c>
      <c r="G33" s="22">
        <v>1065175.92</v>
      </c>
      <c r="H33" s="22">
        <v>1019575.75</v>
      </c>
      <c r="I33" s="22">
        <v>1415773.7400000002</v>
      </c>
      <c r="J33" s="22">
        <v>0</v>
      </c>
      <c r="K33" s="22">
        <v>0</v>
      </c>
      <c r="L33" s="22">
        <v>0</v>
      </c>
      <c r="M33" s="22">
        <v>0</v>
      </c>
      <c r="N33" s="22">
        <v>0</v>
      </c>
      <c r="O33" s="22">
        <v>0</v>
      </c>
      <c r="P33" s="22">
        <v>973888.72</v>
      </c>
      <c r="Q33" s="22">
        <v>1105414.52</v>
      </c>
      <c r="R33" s="11">
        <f t="shared" si="3"/>
        <v>8804917.8399999999</v>
      </c>
    </row>
    <row r="34" spans="1:19" ht="27" x14ac:dyDescent="0.25">
      <c r="A34" s="20" t="s">
        <v>28</v>
      </c>
      <c r="B34" s="11">
        <v>0</v>
      </c>
      <c r="C34" s="11">
        <v>0</v>
      </c>
      <c r="D34" s="22">
        <v>0</v>
      </c>
      <c r="E34" s="22">
        <v>0</v>
      </c>
      <c r="F34" s="22">
        <v>0</v>
      </c>
      <c r="G34" s="22">
        <v>0</v>
      </c>
      <c r="H34" s="22">
        <v>0</v>
      </c>
      <c r="I34" s="22">
        <v>0</v>
      </c>
      <c r="J34" s="22">
        <v>0</v>
      </c>
      <c r="K34" s="22">
        <v>0</v>
      </c>
      <c r="L34" s="22">
        <v>0</v>
      </c>
      <c r="M34" s="22">
        <v>0</v>
      </c>
      <c r="N34" s="22">
        <v>0</v>
      </c>
      <c r="O34" s="22">
        <v>0</v>
      </c>
      <c r="P34" s="22">
        <v>0</v>
      </c>
      <c r="Q34" s="22">
        <v>0</v>
      </c>
      <c r="R34" s="11">
        <f t="shared" si="3"/>
        <v>0</v>
      </c>
    </row>
    <row r="35" spans="1:19" x14ac:dyDescent="0.25">
      <c r="A35" s="20" t="s">
        <v>29</v>
      </c>
      <c r="B35" s="11">
        <v>33246836.940000001</v>
      </c>
      <c r="C35" s="11">
        <v>33246836.940000001</v>
      </c>
      <c r="D35" s="22">
        <v>899930.53999999992</v>
      </c>
      <c r="E35" s="22">
        <v>43487.970000000059</v>
      </c>
      <c r="F35" s="22">
        <v>1094398.99</v>
      </c>
      <c r="G35" s="22">
        <v>-51643.780000000028</v>
      </c>
      <c r="H35" s="22">
        <v>3076561.42</v>
      </c>
      <c r="I35" s="22">
        <v>957626.09</v>
      </c>
      <c r="J35" s="22">
        <v>0</v>
      </c>
      <c r="K35" s="22">
        <v>0</v>
      </c>
      <c r="L35" s="22">
        <v>0</v>
      </c>
      <c r="M35" s="22">
        <v>0</v>
      </c>
      <c r="N35" s="22">
        <v>0</v>
      </c>
      <c r="O35" s="22">
        <v>0</v>
      </c>
      <c r="P35" s="22">
        <v>481536.34000000008</v>
      </c>
      <c r="Q35" s="22">
        <v>1563881.7400000002</v>
      </c>
      <c r="R35" s="11">
        <f t="shared" si="3"/>
        <v>8065779.3099999996</v>
      </c>
    </row>
    <row r="36" spans="1:19" ht="17.25" customHeight="1" x14ac:dyDescent="0.25">
      <c r="A36" s="17" t="s">
        <v>30</v>
      </c>
      <c r="B36" s="18">
        <f>SUM(B37:B43)</f>
        <v>1234820529.96</v>
      </c>
      <c r="C36" s="18">
        <f t="shared" ref="C36:R36" si="5">SUM(C37:C43)</f>
        <v>1234820529.96</v>
      </c>
      <c r="D36" s="18">
        <f t="shared" si="5"/>
        <v>5418470.4000000004</v>
      </c>
      <c r="E36" s="18">
        <f t="shared" si="5"/>
        <v>2303725</v>
      </c>
      <c r="F36" s="18">
        <f t="shared" si="5"/>
        <v>3543415</v>
      </c>
      <c r="G36" s="18">
        <f t="shared" si="5"/>
        <v>872400</v>
      </c>
      <c r="H36" s="18">
        <f t="shared" si="5"/>
        <v>427000</v>
      </c>
      <c r="I36" s="18">
        <f t="shared" si="5"/>
        <v>1515338.88</v>
      </c>
      <c r="J36" s="18">
        <f t="shared" si="5"/>
        <v>0</v>
      </c>
      <c r="K36" s="18">
        <f t="shared" si="5"/>
        <v>0</v>
      </c>
      <c r="L36" s="18">
        <f t="shared" si="5"/>
        <v>0</v>
      </c>
      <c r="M36" s="18">
        <f t="shared" si="5"/>
        <v>0</v>
      </c>
      <c r="N36" s="18">
        <f t="shared" si="5"/>
        <v>0</v>
      </c>
      <c r="O36" s="18">
        <f t="shared" si="5"/>
        <v>0</v>
      </c>
      <c r="P36" s="18">
        <f t="shared" si="5"/>
        <v>387720</v>
      </c>
      <c r="Q36" s="18">
        <f t="shared" si="5"/>
        <v>500184253.81</v>
      </c>
      <c r="R36" s="18">
        <f t="shared" si="5"/>
        <v>514652323.08999997</v>
      </c>
      <c r="S36" s="19"/>
    </row>
    <row r="37" spans="1:19" ht="27" x14ac:dyDescent="0.25">
      <c r="A37" s="20" t="s">
        <v>31</v>
      </c>
      <c r="B37" s="11">
        <v>20000000</v>
      </c>
      <c r="C37" s="11">
        <v>20000000</v>
      </c>
      <c r="D37" s="22">
        <v>1227770.3999999999</v>
      </c>
      <c r="E37" s="22">
        <v>2274100</v>
      </c>
      <c r="F37" s="22">
        <v>-2021585</v>
      </c>
      <c r="G37" s="22">
        <v>872400</v>
      </c>
      <c r="H37" s="22">
        <v>427000</v>
      </c>
      <c r="I37" s="22">
        <v>1469999.88</v>
      </c>
      <c r="J37" s="22">
        <v>0</v>
      </c>
      <c r="K37" s="22">
        <v>0</v>
      </c>
      <c r="L37" s="22">
        <v>0</v>
      </c>
      <c r="M37" s="22">
        <v>0</v>
      </c>
      <c r="N37" s="22">
        <v>0</v>
      </c>
      <c r="O37" s="22">
        <v>0</v>
      </c>
      <c r="P37" s="22">
        <v>387720</v>
      </c>
      <c r="Q37" s="22">
        <v>184253.81</v>
      </c>
      <c r="R37" s="11">
        <f t="shared" si="3"/>
        <v>4821659.0899999989</v>
      </c>
    </row>
    <row r="38" spans="1:19" ht="27" x14ac:dyDescent="0.25">
      <c r="A38" s="20" t="s">
        <v>32</v>
      </c>
      <c r="B38" s="11">
        <v>0</v>
      </c>
      <c r="C38" s="11">
        <v>0</v>
      </c>
      <c r="D38" s="22">
        <v>0</v>
      </c>
      <c r="E38" s="22">
        <v>0</v>
      </c>
      <c r="F38" s="22">
        <v>0</v>
      </c>
      <c r="G38" s="22">
        <v>0</v>
      </c>
      <c r="H38" s="22">
        <v>0</v>
      </c>
      <c r="I38" s="22">
        <v>0</v>
      </c>
      <c r="J38" s="22">
        <v>0</v>
      </c>
      <c r="K38" s="22">
        <v>0</v>
      </c>
      <c r="L38" s="22">
        <v>0</v>
      </c>
      <c r="M38" s="22">
        <v>0</v>
      </c>
      <c r="N38" s="22">
        <v>0</v>
      </c>
      <c r="O38" s="22">
        <v>0</v>
      </c>
      <c r="P38" s="22">
        <v>0</v>
      </c>
      <c r="Q38" s="22">
        <v>0</v>
      </c>
      <c r="R38" s="11">
        <f t="shared" si="3"/>
        <v>0</v>
      </c>
    </row>
    <row r="39" spans="1:19" ht="27" x14ac:dyDescent="0.25">
      <c r="A39" s="20" t="s">
        <v>33</v>
      </c>
      <c r="B39" s="11">
        <v>0</v>
      </c>
      <c r="C39" s="11">
        <v>0</v>
      </c>
      <c r="D39" s="22">
        <v>0</v>
      </c>
      <c r="E39" s="22">
        <v>0</v>
      </c>
      <c r="F39" s="22">
        <v>0</v>
      </c>
      <c r="G39" s="22">
        <v>0</v>
      </c>
      <c r="H39" s="22">
        <v>0</v>
      </c>
      <c r="I39" s="22">
        <v>0</v>
      </c>
      <c r="J39" s="22">
        <v>0</v>
      </c>
      <c r="K39" s="22">
        <v>0</v>
      </c>
      <c r="L39" s="22">
        <v>0</v>
      </c>
      <c r="M39" s="22">
        <v>0</v>
      </c>
      <c r="N39" s="22">
        <v>0</v>
      </c>
      <c r="O39" s="22">
        <v>0</v>
      </c>
      <c r="P39" s="22">
        <v>0</v>
      </c>
      <c r="Q39" s="22">
        <v>0</v>
      </c>
      <c r="R39" s="11">
        <f t="shared" si="3"/>
        <v>0</v>
      </c>
    </row>
    <row r="40" spans="1:19" ht="27" x14ac:dyDescent="0.25">
      <c r="A40" s="20" t="s">
        <v>34</v>
      </c>
      <c r="B40" s="11">
        <v>0</v>
      </c>
      <c r="C40" s="11">
        <v>0</v>
      </c>
      <c r="D40" s="22">
        <v>0</v>
      </c>
      <c r="E40" s="22">
        <v>0</v>
      </c>
      <c r="F40" s="22">
        <v>0</v>
      </c>
      <c r="G40" s="22">
        <v>0</v>
      </c>
      <c r="H40" s="22">
        <v>0</v>
      </c>
      <c r="I40" s="22">
        <v>0</v>
      </c>
      <c r="J40" s="22">
        <v>0</v>
      </c>
      <c r="K40" s="22">
        <v>0</v>
      </c>
      <c r="L40" s="22">
        <v>0</v>
      </c>
      <c r="M40" s="22">
        <v>0</v>
      </c>
      <c r="N40" s="22">
        <v>0</v>
      </c>
      <c r="O40" s="22">
        <v>0</v>
      </c>
      <c r="P40" s="22">
        <v>0</v>
      </c>
      <c r="Q40" s="22">
        <v>0</v>
      </c>
      <c r="R40" s="11">
        <f t="shared" si="3"/>
        <v>0</v>
      </c>
    </row>
    <row r="41" spans="1:19" ht="27" x14ac:dyDescent="0.25">
      <c r="A41" s="20" t="s">
        <v>35</v>
      </c>
      <c r="B41" s="11">
        <v>0</v>
      </c>
      <c r="C41" s="11">
        <v>0</v>
      </c>
      <c r="D41" s="22">
        <v>0</v>
      </c>
      <c r="E41" s="22">
        <v>0</v>
      </c>
      <c r="F41" s="22">
        <v>0</v>
      </c>
      <c r="G41" s="22">
        <v>0</v>
      </c>
      <c r="H41" s="22">
        <v>0</v>
      </c>
      <c r="I41" s="22">
        <v>0</v>
      </c>
      <c r="J41" s="22">
        <v>0</v>
      </c>
      <c r="K41" s="22">
        <v>0</v>
      </c>
      <c r="L41" s="22">
        <v>0</v>
      </c>
      <c r="M41" s="22">
        <v>0</v>
      </c>
      <c r="N41" s="22">
        <v>0</v>
      </c>
      <c r="O41" s="22">
        <v>0</v>
      </c>
      <c r="P41" s="22">
        <v>0</v>
      </c>
      <c r="Q41" s="22">
        <v>0</v>
      </c>
      <c r="R41" s="11">
        <f t="shared" si="3"/>
        <v>0</v>
      </c>
    </row>
    <row r="42" spans="1:19" ht="27" x14ac:dyDescent="0.25">
      <c r="A42" s="20" t="s">
        <v>36</v>
      </c>
      <c r="B42" s="11">
        <v>9248783.2400000021</v>
      </c>
      <c r="C42" s="11">
        <v>9248783.2400000021</v>
      </c>
      <c r="D42" s="22">
        <v>4190700</v>
      </c>
      <c r="E42" s="22">
        <v>29625</v>
      </c>
      <c r="F42" s="22">
        <v>5565000</v>
      </c>
      <c r="G42" s="22">
        <v>0</v>
      </c>
      <c r="H42" s="22">
        <v>0</v>
      </c>
      <c r="I42" s="22">
        <v>45339</v>
      </c>
      <c r="J42" s="22">
        <v>0</v>
      </c>
      <c r="K42" s="22">
        <v>0</v>
      </c>
      <c r="L42" s="22">
        <v>0</v>
      </c>
      <c r="M42" s="22">
        <v>0</v>
      </c>
      <c r="N42" s="22">
        <v>0</v>
      </c>
      <c r="O42" s="22">
        <v>0</v>
      </c>
      <c r="P42" s="22">
        <v>0</v>
      </c>
      <c r="Q42" s="22">
        <v>0</v>
      </c>
      <c r="R42" s="11">
        <f t="shared" si="3"/>
        <v>9830664</v>
      </c>
    </row>
    <row r="43" spans="1:19" ht="27" x14ac:dyDescent="0.25">
      <c r="A43" s="20" t="s">
        <v>37</v>
      </c>
      <c r="B43" s="11">
        <v>1205571746.72</v>
      </c>
      <c r="C43" s="11">
        <v>1205571746.72</v>
      </c>
      <c r="D43" s="22">
        <v>0</v>
      </c>
      <c r="E43" s="22">
        <v>0</v>
      </c>
      <c r="F43" s="22">
        <v>0</v>
      </c>
      <c r="G43" s="22">
        <v>0</v>
      </c>
      <c r="H43" s="22">
        <v>0</v>
      </c>
      <c r="I43" s="22">
        <v>0</v>
      </c>
      <c r="J43" s="22">
        <v>0</v>
      </c>
      <c r="K43" s="22">
        <v>0</v>
      </c>
      <c r="L43" s="22">
        <v>0</v>
      </c>
      <c r="M43" s="22">
        <v>0</v>
      </c>
      <c r="N43" s="22">
        <v>0</v>
      </c>
      <c r="O43" s="22">
        <v>0</v>
      </c>
      <c r="P43" s="22">
        <v>0</v>
      </c>
      <c r="Q43" s="22">
        <v>500000000</v>
      </c>
      <c r="R43" s="11">
        <f t="shared" si="3"/>
        <v>500000000</v>
      </c>
    </row>
    <row r="44" spans="1:19" ht="15.75" customHeight="1" x14ac:dyDescent="0.25">
      <c r="A44" s="17" t="s">
        <v>38</v>
      </c>
      <c r="B44" s="18">
        <f>SUM(B45:B51)</f>
        <v>264845585</v>
      </c>
      <c r="C44" s="18">
        <f t="shared" ref="C44:R44" si="6">SUM(C45:C51)</f>
        <v>264845585</v>
      </c>
      <c r="D44" s="18">
        <f t="shared" si="6"/>
        <v>2415664.2199999997</v>
      </c>
      <c r="E44" s="18">
        <f t="shared" si="6"/>
        <v>14690858</v>
      </c>
      <c r="F44" s="18">
        <f t="shared" si="6"/>
        <v>4158258.37</v>
      </c>
      <c r="G44" s="18">
        <f t="shared" si="6"/>
        <v>2122722</v>
      </c>
      <c r="H44" s="18">
        <f t="shared" si="6"/>
        <v>5101113.74</v>
      </c>
      <c r="I44" s="18">
        <f t="shared" si="6"/>
        <v>20272642.420000002</v>
      </c>
      <c r="J44" s="18">
        <f t="shared" si="6"/>
        <v>0</v>
      </c>
      <c r="K44" s="18">
        <f t="shared" si="6"/>
        <v>0</v>
      </c>
      <c r="L44" s="18">
        <f t="shared" si="6"/>
        <v>0</v>
      </c>
      <c r="M44" s="18">
        <f t="shared" si="6"/>
        <v>0</v>
      </c>
      <c r="N44" s="18">
        <f t="shared" si="6"/>
        <v>0</v>
      </c>
      <c r="O44" s="18">
        <f t="shared" si="6"/>
        <v>0</v>
      </c>
      <c r="P44" s="18">
        <f t="shared" si="6"/>
        <v>156729.56</v>
      </c>
      <c r="Q44" s="18">
        <f t="shared" si="6"/>
        <v>108329.08</v>
      </c>
      <c r="R44" s="18">
        <f t="shared" si="6"/>
        <v>49026317.390000001</v>
      </c>
      <c r="S44" s="19"/>
    </row>
    <row r="45" spans="1:19" ht="15" customHeight="1" x14ac:dyDescent="0.25">
      <c r="A45" s="20" t="s">
        <v>39</v>
      </c>
      <c r="B45" s="11">
        <v>0</v>
      </c>
      <c r="C45" s="11">
        <v>0</v>
      </c>
      <c r="D45" s="22">
        <v>0</v>
      </c>
      <c r="E45" s="22">
        <v>0</v>
      </c>
      <c r="F45" s="22">
        <v>0</v>
      </c>
      <c r="G45" s="22">
        <v>0</v>
      </c>
      <c r="H45" s="22">
        <v>0</v>
      </c>
      <c r="I45" s="22">
        <v>0</v>
      </c>
      <c r="J45" s="22">
        <v>0</v>
      </c>
      <c r="K45" s="22">
        <v>0</v>
      </c>
      <c r="L45" s="22">
        <v>0</v>
      </c>
      <c r="M45" s="22">
        <v>0</v>
      </c>
      <c r="N45" s="22">
        <v>0</v>
      </c>
      <c r="O45" s="22">
        <v>0</v>
      </c>
      <c r="P45" s="22">
        <v>0</v>
      </c>
      <c r="Q45" s="22">
        <v>0</v>
      </c>
      <c r="R45" s="11">
        <f t="shared" si="3"/>
        <v>0</v>
      </c>
      <c r="S45" s="15"/>
    </row>
    <row r="46" spans="1:19" ht="27" x14ac:dyDescent="0.25">
      <c r="A46" s="20" t="s">
        <v>40</v>
      </c>
      <c r="B46" s="11">
        <v>0</v>
      </c>
      <c r="C46" s="11">
        <v>0</v>
      </c>
      <c r="D46" s="22">
        <v>0</v>
      </c>
      <c r="E46" s="22">
        <v>0</v>
      </c>
      <c r="F46" s="22">
        <v>0</v>
      </c>
      <c r="G46" s="22">
        <v>0</v>
      </c>
      <c r="H46" s="22">
        <v>0</v>
      </c>
      <c r="I46" s="22">
        <v>0</v>
      </c>
      <c r="J46" s="22">
        <v>0</v>
      </c>
      <c r="K46" s="22">
        <v>0</v>
      </c>
      <c r="L46" s="22">
        <v>0</v>
      </c>
      <c r="M46" s="22">
        <v>0</v>
      </c>
      <c r="N46" s="22">
        <v>0</v>
      </c>
      <c r="O46" s="22">
        <v>0</v>
      </c>
      <c r="P46" s="22">
        <v>0</v>
      </c>
      <c r="Q46" s="22">
        <v>0</v>
      </c>
      <c r="R46" s="11">
        <f t="shared" si="3"/>
        <v>0</v>
      </c>
    </row>
    <row r="47" spans="1:19" ht="27" x14ac:dyDescent="0.25">
      <c r="A47" s="20" t="s">
        <v>41</v>
      </c>
      <c r="B47" s="11">
        <v>264845585</v>
      </c>
      <c r="C47" s="11">
        <v>264845585</v>
      </c>
      <c r="D47" s="22">
        <v>2415664.2199999997</v>
      </c>
      <c r="E47" s="22">
        <v>14690858</v>
      </c>
      <c r="F47" s="22">
        <v>4158258.37</v>
      </c>
      <c r="G47" s="22">
        <v>2122722</v>
      </c>
      <c r="H47" s="22">
        <v>5101113.74</v>
      </c>
      <c r="I47" s="22">
        <v>20272642.420000002</v>
      </c>
      <c r="J47" s="22">
        <v>0</v>
      </c>
      <c r="K47" s="22">
        <v>0</v>
      </c>
      <c r="L47" s="22">
        <v>0</v>
      </c>
      <c r="M47" s="22">
        <v>0</v>
      </c>
      <c r="N47" s="22">
        <v>0</v>
      </c>
      <c r="O47" s="22">
        <v>0</v>
      </c>
      <c r="P47" s="22">
        <v>156729.56</v>
      </c>
      <c r="Q47" s="22">
        <v>108329.08</v>
      </c>
      <c r="R47" s="11">
        <f t="shared" si="3"/>
        <v>49026317.390000001</v>
      </c>
      <c r="S47" s="23"/>
    </row>
    <row r="48" spans="1:19" ht="27" x14ac:dyDescent="0.25">
      <c r="A48" s="20" t="s">
        <v>42</v>
      </c>
      <c r="B48" s="11">
        <v>0</v>
      </c>
      <c r="C48" s="11">
        <v>0</v>
      </c>
      <c r="D48" s="22">
        <v>0</v>
      </c>
      <c r="E48" s="22">
        <v>0</v>
      </c>
      <c r="F48" s="22">
        <v>0</v>
      </c>
      <c r="G48" s="22">
        <v>0</v>
      </c>
      <c r="H48" s="22">
        <v>0</v>
      </c>
      <c r="I48" s="22">
        <v>0</v>
      </c>
      <c r="J48" s="22">
        <v>0</v>
      </c>
      <c r="K48" s="22">
        <v>0</v>
      </c>
      <c r="L48" s="22">
        <v>0</v>
      </c>
      <c r="M48" s="22">
        <v>0</v>
      </c>
      <c r="N48" s="22">
        <v>0</v>
      </c>
      <c r="O48" s="22">
        <v>0</v>
      </c>
      <c r="P48" s="22">
        <v>0</v>
      </c>
      <c r="Q48" s="22">
        <v>0</v>
      </c>
      <c r="R48" s="11">
        <f t="shared" si="3"/>
        <v>0</v>
      </c>
    </row>
    <row r="49" spans="1:19" ht="27" x14ac:dyDescent="0.25">
      <c r="A49" s="20" t="s">
        <v>43</v>
      </c>
      <c r="B49" s="11">
        <v>0</v>
      </c>
      <c r="C49" s="11">
        <v>0</v>
      </c>
      <c r="D49" s="22">
        <v>0</v>
      </c>
      <c r="E49" s="22">
        <v>0</v>
      </c>
      <c r="F49" s="22">
        <v>0</v>
      </c>
      <c r="G49" s="22">
        <v>0</v>
      </c>
      <c r="H49" s="22">
        <v>0</v>
      </c>
      <c r="I49" s="22">
        <v>0</v>
      </c>
      <c r="J49" s="22">
        <v>0</v>
      </c>
      <c r="K49" s="22">
        <v>0</v>
      </c>
      <c r="L49" s="22">
        <v>0</v>
      </c>
      <c r="M49" s="22">
        <v>0</v>
      </c>
      <c r="N49" s="22">
        <v>0</v>
      </c>
      <c r="O49" s="22">
        <v>0</v>
      </c>
      <c r="P49" s="22">
        <v>0</v>
      </c>
      <c r="Q49" s="22">
        <v>0</v>
      </c>
      <c r="R49" s="11">
        <f t="shared" si="3"/>
        <v>0</v>
      </c>
    </row>
    <row r="50" spans="1:19" ht="15" customHeight="1" x14ac:dyDescent="0.25">
      <c r="A50" s="20" t="s">
        <v>44</v>
      </c>
      <c r="B50" s="11">
        <v>0</v>
      </c>
      <c r="C50" s="11">
        <v>0</v>
      </c>
      <c r="D50" s="22">
        <v>0</v>
      </c>
      <c r="E50" s="22">
        <v>0</v>
      </c>
      <c r="F50" s="22">
        <v>0</v>
      </c>
      <c r="G50" s="22">
        <v>0</v>
      </c>
      <c r="H50" s="22">
        <v>0</v>
      </c>
      <c r="I50" s="22">
        <v>0</v>
      </c>
      <c r="J50" s="22">
        <v>0</v>
      </c>
      <c r="K50" s="22">
        <v>0</v>
      </c>
      <c r="L50" s="22">
        <v>0</v>
      </c>
      <c r="M50" s="22">
        <v>0</v>
      </c>
      <c r="N50" s="22">
        <v>0</v>
      </c>
      <c r="O50" s="22">
        <v>0</v>
      </c>
      <c r="P50" s="22">
        <v>0</v>
      </c>
      <c r="Q50" s="22">
        <v>0</v>
      </c>
      <c r="R50" s="11">
        <f t="shared" si="3"/>
        <v>0</v>
      </c>
    </row>
    <row r="51" spans="1:19" ht="27" x14ac:dyDescent="0.25">
      <c r="A51" s="20" t="s">
        <v>45</v>
      </c>
      <c r="B51" s="11">
        <v>0</v>
      </c>
      <c r="C51" s="11">
        <v>0</v>
      </c>
      <c r="D51" s="22">
        <v>0</v>
      </c>
      <c r="E51" s="22">
        <v>0</v>
      </c>
      <c r="F51" s="22">
        <v>0</v>
      </c>
      <c r="G51" s="22">
        <v>0</v>
      </c>
      <c r="H51" s="22">
        <v>0</v>
      </c>
      <c r="I51" s="22">
        <v>0</v>
      </c>
      <c r="J51" s="22">
        <v>0</v>
      </c>
      <c r="K51" s="22">
        <v>0</v>
      </c>
      <c r="L51" s="22">
        <v>0</v>
      </c>
      <c r="M51" s="22">
        <v>0</v>
      </c>
      <c r="N51" s="22">
        <v>0</v>
      </c>
      <c r="O51" s="22">
        <v>0</v>
      </c>
      <c r="P51" s="22">
        <v>0</v>
      </c>
      <c r="Q51" s="22">
        <v>0</v>
      </c>
      <c r="R51" s="11">
        <f t="shared" si="3"/>
        <v>0</v>
      </c>
    </row>
    <row r="52" spans="1:19" ht="17.25" customHeight="1" x14ac:dyDescent="0.25">
      <c r="A52" s="17" t="s">
        <v>46</v>
      </c>
      <c r="B52" s="18">
        <f>SUM(B53:B61)</f>
        <v>694703496.88999999</v>
      </c>
      <c r="C52" s="18">
        <f t="shared" ref="C52:P52" si="7">SUM(C53:C61)</f>
        <v>694703496.88999999</v>
      </c>
      <c r="D52" s="18">
        <f t="shared" si="7"/>
        <v>-7205977.8399999999</v>
      </c>
      <c r="E52" s="18">
        <f t="shared" si="7"/>
        <v>547997.66</v>
      </c>
      <c r="F52" s="18">
        <f t="shared" si="7"/>
        <v>1491588.08</v>
      </c>
      <c r="G52" s="18">
        <f t="shared" si="7"/>
        <v>14261554.360000001</v>
      </c>
      <c r="H52" s="18">
        <f t="shared" si="7"/>
        <v>5199120.1000000006</v>
      </c>
      <c r="I52" s="18">
        <f t="shared" si="7"/>
        <v>10331544.75</v>
      </c>
      <c r="J52" s="18">
        <f t="shared" si="7"/>
        <v>0</v>
      </c>
      <c r="K52" s="18">
        <f t="shared" si="7"/>
        <v>0</v>
      </c>
      <c r="L52" s="18">
        <f t="shared" si="7"/>
        <v>0</v>
      </c>
      <c r="M52" s="18">
        <f t="shared" si="7"/>
        <v>0</v>
      </c>
      <c r="N52" s="18">
        <f t="shared" si="7"/>
        <v>0</v>
      </c>
      <c r="O52" s="18">
        <f t="shared" si="7"/>
        <v>0</v>
      </c>
      <c r="P52" s="18">
        <f t="shared" si="7"/>
        <v>1757245.77</v>
      </c>
      <c r="Q52" s="18">
        <f>SUM(Q53:Q61)</f>
        <v>18447548.189999998</v>
      </c>
      <c r="R52" s="18">
        <f>SUM(R53:R61)</f>
        <v>44830621.07</v>
      </c>
      <c r="S52" s="19"/>
    </row>
    <row r="53" spans="1:19" x14ac:dyDescent="0.25">
      <c r="A53" s="20" t="s">
        <v>47</v>
      </c>
      <c r="B53" s="11">
        <v>46147044.79999999</v>
      </c>
      <c r="C53" s="11">
        <v>46147044.79999999</v>
      </c>
      <c r="D53" s="22">
        <v>199125</v>
      </c>
      <c r="E53" s="22">
        <v>176882</v>
      </c>
      <c r="F53" s="22">
        <v>568313.07999999996</v>
      </c>
      <c r="G53" s="22">
        <v>13620655.060000001</v>
      </c>
      <c r="H53" s="22">
        <v>5113319.9400000004</v>
      </c>
      <c r="I53" s="22">
        <v>1381763.5699999998</v>
      </c>
      <c r="J53" s="22">
        <v>0</v>
      </c>
      <c r="K53" s="22">
        <v>0</v>
      </c>
      <c r="L53" s="22">
        <v>0</v>
      </c>
      <c r="M53" s="22">
        <v>0</v>
      </c>
      <c r="N53" s="22">
        <v>0</v>
      </c>
      <c r="O53" s="22">
        <v>0</v>
      </c>
      <c r="P53" s="22">
        <v>664340</v>
      </c>
      <c r="Q53" s="22">
        <v>5484049.7299999995</v>
      </c>
      <c r="R53" s="11">
        <f>SUM(D53:Q53)</f>
        <v>27208448.380000003</v>
      </c>
    </row>
    <row r="54" spans="1:19" ht="27" x14ac:dyDescent="0.25">
      <c r="A54" s="20" t="s">
        <v>48</v>
      </c>
      <c r="B54" s="11">
        <v>1741452.0899999999</v>
      </c>
      <c r="C54" s="11">
        <v>1741452.0899999999</v>
      </c>
      <c r="D54" s="22">
        <v>0</v>
      </c>
      <c r="E54" s="22">
        <v>0</v>
      </c>
      <c r="F54" s="22">
        <v>850941</v>
      </c>
      <c r="G54" s="22">
        <v>0</v>
      </c>
      <c r="H54" s="22">
        <v>0</v>
      </c>
      <c r="I54" s="22">
        <v>0</v>
      </c>
      <c r="J54" s="22">
        <v>0</v>
      </c>
      <c r="K54" s="22">
        <v>0</v>
      </c>
      <c r="L54" s="22">
        <v>0</v>
      </c>
      <c r="M54" s="22">
        <v>0</v>
      </c>
      <c r="N54" s="22">
        <v>0</v>
      </c>
      <c r="O54" s="22">
        <v>0</v>
      </c>
      <c r="P54" s="22">
        <v>0</v>
      </c>
      <c r="Q54" s="22">
        <v>0</v>
      </c>
      <c r="R54" s="11">
        <f t="shared" ref="R54:R74" si="8">SUM(D54:Q54)</f>
        <v>850941</v>
      </c>
    </row>
    <row r="55" spans="1:19" ht="27" x14ac:dyDescent="0.25">
      <c r="A55" s="20" t="s">
        <v>49</v>
      </c>
      <c r="B55" s="11">
        <v>0</v>
      </c>
      <c r="C55" s="11">
        <v>0</v>
      </c>
      <c r="D55" s="22">
        <v>0</v>
      </c>
      <c r="E55" s="22">
        <v>33635.660000000003</v>
      </c>
      <c r="F55" s="22">
        <v>0</v>
      </c>
      <c r="G55" s="22">
        <v>0</v>
      </c>
      <c r="H55" s="22">
        <v>0</v>
      </c>
      <c r="I55" s="22">
        <v>0</v>
      </c>
      <c r="J55" s="22">
        <v>0</v>
      </c>
      <c r="K55" s="22">
        <v>0</v>
      </c>
      <c r="L55" s="22">
        <v>0</v>
      </c>
      <c r="M55" s="22">
        <v>0</v>
      </c>
      <c r="N55" s="22">
        <v>0</v>
      </c>
      <c r="O55" s="22">
        <v>0</v>
      </c>
      <c r="P55" s="22">
        <v>0</v>
      </c>
      <c r="Q55" s="22">
        <v>0</v>
      </c>
      <c r="R55" s="11">
        <f t="shared" si="8"/>
        <v>33635.660000000003</v>
      </c>
    </row>
    <row r="56" spans="1:19" ht="27" x14ac:dyDescent="0.25">
      <c r="A56" s="20" t="s">
        <v>50</v>
      </c>
      <c r="B56" s="11">
        <v>48175000</v>
      </c>
      <c r="C56" s="11">
        <v>48175000</v>
      </c>
      <c r="D56" s="22">
        <v>-7405102.8399999999</v>
      </c>
      <c r="E56" s="22">
        <v>0</v>
      </c>
      <c r="F56" s="22">
        <v>0</v>
      </c>
      <c r="G56" s="22">
        <v>0</v>
      </c>
      <c r="H56" s="22">
        <v>0</v>
      </c>
      <c r="I56" s="22">
        <v>0</v>
      </c>
      <c r="J56" s="22">
        <v>0</v>
      </c>
      <c r="K56" s="22">
        <v>0</v>
      </c>
      <c r="L56" s="22">
        <v>0</v>
      </c>
      <c r="M56" s="22">
        <v>0</v>
      </c>
      <c r="N56" s="22">
        <v>0</v>
      </c>
      <c r="O56" s="22">
        <v>0</v>
      </c>
      <c r="P56" s="22">
        <v>0</v>
      </c>
      <c r="Q56" s="22">
        <v>0</v>
      </c>
      <c r="R56" s="11">
        <f t="shared" si="8"/>
        <v>-7405102.8399999999</v>
      </c>
    </row>
    <row r="57" spans="1:19" ht="14.25" customHeight="1" x14ac:dyDescent="0.25">
      <c r="A57" s="20" t="s">
        <v>51</v>
      </c>
      <c r="B57" s="11">
        <v>588640000</v>
      </c>
      <c r="C57" s="11">
        <v>588640000</v>
      </c>
      <c r="D57" s="22">
        <v>0</v>
      </c>
      <c r="E57" s="22">
        <v>337480</v>
      </c>
      <c r="F57" s="22">
        <v>72334</v>
      </c>
      <c r="G57" s="22">
        <v>640899.30000000005</v>
      </c>
      <c r="H57" s="22">
        <v>85800.16</v>
      </c>
      <c r="I57" s="22">
        <v>24780</v>
      </c>
      <c r="J57" s="22">
        <v>0</v>
      </c>
      <c r="K57" s="22">
        <v>0</v>
      </c>
      <c r="L57" s="22">
        <v>0</v>
      </c>
      <c r="M57" s="22">
        <v>0</v>
      </c>
      <c r="N57" s="22">
        <v>0</v>
      </c>
      <c r="O57" s="22">
        <v>0</v>
      </c>
      <c r="P57" s="22">
        <v>345232.58999999997</v>
      </c>
      <c r="Q57" s="22">
        <v>9243595.1999999993</v>
      </c>
      <c r="R57" s="11">
        <f t="shared" si="8"/>
        <v>10750121.25</v>
      </c>
    </row>
    <row r="58" spans="1:19" x14ac:dyDescent="0.25">
      <c r="A58" s="20" t="s">
        <v>52</v>
      </c>
      <c r="B58" s="11">
        <v>7999999.9999999981</v>
      </c>
      <c r="C58" s="11">
        <v>7999999.9999999981</v>
      </c>
      <c r="D58" s="22">
        <v>0</v>
      </c>
      <c r="E58" s="22">
        <v>0</v>
      </c>
      <c r="F58" s="22">
        <v>0</v>
      </c>
      <c r="G58" s="22">
        <v>0</v>
      </c>
      <c r="H58" s="22">
        <v>0</v>
      </c>
      <c r="I58" s="22">
        <v>0</v>
      </c>
      <c r="J58" s="22">
        <v>0</v>
      </c>
      <c r="K58" s="22">
        <v>0</v>
      </c>
      <c r="L58" s="22">
        <v>0</v>
      </c>
      <c r="M58" s="22">
        <v>0</v>
      </c>
      <c r="N58" s="22">
        <v>0</v>
      </c>
      <c r="O58" s="22">
        <v>0</v>
      </c>
      <c r="P58" s="22">
        <v>0</v>
      </c>
      <c r="Q58" s="22">
        <v>0</v>
      </c>
      <c r="R58" s="11">
        <f t="shared" si="8"/>
        <v>0</v>
      </c>
    </row>
    <row r="59" spans="1:19" x14ac:dyDescent="0.25">
      <c r="A59" s="20" t="s">
        <v>53</v>
      </c>
      <c r="B59" s="11">
        <v>0</v>
      </c>
      <c r="C59" s="11">
        <v>0</v>
      </c>
      <c r="D59" s="22">
        <v>0</v>
      </c>
      <c r="E59" s="22">
        <v>0</v>
      </c>
      <c r="F59" s="22">
        <v>0</v>
      </c>
      <c r="G59" s="22">
        <v>0</v>
      </c>
      <c r="H59" s="22">
        <v>0</v>
      </c>
      <c r="I59" s="22">
        <v>0</v>
      </c>
      <c r="J59" s="22">
        <v>0</v>
      </c>
      <c r="K59" s="22">
        <v>0</v>
      </c>
      <c r="L59" s="22">
        <v>0</v>
      </c>
      <c r="M59" s="22">
        <v>0</v>
      </c>
      <c r="N59" s="22">
        <v>0</v>
      </c>
      <c r="O59" s="22">
        <v>0</v>
      </c>
      <c r="P59" s="22">
        <v>0</v>
      </c>
      <c r="Q59" s="22">
        <v>0</v>
      </c>
      <c r="R59" s="11">
        <f t="shared" si="8"/>
        <v>0</v>
      </c>
    </row>
    <row r="60" spans="1:19" x14ac:dyDescent="0.25">
      <c r="A60" s="20" t="s">
        <v>54</v>
      </c>
      <c r="B60" s="11">
        <v>2000000</v>
      </c>
      <c r="C60" s="11">
        <v>2000000</v>
      </c>
      <c r="D60" s="22">
        <v>0</v>
      </c>
      <c r="E60" s="22">
        <v>0</v>
      </c>
      <c r="F60" s="22">
        <v>0</v>
      </c>
      <c r="G60" s="22">
        <v>0</v>
      </c>
      <c r="H60" s="22">
        <v>0</v>
      </c>
      <c r="I60" s="22">
        <v>8925001.1799999997</v>
      </c>
      <c r="J60" s="22">
        <v>0</v>
      </c>
      <c r="K60" s="22">
        <v>0</v>
      </c>
      <c r="L60" s="22">
        <v>0</v>
      </c>
      <c r="M60" s="22">
        <v>0</v>
      </c>
      <c r="N60" s="22">
        <v>0</v>
      </c>
      <c r="O60" s="22">
        <v>0</v>
      </c>
      <c r="P60" s="22">
        <v>747673.18</v>
      </c>
      <c r="Q60" s="22">
        <v>3719903.26</v>
      </c>
      <c r="R60" s="11">
        <f t="shared" si="8"/>
        <v>13392577.619999999</v>
      </c>
    </row>
    <row r="61" spans="1:19" ht="27" x14ac:dyDescent="0.25">
      <c r="A61" s="20" t="s">
        <v>55</v>
      </c>
      <c r="B61" s="11">
        <v>0</v>
      </c>
      <c r="C61" s="11">
        <v>0</v>
      </c>
      <c r="D61" s="22">
        <v>0</v>
      </c>
      <c r="E61" s="22">
        <v>0</v>
      </c>
      <c r="F61" s="22">
        <v>0</v>
      </c>
      <c r="G61" s="22">
        <v>0</v>
      </c>
      <c r="H61" s="22">
        <v>0</v>
      </c>
      <c r="I61" s="22">
        <v>0</v>
      </c>
      <c r="J61" s="22">
        <v>0</v>
      </c>
      <c r="K61" s="22">
        <v>0</v>
      </c>
      <c r="L61" s="22">
        <v>0</v>
      </c>
      <c r="M61" s="22">
        <v>0</v>
      </c>
      <c r="N61" s="22">
        <v>0</v>
      </c>
      <c r="O61" s="22">
        <v>0</v>
      </c>
      <c r="P61" s="22">
        <v>0</v>
      </c>
      <c r="Q61" s="22">
        <v>0</v>
      </c>
      <c r="R61" s="11">
        <f t="shared" si="8"/>
        <v>0</v>
      </c>
    </row>
    <row r="62" spans="1:19" ht="15.75" customHeight="1" x14ac:dyDescent="0.25">
      <c r="A62" s="17" t="s">
        <v>56</v>
      </c>
      <c r="B62" s="18">
        <f>SUM(B63:B66)</f>
        <v>0</v>
      </c>
      <c r="C62" s="18">
        <f t="shared" ref="C62:R62" si="9">SUM(C63:C66)</f>
        <v>0</v>
      </c>
      <c r="D62" s="18">
        <f t="shared" si="9"/>
        <v>471916.63</v>
      </c>
      <c r="E62" s="18">
        <f t="shared" si="9"/>
        <v>0</v>
      </c>
      <c r="F62" s="18">
        <f t="shared" si="9"/>
        <v>0</v>
      </c>
      <c r="G62" s="18">
        <f t="shared" si="9"/>
        <v>0</v>
      </c>
      <c r="H62" s="18">
        <f t="shared" si="9"/>
        <v>0</v>
      </c>
      <c r="I62" s="18">
        <f t="shared" si="9"/>
        <v>0</v>
      </c>
      <c r="J62" s="18">
        <f t="shared" si="9"/>
        <v>0</v>
      </c>
      <c r="K62" s="18">
        <f t="shared" si="9"/>
        <v>0</v>
      </c>
      <c r="L62" s="18">
        <f t="shared" si="9"/>
        <v>0</v>
      </c>
      <c r="M62" s="18">
        <f t="shared" si="9"/>
        <v>0</v>
      </c>
      <c r="N62" s="18">
        <f t="shared" si="9"/>
        <v>0</v>
      </c>
      <c r="O62" s="18">
        <f t="shared" si="9"/>
        <v>0</v>
      </c>
      <c r="P62" s="18">
        <f t="shared" si="9"/>
        <v>0</v>
      </c>
      <c r="Q62" s="18">
        <f t="shared" si="9"/>
        <v>706971.36</v>
      </c>
      <c r="R62" s="18">
        <f t="shared" si="9"/>
        <v>1178887.99</v>
      </c>
      <c r="S62" s="19"/>
    </row>
    <row r="63" spans="1:19" x14ac:dyDescent="0.25">
      <c r="A63" s="20" t="s">
        <v>57</v>
      </c>
      <c r="B63" s="11">
        <v>0</v>
      </c>
      <c r="C63" s="11">
        <v>0</v>
      </c>
      <c r="D63" s="22">
        <v>0</v>
      </c>
      <c r="E63" s="22">
        <v>0</v>
      </c>
      <c r="F63" s="22">
        <v>0</v>
      </c>
      <c r="G63" s="22">
        <v>0</v>
      </c>
      <c r="H63" s="22">
        <v>0</v>
      </c>
      <c r="I63" s="22">
        <v>0</v>
      </c>
      <c r="J63" s="22">
        <v>0</v>
      </c>
      <c r="K63" s="22">
        <v>0</v>
      </c>
      <c r="L63" s="22">
        <v>0</v>
      </c>
      <c r="M63" s="22">
        <v>0</v>
      </c>
      <c r="N63" s="22">
        <v>0</v>
      </c>
      <c r="O63" s="22">
        <v>0</v>
      </c>
      <c r="P63" s="22">
        <v>0</v>
      </c>
      <c r="Q63" s="22">
        <v>0</v>
      </c>
      <c r="R63" s="11">
        <f t="shared" si="8"/>
        <v>0</v>
      </c>
    </row>
    <row r="64" spans="1:19" x14ac:dyDescent="0.25">
      <c r="A64" s="20" t="s">
        <v>58</v>
      </c>
      <c r="B64" s="11">
        <v>0</v>
      </c>
      <c r="C64" s="11">
        <v>0</v>
      </c>
      <c r="D64" s="21">
        <v>0</v>
      </c>
      <c r="E64" s="21">
        <v>0</v>
      </c>
      <c r="F64" s="21">
        <v>0</v>
      </c>
      <c r="G64" s="21">
        <v>0</v>
      </c>
      <c r="H64" s="21">
        <v>0</v>
      </c>
      <c r="I64" s="21">
        <v>0</v>
      </c>
      <c r="J64" s="21">
        <v>0</v>
      </c>
      <c r="K64" s="21">
        <v>0</v>
      </c>
      <c r="L64" s="21">
        <v>0</v>
      </c>
      <c r="M64" s="21">
        <v>0</v>
      </c>
      <c r="N64" s="21">
        <v>0</v>
      </c>
      <c r="O64" s="21">
        <v>0</v>
      </c>
      <c r="P64" s="21">
        <v>0</v>
      </c>
      <c r="Q64" s="21">
        <v>0</v>
      </c>
      <c r="R64" s="11">
        <f t="shared" si="8"/>
        <v>0</v>
      </c>
    </row>
    <row r="65" spans="1:19" ht="27" x14ac:dyDescent="0.25">
      <c r="A65" s="20" t="s">
        <v>59</v>
      </c>
      <c r="B65" s="11">
        <v>0</v>
      </c>
      <c r="C65" s="11">
        <v>0</v>
      </c>
      <c r="D65" s="22">
        <v>471916.63</v>
      </c>
      <c r="E65" s="22">
        <v>0</v>
      </c>
      <c r="F65" s="22">
        <v>0</v>
      </c>
      <c r="G65" s="22">
        <v>0</v>
      </c>
      <c r="H65" s="22">
        <v>0</v>
      </c>
      <c r="I65" s="22">
        <v>0</v>
      </c>
      <c r="J65" s="22">
        <v>0</v>
      </c>
      <c r="K65" s="22">
        <v>0</v>
      </c>
      <c r="L65" s="22">
        <v>0</v>
      </c>
      <c r="M65" s="22">
        <v>0</v>
      </c>
      <c r="N65" s="22">
        <v>0</v>
      </c>
      <c r="O65" s="22">
        <v>0</v>
      </c>
      <c r="P65" s="22">
        <v>0</v>
      </c>
      <c r="Q65" s="22">
        <v>706971.36</v>
      </c>
      <c r="R65" s="11">
        <f t="shared" si="8"/>
        <v>1178887.99</v>
      </c>
    </row>
    <row r="66" spans="1:19" ht="26.25" customHeight="1" x14ac:dyDescent="0.25">
      <c r="A66" s="20" t="s">
        <v>60</v>
      </c>
      <c r="B66" s="11">
        <v>0</v>
      </c>
      <c r="C66" s="11">
        <v>0</v>
      </c>
      <c r="D66" s="22">
        <v>0</v>
      </c>
      <c r="E66" s="22">
        <v>0</v>
      </c>
      <c r="F66" s="22">
        <v>0</v>
      </c>
      <c r="G66" s="22">
        <v>0</v>
      </c>
      <c r="H66" s="22">
        <v>0</v>
      </c>
      <c r="I66" s="22">
        <v>0</v>
      </c>
      <c r="J66" s="22">
        <v>0</v>
      </c>
      <c r="K66" s="22">
        <v>0</v>
      </c>
      <c r="L66" s="22">
        <v>0</v>
      </c>
      <c r="M66" s="22">
        <v>0</v>
      </c>
      <c r="N66" s="22">
        <v>0</v>
      </c>
      <c r="O66" s="22">
        <v>0</v>
      </c>
      <c r="P66" s="22">
        <v>0</v>
      </c>
      <c r="Q66" s="22">
        <v>0</v>
      </c>
      <c r="R66" s="11">
        <f t="shared" si="8"/>
        <v>0</v>
      </c>
    </row>
    <row r="67" spans="1:19" ht="27" x14ac:dyDescent="0.25">
      <c r="A67" s="17" t="s">
        <v>61</v>
      </c>
      <c r="B67" s="18">
        <f>SUM(B68:B69)</f>
        <v>0</v>
      </c>
      <c r="C67" s="18">
        <f t="shared" ref="C67:R67" si="10">SUM(C68:C69)</f>
        <v>0</v>
      </c>
      <c r="D67" s="18">
        <f t="shared" si="10"/>
        <v>0</v>
      </c>
      <c r="E67" s="18">
        <f t="shared" si="10"/>
        <v>0</v>
      </c>
      <c r="F67" s="18">
        <f t="shared" si="10"/>
        <v>0</v>
      </c>
      <c r="G67" s="18">
        <f t="shared" si="10"/>
        <v>0</v>
      </c>
      <c r="H67" s="18">
        <f t="shared" si="10"/>
        <v>0</v>
      </c>
      <c r="I67" s="18">
        <f t="shared" si="10"/>
        <v>0</v>
      </c>
      <c r="J67" s="18">
        <f t="shared" si="10"/>
        <v>0</v>
      </c>
      <c r="K67" s="18">
        <f t="shared" si="10"/>
        <v>0</v>
      </c>
      <c r="L67" s="18">
        <f t="shared" si="10"/>
        <v>0</v>
      </c>
      <c r="M67" s="18">
        <f t="shared" si="10"/>
        <v>0</v>
      </c>
      <c r="N67" s="18">
        <f t="shared" si="10"/>
        <v>0</v>
      </c>
      <c r="O67" s="18">
        <f t="shared" si="10"/>
        <v>0</v>
      </c>
      <c r="P67" s="18">
        <f t="shared" si="10"/>
        <v>0</v>
      </c>
      <c r="Q67" s="18">
        <f t="shared" si="10"/>
        <v>0</v>
      </c>
      <c r="R67" s="18">
        <f t="shared" si="10"/>
        <v>0</v>
      </c>
      <c r="S67" s="19"/>
    </row>
    <row r="68" spans="1:19" x14ac:dyDescent="0.25">
      <c r="A68" s="20" t="s">
        <v>62</v>
      </c>
      <c r="B68" s="11">
        <v>0</v>
      </c>
      <c r="C68" s="11">
        <v>0</v>
      </c>
      <c r="D68" s="22">
        <v>0</v>
      </c>
      <c r="E68" s="22">
        <v>0</v>
      </c>
      <c r="F68" s="22">
        <v>0</v>
      </c>
      <c r="G68" s="22">
        <v>0</v>
      </c>
      <c r="H68" s="22">
        <v>0</v>
      </c>
      <c r="I68" s="22">
        <v>0</v>
      </c>
      <c r="J68" s="22">
        <v>0</v>
      </c>
      <c r="K68" s="22">
        <v>0</v>
      </c>
      <c r="L68" s="22">
        <v>0</v>
      </c>
      <c r="M68" s="22">
        <v>0</v>
      </c>
      <c r="N68" s="22">
        <v>0</v>
      </c>
      <c r="O68" s="22">
        <v>0</v>
      </c>
      <c r="P68" s="22">
        <v>0</v>
      </c>
      <c r="Q68" s="22">
        <v>0</v>
      </c>
      <c r="R68" s="11">
        <f t="shared" si="8"/>
        <v>0</v>
      </c>
    </row>
    <row r="69" spans="1:19" ht="27" x14ac:dyDescent="0.25">
      <c r="A69" s="20" t="s">
        <v>63</v>
      </c>
      <c r="B69" s="11">
        <v>0</v>
      </c>
      <c r="C69" s="11">
        <v>0</v>
      </c>
      <c r="D69" s="22">
        <v>0</v>
      </c>
      <c r="E69" s="22">
        <v>0</v>
      </c>
      <c r="F69" s="22">
        <v>0</v>
      </c>
      <c r="G69" s="22">
        <v>0</v>
      </c>
      <c r="H69" s="22">
        <v>0</v>
      </c>
      <c r="I69" s="22">
        <v>0</v>
      </c>
      <c r="J69" s="22">
        <v>0</v>
      </c>
      <c r="K69" s="22">
        <v>0</v>
      </c>
      <c r="L69" s="22">
        <v>0</v>
      </c>
      <c r="M69" s="22">
        <v>0</v>
      </c>
      <c r="N69" s="22">
        <v>0</v>
      </c>
      <c r="O69" s="22">
        <v>0</v>
      </c>
      <c r="P69" s="22">
        <v>0</v>
      </c>
      <c r="Q69" s="22">
        <v>0</v>
      </c>
      <c r="R69" s="11">
        <f t="shared" si="8"/>
        <v>0</v>
      </c>
    </row>
    <row r="70" spans="1:19" ht="15.75" customHeight="1" x14ac:dyDescent="0.25">
      <c r="A70" s="17" t="s">
        <v>64</v>
      </c>
      <c r="B70" s="18">
        <f>SUM(B71:B74)</f>
        <v>0</v>
      </c>
      <c r="C70" s="18">
        <f t="shared" ref="C70:R70" si="11">SUM(C71:C74)</f>
        <v>0</v>
      </c>
      <c r="D70" s="18">
        <f t="shared" si="11"/>
        <v>0</v>
      </c>
      <c r="E70" s="18">
        <f t="shared" si="11"/>
        <v>0</v>
      </c>
      <c r="F70" s="18">
        <f t="shared" si="11"/>
        <v>0</v>
      </c>
      <c r="G70" s="18">
        <f t="shared" si="11"/>
        <v>0</v>
      </c>
      <c r="H70" s="18">
        <f t="shared" si="11"/>
        <v>0</v>
      </c>
      <c r="I70" s="18">
        <f t="shared" si="11"/>
        <v>0</v>
      </c>
      <c r="J70" s="18">
        <f t="shared" si="11"/>
        <v>0</v>
      </c>
      <c r="K70" s="18">
        <f t="shared" si="11"/>
        <v>0</v>
      </c>
      <c r="L70" s="18">
        <f t="shared" si="11"/>
        <v>0</v>
      </c>
      <c r="M70" s="18">
        <f t="shared" si="11"/>
        <v>0</v>
      </c>
      <c r="N70" s="18">
        <f t="shared" si="11"/>
        <v>0</v>
      </c>
      <c r="O70" s="18">
        <f t="shared" si="11"/>
        <v>0</v>
      </c>
      <c r="P70" s="18">
        <f t="shared" si="11"/>
        <v>28162.61</v>
      </c>
      <c r="Q70" s="18">
        <f t="shared" si="11"/>
        <v>-28162.61</v>
      </c>
      <c r="R70" s="18">
        <f t="shared" si="11"/>
        <v>0</v>
      </c>
      <c r="S70" s="19"/>
    </row>
    <row r="71" spans="1:19" x14ac:dyDescent="0.25">
      <c r="A71" s="20" t="s">
        <v>65</v>
      </c>
      <c r="B71" s="11">
        <v>0</v>
      </c>
      <c r="C71" s="11">
        <v>0</v>
      </c>
      <c r="D71" s="22">
        <v>0</v>
      </c>
      <c r="E71" s="22">
        <v>0</v>
      </c>
      <c r="F71" s="22">
        <v>0</v>
      </c>
      <c r="G71" s="22">
        <v>0</v>
      </c>
      <c r="H71" s="22">
        <v>0</v>
      </c>
      <c r="I71" s="22">
        <v>0</v>
      </c>
      <c r="J71" s="22">
        <v>0</v>
      </c>
      <c r="K71" s="22">
        <v>0</v>
      </c>
      <c r="L71" s="22">
        <v>0</v>
      </c>
      <c r="M71" s="22">
        <v>0</v>
      </c>
      <c r="N71" s="22">
        <v>0</v>
      </c>
      <c r="O71" s="22">
        <v>0</v>
      </c>
      <c r="P71" s="22">
        <v>0</v>
      </c>
      <c r="Q71" s="22">
        <v>0</v>
      </c>
      <c r="R71" s="11">
        <f t="shared" si="8"/>
        <v>0</v>
      </c>
    </row>
    <row r="72" spans="1:19" x14ac:dyDescent="0.25">
      <c r="A72" s="20" t="s">
        <v>66</v>
      </c>
      <c r="B72" s="11">
        <v>0</v>
      </c>
      <c r="C72" s="11">
        <v>0</v>
      </c>
      <c r="D72" s="22">
        <v>0</v>
      </c>
      <c r="E72" s="22">
        <v>0</v>
      </c>
      <c r="F72" s="22">
        <v>0</v>
      </c>
      <c r="G72" s="22">
        <v>0</v>
      </c>
      <c r="H72" s="22">
        <v>0</v>
      </c>
      <c r="I72" s="22">
        <v>0</v>
      </c>
      <c r="J72" s="22">
        <v>0</v>
      </c>
      <c r="K72" s="22">
        <v>0</v>
      </c>
      <c r="L72" s="22">
        <v>0</v>
      </c>
      <c r="M72" s="22">
        <v>0</v>
      </c>
      <c r="N72" s="22">
        <v>0</v>
      </c>
      <c r="O72" s="22">
        <v>0</v>
      </c>
      <c r="P72" s="22">
        <v>0</v>
      </c>
      <c r="Q72" s="22">
        <v>0</v>
      </c>
      <c r="R72" s="11">
        <f t="shared" si="8"/>
        <v>0</v>
      </c>
    </row>
    <row r="73" spans="1:19" ht="27" x14ac:dyDescent="0.25">
      <c r="A73" s="20" t="s">
        <v>67</v>
      </c>
      <c r="B73" s="11">
        <v>0</v>
      </c>
      <c r="C73" s="11">
        <v>0</v>
      </c>
      <c r="D73" s="22">
        <v>0</v>
      </c>
      <c r="E73" s="22">
        <v>0</v>
      </c>
      <c r="F73" s="22">
        <v>0</v>
      </c>
      <c r="G73" s="22">
        <v>0</v>
      </c>
      <c r="H73" s="22">
        <v>0</v>
      </c>
      <c r="I73" s="22">
        <v>0</v>
      </c>
      <c r="J73" s="22">
        <v>0</v>
      </c>
      <c r="K73" s="22">
        <v>0</v>
      </c>
      <c r="L73" s="22">
        <v>0</v>
      </c>
      <c r="M73" s="22">
        <v>0</v>
      </c>
      <c r="N73" s="22">
        <v>0</v>
      </c>
      <c r="O73" s="22">
        <v>0</v>
      </c>
      <c r="P73" s="22">
        <v>0</v>
      </c>
      <c r="Q73" s="22">
        <v>0</v>
      </c>
      <c r="R73" s="11">
        <f t="shared" si="8"/>
        <v>0</v>
      </c>
    </row>
    <row r="74" spans="1:19" ht="40.5" x14ac:dyDescent="0.25">
      <c r="A74" s="20" t="s">
        <v>98</v>
      </c>
      <c r="B74" s="11">
        <v>0</v>
      </c>
      <c r="C74" s="11">
        <v>0</v>
      </c>
      <c r="D74" s="11">
        <v>0</v>
      </c>
      <c r="E74" s="11">
        <v>0</v>
      </c>
      <c r="F74" s="11">
        <v>0</v>
      </c>
      <c r="G74" s="11">
        <v>0</v>
      </c>
      <c r="H74" s="11">
        <v>0</v>
      </c>
      <c r="I74" s="11">
        <v>0</v>
      </c>
      <c r="J74" s="22"/>
      <c r="K74" s="22"/>
      <c r="L74" s="22"/>
      <c r="M74" s="22"/>
      <c r="N74" s="22"/>
      <c r="O74" s="22"/>
      <c r="P74" s="22">
        <v>28162.61</v>
      </c>
      <c r="Q74" s="22">
        <v>-28162.61</v>
      </c>
      <c r="R74" s="11">
        <f t="shared" si="8"/>
        <v>0</v>
      </c>
    </row>
    <row r="75" spans="1:19" ht="15.95" customHeight="1" x14ac:dyDescent="0.25">
      <c r="A75" s="24" t="s">
        <v>68</v>
      </c>
      <c r="B75" s="25">
        <v>5042470460.2641268</v>
      </c>
      <c r="C75" s="25">
        <v>5042470460.2641268</v>
      </c>
      <c r="D75" s="25">
        <f t="shared" ref="D75:I75" si="12">D62+D52+D44+D36+D26+D16+D10+D70</f>
        <v>111623450.52000001</v>
      </c>
      <c r="E75" s="25">
        <f t="shared" si="12"/>
        <v>139611208.11000001</v>
      </c>
      <c r="F75" s="25">
        <f t="shared" si="12"/>
        <v>117745639.55</v>
      </c>
      <c r="G75" s="25">
        <f t="shared" si="12"/>
        <v>151293150.96999997</v>
      </c>
      <c r="H75" s="25">
        <f t="shared" si="12"/>
        <v>163955247.80000001</v>
      </c>
      <c r="I75" s="25">
        <f t="shared" si="12"/>
        <v>181564456.53</v>
      </c>
      <c r="J75" s="25">
        <v>0</v>
      </c>
      <c r="K75" s="25">
        <v>0</v>
      </c>
      <c r="L75" s="25">
        <v>0</v>
      </c>
      <c r="M75" s="25">
        <v>0</v>
      </c>
      <c r="N75" s="25">
        <v>0</v>
      </c>
      <c r="O75" s="25">
        <v>0</v>
      </c>
      <c r="P75" s="25">
        <f>P62+P52+P44+P36+P26+P16+P10+P70</f>
        <v>154158720.37</v>
      </c>
      <c r="Q75" s="25">
        <f>Q62+Q52+Q44+Q36+Q26+Q16+Q10+Q70</f>
        <v>655144062.72000003</v>
      </c>
      <c r="R75" s="25">
        <f>R62+R52+R44+R36+R26+R16+R10</f>
        <v>1675095936.5700002</v>
      </c>
      <c r="S75" s="1"/>
    </row>
    <row r="76" spans="1:19" ht="15.95" customHeight="1" x14ac:dyDescent="0.25">
      <c r="A76" s="12"/>
      <c r="B76" s="34"/>
      <c r="C76" s="34"/>
      <c r="D76" s="34"/>
      <c r="E76" s="34"/>
      <c r="F76" s="34"/>
      <c r="G76" s="34"/>
      <c r="H76" s="34"/>
      <c r="I76" s="34"/>
      <c r="J76" s="34"/>
      <c r="K76" s="34"/>
      <c r="L76" s="34"/>
      <c r="M76" s="34"/>
      <c r="N76" s="34"/>
      <c r="O76" s="34"/>
      <c r="P76" s="34"/>
      <c r="Q76" s="34"/>
      <c r="R76" s="34"/>
      <c r="S76" s="1"/>
    </row>
    <row r="77" spans="1:19" ht="13.5" customHeight="1" x14ac:dyDescent="0.25">
      <c r="A77" s="12" t="s">
        <v>1</v>
      </c>
      <c r="B77" s="26"/>
      <c r="C77" s="26"/>
      <c r="D77" s="26"/>
      <c r="E77" s="11"/>
      <c r="G77" s="15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27"/>
      <c r="S77" s="15"/>
    </row>
    <row r="78" spans="1:19" ht="15.75" customHeight="1" x14ac:dyDescent="0.25">
      <c r="A78" s="17" t="s">
        <v>69</v>
      </c>
      <c r="B78" s="18">
        <v>0</v>
      </c>
      <c r="C78" s="18">
        <v>0</v>
      </c>
      <c r="D78" s="18">
        <f>SUM(D79:D80)</f>
        <v>2316833.3299999237</v>
      </c>
      <c r="E78" s="18">
        <f t="shared" ref="E78:R78" si="13">SUM(E79:E80)</f>
        <v>0</v>
      </c>
      <c r="F78" s="18">
        <f t="shared" si="13"/>
        <v>70231758.879999995</v>
      </c>
      <c r="G78" s="18">
        <f t="shared" si="13"/>
        <v>104655201.85000002</v>
      </c>
      <c r="H78" s="18">
        <f t="shared" ref="H78" si="14">SUM(H79:H80)</f>
        <v>158865465.30000019</v>
      </c>
      <c r="I78" s="18">
        <f t="shared" ref="I78:Q78" si="15">SUM(I79:I80)</f>
        <v>157645545.5999999</v>
      </c>
      <c r="J78" s="18">
        <f t="shared" si="15"/>
        <v>0</v>
      </c>
      <c r="K78" s="18">
        <f t="shared" si="15"/>
        <v>0</v>
      </c>
      <c r="L78" s="18">
        <f t="shared" si="15"/>
        <v>0</v>
      </c>
      <c r="M78" s="18">
        <f t="shared" si="15"/>
        <v>0</v>
      </c>
      <c r="N78" s="18">
        <f t="shared" si="15"/>
        <v>0</v>
      </c>
      <c r="O78" s="18">
        <f t="shared" si="15"/>
        <v>0</v>
      </c>
      <c r="P78" s="18">
        <f t="shared" si="15"/>
        <v>9273730.7799999714</v>
      </c>
      <c r="Q78" s="18">
        <f t="shared" si="15"/>
        <v>0</v>
      </c>
      <c r="R78" s="18">
        <f t="shared" si="13"/>
        <v>502988535.74000001</v>
      </c>
      <c r="S78" s="19"/>
    </row>
    <row r="79" spans="1:19" ht="27" x14ac:dyDescent="0.25">
      <c r="A79" s="20" t="s">
        <v>70</v>
      </c>
      <c r="B79" s="11">
        <v>0</v>
      </c>
      <c r="C79" s="11">
        <v>0</v>
      </c>
      <c r="D79" s="11">
        <v>2316833.3299999237</v>
      </c>
      <c r="E79" s="11">
        <v>0</v>
      </c>
      <c r="F79" s="11">
        <v>70231758.879999995</v>
      </c>
      <c r="G79" s="11">
        <v>104655201.85000002</v>
      </c>
      <c r="H79" s="11">
        <v>158865465.30000019</v>
      </c>
      <c r="I79" s="11">
        <v>157645545.5999999</v>
      </c>
      <c r="J79" s="11">
        <v>0</v>
      </c>
      <c r="K79" s="11">
        <v>0</v>
      </c>
      <c r="L79" s="11">
        <v>0</v>
      </c>
      <c r="M79" s="11">
        <v>0</v>
      </c>
      <c r="N79" s="11">
        <v>0</v>
      </c>
      <c r="O79" s="11">
        <v>0</v>
      </c>
      <c r="P79" s="11">
        <v>9273730.7799999714</v>
      </c>
      <c r="Q79" s="11">
        <v>0</v>
      </c>
      <c r="R79" s="11">
        <f>SUM(D79:Q79)</f>
        <v>502988535.74000001</v>
      </c>
    </row>
    <row r="80" spans="1:19" ht="27" x14ac:dyDescent="0.25">
      <c r="A80" s="20" t="s">
        <v>71</v>
      </c>
      <c r="B80" s="11">
        <v>0</v>
      </c>
      <c r="C80" s="11">
        <v>0</v>
      </c>
      <c r="D80" s="11">
        <v>0</v>
      </c>
      <c r="E80" s="11">
        <v>0</v>
      </c>
      <c r="F80" s="11">
        <v>0</v>
      </c>
      <c r="G80" s="11">
        <v>0</v>
      </c>
      <c r="H80" s="11">
        <v>0</v>
      </c>
      <c r="I80" s="10">
        <v>0</v>
      </c>
      <c r="J80" s="10">
        <v>0</v>
      </c>
      <c r="K80" s="10">
        <v>0</v>
      </c>
      <c r="L80" s="10">
        <v>0</v>
      </c>
      <c r="M80" s="10">
        <v>0</v>
      </c>
      <c r="N80" s="10">
        <v>0</v>
      </c>
      <c r="O80" s="10">
        <v>0</v>
      </c>
      <c r="P80" s="10">
        <v>0</v>
      </c>
      <c r="Q80" s="10">
        <v>0</v>
      </c>
      <c r="R80" s="11">
        <f>SUM(D80:Q80)</f>
        <v>0</v>
      </c>
    </row>
    <row r="81" spans="1:18" ht="15.75" customHeight="1" x14ac:dyDescent="0.25">
      <c r="A81" s="17" t="s">
        <v>72</v>
      </c>
      <c r="B81" s="18">
        <v>0</v>
      </c>
      <c r="C81" s="18">
        <v>0</v>
      </c>
      <c r="D81" s="18">
        <f>SUM(D82:D83)</f>
        <v>57299626.430000007</v>
      </c>
      <c r="E81" s="18">
        <f t="shared" ref="E81:R81" si="16">SUM(E82:E83)</f>
        <v>299837012.21000016</v>
      </c>
      <c r="F81" s="18">
        <f t="shared" si="16"/>
        <v>0</v>
      </c>
      <c r="G81" s="18">
        <f t="shared" si="16"/>
        <v>0</v>
      </c>
      <c r="H81" s="18">
        <f t="shared" si="16"/>
        <v>0</v>
      </c>
      <c r="I81" s="18">
        <f t="shared" si="16"/>
        <v>0</v>
      </c>
      <c r="J81" s="18">
        <f t="shared" si="16"/>
        <v>0</v>
      </c>
      <c r="K81" s="18">
        <f t="shared" si="16"/>
        <v>0</v>
      </c>
      <c r="L81" s="18">
        <f t="shared" si="16"/>
        <v>0</v>
      </c>
      <c r="M81" s="18">
        <f t="shared" si="16"/>
        <v>0</v>
      </c>
      <c r="N81" s="18">
        <f t="shared" si="16"/>
        <v>0</v>
      </c>
      <c r="O81" s="18">
        <f t="shared" si="16"/>
        <v>0</v>
      </c>
      <c r="P81" s="18">
        <f t="shared" si="16"/>
        <v>14732544.619999999</v>
      </c>
      <c r="Q81" s="18">
        <f t="shared" si="16"/>
        <v>0</v>
      </c>
      <c r="R81" s="18">
        <f t="shared" si="16"/>
        <v>371869183.26000017</v>
      </c>
    </row>
    <row r="82" spans="1:18" x14ac:dyDescent="0.25">
      <c r="A82" s="20" t="s">
        <v>73</v>
      </c>
      <c r="B82" s="11">
        <v>0</v>
      </c>
      <c r="C82" s="11">
        <v>0</v>
      </c>
      <c r="D82" s="11">
        <v>57299626.430000007</v>
      </c>
      <c r="E82" s="11">
        <v>299837012.21000016</v>
      </c>
      <c r="F82" s="11">
        <v>0</v>
      </c>
      <c r="G82" s="11">
        <v>0</v>
      </c>
      <c r="H82" s="11">
        <v>0</v>
      </c>
      <c r="I82" s="11">
        <v>0</v>
      </c>
      <c r="J82" s="11">
        <v>0</v>
      </c>
      <c r="K82" s="11">
        <v>0</v>
      </c>
      <c r="L82" s="11">
        <v>0</v>
      </c>
      <c r="M82" s="11">
        <v>0</v>
      </c>
      <c r="N82" s="11">
        <v>0</v>
      </c>
      <c r="O82" s="11">
        <v>0</v>
      </c>
      <c r="P82" s="11">
        <v>14732544.619999999</v>
      </c>
      <c r="Q82" s="11">
        <v>0</v>
      </c>
      <c r="R82" s="11">
        <f>SUM(D82:Q82)</f>
        <v>371869183.26000017</v>
      </c>
    </row>
    <row r="83" spans="1:18" x14ac:dyDescent="0.25">
      <c r="A83" s="20" t="s">
        <v>74</v>
      </c>
      <c r="B83" s="10">
        <v>0</v>
      </c>
      <c r="C83" s="10">
        <v>0</v>
      </c>
      <c r="D83" s="11">
        <v>0</v>
      </c>
      <c r="E83" s="11">
        <v>0</v>
      </c>
      <c r="F83" s="11">
        <v>0</v>
      </c>
      <c r="G83" s="11">
        <v>0</v>
      </c>
      <c r="H83" s="11">
        <v>0</v>
      </c>
      <c r="I83" s="11">
        <v>0</v>
      </c>
      <c r="J83" s="11">
        <v>0</v>
      </c>
      <c r="K83" s="11">
        <v>0</v>
      </c>
      <c r="L83" s="11">
        <v>0</v>
      </c>
      <c r="M83" s="11">
        <v>0</v>
      </c>
      <c r="N83" s="11">
        <v>0</v>
      </c>
      <c r="O83" s="11">
        <v>0</v>
      </c>
      <c r="P83" s="11"/>
      <c r="Q83" s="11">
        <v>0</v>
      </c>
      <c r="R83" s="11">
        <f t="shared" ref="R83" si="17">SUM(D83:Q83)</f>
        <v>0</v>
      </c>
    </row>
    <row r="84" spans="1:18" ht="15.75" customHeight="1" x14ac:dyDescent="0.25">
      <c r="A84" s="17" t="s">
        <v>75</v>
      </c>
      <c r="B84" s="18">
        <v>0</v>
      </c>
      <c r="C84" s="18">
        <v>0</v>
      </c>
      <c r="D84" s="18">
        <v>0</v>
      </c>
      <c r="E84" s="18">
        <v>0</v>
      </c>
      <c r="F84" s="18">
        <v>0</v>
      </c>
      <c r="G84" s="18">
        <v>0</v>
      </c>
      <c r="H84" s="18">
        <v>0</v>
      </c>
      <c r="I84" s="18">
        <v>0</v>
      </c>
      <c r="J84" s="18">
        <v>0</v>
      </c>
      <c r="K84" s="18">
        <v>0</v>
      </c>
      <c r="L84" s="18">
        <v>0</v>
      </c>
      <c r="M84" s="18">
        <v>0</v>
      </c>
      <c r="N84" s="18">
        <v>0</v>
      </c>
      <c r="O84" s="18">
        <v>0</v>
      </c>
      <c r="P84" s="18">
        <v>0</v>
      </c>
      <c r="Q84" s="18">
        <v>0</v>
      </c>
      <c r="R84" s="18">
        <f>SUM(D84:O84)</f>
        <v>0</v>
      </c>
    </row>
    <row r="85" spans="1:18" ht="27" x14ac:dyDescent="0.25">
      <c r="A85" s="20" t="s">
        <v>76</v>
      </c>
      <c r="B85" s="10">
        <v>0</v>
      </c>
      <c r="C85" s="10">
        <v>0</v>
      </c>
      <c r="D85" s="10">
        <v>0</v>
      </c>
      <c r="E85" s="10">
        <v>0</v>
      </c>
      <c r="F85" s="10">
        <v>0</v>
      </c>
      <c r="G85" s="10">
        <v>0</v>
      </c>
      <c r="H85" s="10">
        <v>0</v>
      </c>
      <c r="I85" s="10">
        <v>0</v>
      </c>
      <c r="J85" s="10">
        <v>0</v>
      </c>
      <c r="K85" s="10">
        <v>0</v>
      </c>
      <c r="L85" s="10">
        <v>0</v>
      </c>
      <c r="M85" s="10">
        <v>0</v>
      </c>
      <c r="N85" s="10">
        <v>0</v>
      </c>
      <c r="O85" s="10">
        <v>0</v>
      </c>
      <c r="P85" s="10">
        <v>0</v>
      </c>
      <c r="Q85" s="10">
        <v>0</v>
      </c>
      <c r="R85" s="11">
        <f>SUM(D85:P85)</f>
        <v>0</v>
      </c>
    </row>
    <row r="86" spans="1:18" ht="15.95" customHeight="1" x14ac:dyDescent="0.25">
      <c r="A86" s="24" t="s">
        <v>2</v>
      </c>
      <c r="B86" s="25">
        <v>0</v>
      </c>
      <c r="C86" s="25">
        <v>0</v>
      </c>
      <c r="D86" s="25">
        <f>D78+D81+D84</f>
        <v>59616459.759999931</v>
      </c>
      <c r="E86" s="25">
        <f t="shared" ref="E86:Q86" si="18">E78+E81+E84</f>
        <v>299837012.21000016</v>
      </c>
      <c r="F86" s="25">
        <f t="shared" si="18"/>
        <v>70231758.879999995</v>
      </c>
      <c r="G86" s="25">
        <f t="shared" si="18"/>
        <v>104655201.85000002</v>
      </c>
      <c r="H86" s="25">
        <f t="shared" si="18"/>
        <v>158865465.30000019</v>
      </c>
      <c r="I86" s="25">
        <f t="shared" si="18"/>
        <v>157645545.5999999</v>
      </c>
      <c r="J86" s="25">
        <f t="shared" si="18"/>
        <v>0</v>
      </c>
      <c r="K86" s="25">
        <f t="shared" si="18"/>
        <v>0</v>
      </c>
      <c r="L86" s="25">
        <f t="shared" si="18"/>
        <v>0</v>
      </c>
      <c r="M86" s="25">
        <f t="shared" si="18"/>
        <v>0</v>
      </c>
      <c r="N86" s="25">
        <f t="shared" si="18"/>
        <v>0</v>
      </c>
      <c r="O86" s="25">
        <f t="shared" si="18"/>
        <v>0</v>
      </c>
      <c r="P86" s="25">
        <f t="shared" si="18"/>
        <v>24006275.399999969</v>
      </c>
      <c r="Q86" s="25">
        <f t="shared" si="18"/>
        <v>0</v>
      </c>
      <c r="R86" s="25">
        <f>R78+R81+R84</f>
        <v>874857719.00000024</v>
      </c>
    </row>
    <row r="87" spans="1:18" ht="10.5" customHeight="1" x14ac:dyDescent="0.25">
      <c r="A87" s="28"/>
      <c r="B87" s="11"/>
      <c r="C87" s="11"/>
      <c r="D87" s="11"/>
      <c r="E87" s="11"/>
      <c r="H87" s="11"/>
      <c r="I87" s="11"/>
      <c r="J87" s="11"/>
      <c r="K87" s="11"/>
      <c r="L87" s="11"/>
      <c r="M87" s="11"/>
      <c r="N87" s="11"/>
      <c r="O87" s="11"/>
      <c r="P87" s="11"/>
      <c r="Q87" s="11"/>
    </row>
    <row r="88" spans="1:18" ht="15.95" customHeight="1" x14ac:dyDescent="0.25">
      <c r="A88" s="29" t="s">
        <v>77</v>
      </c>
      <c r="B88" s="30">
        <v>5042470460.2641268</v>
      </c>
      <c r="C88" s="30">
        <v>5042470460.2641268</v>
      </c>
      <c r="D88" s="30">
        <f>D86+D75</f>
        <v>171239910.27999994</v>
      </c>
      <c r="E88" s="30">
        <f t="shared" ref="E88:Q88" si="19">E86+E75</f>
        <v>439448220.32000017</v>
      </c>
      <c r="F88" s="30">
        <f t="shared" si="19"/>
        <v>187977398.43000001</v>
      </c>
      <c r="G88" s="30">
        <f t="shared" si="19"/>
        <v>255948352.81999999</v>
      </c>
      <c r="H88" s="30">
        <f t="shared" si="19"/>
        <v>322820713.1000002</v>
      </c>
      <c r="I88" s="30">
        <f t="shared" si="19"/>
        <v>339210002.12999988</v>
      </c>
      <c r="J88" s="30">
        <f t="shared" si="19"/>
        <v>0</v>
      </c>
      <c r="K88" s="30">
        <f t="shared" si="19"/>
        <v>0</v>
      </c>
      <c r="L88" s="30">
        <f t="shared" si="19"/>
        <v>0</v>
      </c>
      <c r="M88" s="30">
        <f t="shared" si="19"/>
        <v>0</v>
      </c>
      <c r="N88" s="30">
        <f t="shared" si="19"/>
        <v>0</v>
      </c>
      <c r="O88" s="30">
        <f t="shared" si="19"/>
        <v>0</v>
      </c>
      <c r="P88" s="30">
        <f t="shared" si="19"/>
        <v>178164995.76999998</v>
      </c>
      <c r="Q88" s="30">
        <f t="shared" si="19"/>
        <v>655144062.72000003</v>
      </c>
      <c r="R88" s="30">
        <f>R86+R75</f>
        <v>2549953655.5700006</v>
      </c>
    </row>
    <row r="89" spans="1:18" ht="15.95" customHeight="1" x14ac:dyDescent="0.25">
      <c r="D89" s="2"/>
      <c r="E89" s="2"/>
      <c r="F89" s="2"/>
      <c r="G89" s="2"/>
      <c r="H89" s="2"/>
      <c r="I89" s="2"/>
      <c r="R89" s="2"/>
    </row>
    <row r="90" spans="1:18" x14ac:dyDescent="0.25">
      <c r="A90" s="41" t="s">
        <v>78</v>
      </c>
      <c r="B90" s="3"/>
      <c r="C90" s="3"/>
      <c r="E90" s="11"/>
      <c r="F90" s="11"/>
      <c r="P90" s="31" t="s">
        <v>78</v>
      </c>
    </row>
    <row r="91" spans="1:18" x14ac:dyDescent="0.25">
      <c r="A91" s="42" t="s">
        <v>102</v>
      </c>
      <c r="B91" s="3"/>
      <c r="C91" s="3"/>
      <c r="E91" s="11"/>
      <c r="F91" s="11"/>
      <c r="P91" s="32" t="s">
        <v>100</v>
      </c>
    </row>
    <row r="92" spans="1:18" x14ac:dyDescent="0.25">
      <c r="A92" s="42" t="s">
        <v>103</v>
      </c>
      <c r="B92" s="3"/>
      <c r="C92" s="3"/>
      <c r="E92" s="11"/>
      <c r="F92" s="11"/>
      <c r="P92" s="32" t="s">
        <v>101</v>
      </c>
    </row>
  </sheetData>
  <mergeCells count="8">
    <mergeCell ref="A1:R1"/>
    <mergeCell ref="A2:R2"/>
    <mergeCell ref="A3:R3"/>
    <mergeCell ref="A4:R4"/>
    <mergeCell ref="A6:A7"/>
    <mergeCell ref="B6:B7"/>
    <mergeCell ref="C6:C7"/>
    <mergeCell ref="D6:R6"/>
  </mergeCells>
  <phoneticPr fontId="11" type="noConversion"/>
  <printOptions horizontalCentered="1"/>
  <pageMargins left="0.19685039370078741" right="0.19685039370078741" top="0.59055118110236227" bottom="0.59055118110236227" header="0.31496062992125984" footer="0.19685039370078741"/>
  <pageSetup scale="63" fitToHeight="0" orientation="landscape" r:id="rId1"/>
  <headerFooter>
    <oddFooter>&amp;C&amp;8&amp;P de &amp;N</oddFooter>
  </headerFooter>
  <rowBreaks count="1" manualBreakCount="1">
    <brk id="75" max="1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aplicacion</vt:lpstr>
      <vt:lpstr>aplicacion!Área_de_impresión</vt:lpstr>
      <vt:lpstr>aplicacion!Títulos_a_imprimir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 Moreta</dc:creator>
  <cp:lastModifiedBy>Alexis Cruz Concepcion</cp:lastModifiedBy>
  <cp:lastPrinted>2024-09-26T18:16:17Z</cp:lastPrinted>
  <dcterms:created xsi:type="dcterms:W3CDTF">2022-02-11T21:02:08Z</dcterms:created>
  <dcterms:modified xsi:type="dcterms:W3CDTF">2024-09-26T18:24:13Z</dcterms:modified>
</cp:coreProperties>
</file>