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lcruz\Desktop\Estados\Esdtados y reportes 2024\Ejecucion presupuestaria\Septiembre\"/>
    </mc:Choice>
  </mc:AlternateContent>
  <xr:revisionPtr revIDLastSave="0" documentId="13_ncr:1_{EE84B1E2-65C7-4207-BA26-3F9D868E7F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ransparencia" sheetId="3" r:id="rId1"/>
  </sheets>
  <definedNames>
    <definedName name="_xlnm.Print_Area" localSheetId="0">Transparencia!$A$1:$S$96</definedName>
    <definedName name="_xlnm.Print_Titles" localSheetId="0">Transparencia!$1:$8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7" i="3" l="1"/>
  <c r="R87" i="3"/>
  <c r="R89" i="3" s="1"/>
  <c r="R76" i="3"/>
  <c r="S11" i="3"/>
  <c r="S10" i="3" s="1"/>
  <c r="Q82" i="3"/>
  <c r="Q79" i="3"/>
  <c r="Q70" i="3"/>
  <c r="Q67" i="3"/>
  <c r="Q62" i="3"/>
  <c r="Q52" i="3"/>
  <c r="Q44" i="3"/>
  <c r="Q36" i="3"/>
  <c r="Q26" i="3"/>
  <c r="Q16" i="3"/>
  <c r="Q10" i="3"/>
  <c r="E82" i="3"/>
  <c r="F82" i="3"/>
  <c r="G82" i="3"/>
  <c r="H82" i="3"/>
  <c r="I82" i="3"/>
  <c r="J82" i="3"/>
  <c r="K82" i="3"/>
  <c r="L82" i="3"/>
  <c r="M82" i="3"/>
  <c r="N82" i="3"/>
  <c r="O82" i="3"/>
  <c r="P82" i="3"/>
  <c r="D82" i="3"/>
  <c r="S83" i="3"/>
  <c r="S84" i="3"/>
  <c r="S81" i="3"/>
  <c r="S80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B36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B62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B67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B70" i="3"/>
  <c r="S74" i="3"/>
  <c r="S73" i="3"/>
  <c r="S72" i="3"/>
  <c r="S71" i="3"/>
  <c r="S69" i="3"/>
  <c r="S68" i="3"/>
  <c r="S67" i="3" s="1"/>
  <c r="S66" i="3"/>
  <c r="S65" i="3"/>
  <c r="S64" i="3"/>
  <c r="S63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B52" i="3"/>
  <c r="S54" i="3"/>
  <c r="S55" i="3"/>
  <c r="S56" i="3"/>
  <c r="S57" i="3"/>
  <c r="S58" i="3"/>
  <c r="S59" i="3"/>
  <c r="S60" i="3"/>
  <c r="S61" i="3"/>
  <c r="S5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B44" i="3"/>
  <c r="S51" i="3"/>
  <c r="S50" i="3"/>
  <c r="S49" i="3"/>
  <c r="S48" i="3"/>
  <c r="S47" i="3"/>
  <c r="S46" i="3"/>
  <c r="S45" i="3"/>
  <c r="S43" i="3"/>
  <c r="S42" i="3"/>
  <c r="S41" i="3"/>
  <c r="S40" i="3"/>
  <c r="S39" i="3"/>
  <c r="S38" i="3"/>
  <c r="S37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B26" i="3"/>
  <c r="S35" i="3"/>
  <c r="S34" i="3"/>
  <c r="S33" i="3"/>
  <c r="S32" i="3"/>
  <c r="S31" i="3"/>
  <c r="S30" i="3"/>
  <c r="S29" i="3"/>
  <c r="S28" i="3"/>
  <c r="S27" i="3"/>
  <c r="S17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S18" i="3"/>
  <c r="S19" i="3"/>
  <c r="S20" i="3"/>
  <c r="S21" i="3"/>
  <c r="S22" i="3"/>
  <c r="S23" i="3"/>
  <c r="S24" i="3"/>
  <c r="S25" i="3"/>
  <c r="S12" i="3"/>
  <c r="S13" i="3"/>
  <c r="S14" i="3"/>
  <c r="S15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B10" i="3"/>
  <c r="Q76" i="3" l="1"/>
  <c r="S62" i="3"/>
  <c r="S44" i="3"/>
  <c r="S16" i="3"/>
  <c r="Q89" i="3"/>
  <c r="S26" i="3"/>
  <c r="S52" i="3"/>
  <c r="S70" i="3"/>
  <c r="S36" i="3"/>
  <c r="S82" i="3"/>
  <c r="S76" i="3" l="1"/>
  <c r="S86" i="3"/>
  <c r="J79" i="3"/>
  <c r="J87" i="3" s="1"/>
  <c r="J89" i="3" s="1"/>
  <c r="K79" i="3"/>
  <c r="K87" i="3" s="1"/>
  <c r="K89" i="3" s="1"/>
  <c r="L79" i="3"/>
  <c r="L87" i="3" s="1"/>
  <c r="L89" i="3" s="1"/>
  <c r="M79" i="3"/>
  <c r="M87" i="3" s="1"/>
  <c r="M89" i="3" s="1"/>
  <c r="N79" i="3"/>
  <c r="N87" i="3" s="1"/>
  <c r="N89" i="3" s="1"/>
  <c r="O79" i="3"/>
  <c r="O87" i="3" s="1"/>
  <c r="O89" i="3" s="1"/>
  <c r="P79" i="3"/>
  <c r="P87" i="3" s="1"/>
  <c r="P89" i="3" s="1"/>
  <c r="I76" i="3"/>
  <c r="H76" i="3"/>
  <c r="G76" i="3"/>
  <c r="F76" i="3"/>
  <c r="E76" i="3"/>
  <c r="D76" i="3"/>
  <c r="P76" i="3"/>
  <c r="H79" i="3"/>
  <c r="H87" i="3" s="1"/>
  <c r="I79" i="3"/>
  <c r="I87" i="3" s="1"/>
  <c r="E79" i="3"/>
  <c r="E87" i="3" s="1"/>
  <c r="E89" i="3" s="1"/>
  <c r="F79" i="3"/>
  <c r="F87" i="3" s="1"/>
  <c r="G79" i="3"/>
  <c r="G87" i="3" s="1"/>
  <c r="D79" i="3"/>
  <c r="D87" i="3" s="1"/>
  <c r="D89" i="3" s="1"/>
  <c r="F89" i="3" l="1"/>
  <c r="G89" i="3"/>
  <c r="I89" i="3"/>
  <c r="H89" i="3"/>
  <c r="S85" i="3"/>
  <c r="S79" i="3"/>
  <c r="S87" i="3" l="1"/>
  <c r="S89" i="3" s="1"/>
</calcChain>
</file>

<file path=xl/sharedStrings.xml><?xml version="1.0" encoding="utf-8"?>
<sst xmlns="http://schemas.openxmlformats.org/spreadsheetml/2006/main" count="113" uniqueCount="110">
  <si>
    <t>INSTITUTO DOMINICANO DE LAS TELECOMUNICACIONES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</si>
  <si>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</si>
  <si>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</si>
  <si>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</si>
  <si>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</si>
  <si>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</si>
  <si>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</si>
  <si>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</si>
  <si>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</si>
  <si>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</si>
  <si>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</si>
  <si>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</si>
  <si>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</si>
  <si>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</si>
  <si>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</si>
  <si>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</si>
  <si>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</si>
  <si>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</si>
  <si>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</si>
  <si>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</si>
  <si>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</si>
  <si>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</si>
  <si>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</si>
  <si>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</si>
  <si>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</si>
  <si>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</si>
  <si>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</si>
  <si>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</si>
  <si>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</si>
  <si>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</si>
  <si>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</si>
  <si>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</si>
  <si>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</si>
  <si>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</si>
  <si>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</si>
  <si>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</si>
  <si>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</si>
  <si>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</si>
  <si>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</si>
  <si>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</si>
  <si>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</si>
  <si>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</si>
  <si>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</si>
  <si>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</si>
  <si>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</si>
  <si>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</si>
  <si>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</si>
  <si>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</si>
  <si>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</si>
  <si>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</si>
  <si>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</si>
  <si>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</si>
  <si>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</si>
  <si>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</si>
  <si>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</si>
  <si>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</si>
  <si>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</si>
  <si>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</si>
  <si>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</si>
  <si>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</si>
  <si>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</si>
  <si>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</si>
  <si>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</si>
  <si>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</si>
  <si>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</si>
  <si>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</si>
  <si>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</si>
  <si>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</si>
  <si>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</si>
  <si>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</si>
  <si>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</si>
  <si>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</si>
  <si>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</si>
  <si>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</si>
  <si>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</si>
  <si>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</si>
  <si>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</si>
  <si>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</si>
  <si>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Valores en RD$</t>
  </si>
  <si>
    <t>Presupuesto Aprobado</t>
  </si>
  <si>
    <t xml:space="preserve"> </t>
  </si>
  <si>
    <t>Abril</t>
  </si>
  <si>
    <t>Presupuesto Modificado</t>
  </si>
  <si>
    <t>Gasto Devengado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</si>
  <si>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</si>
  <si>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</si>
  <si>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</si>
  <si>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</si>
  <si>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</si>
  <si>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</si>
  <si>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</si>
  <si>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</si>
  <si>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</si>
  <si>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</si>
  <si>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</si>
  <si>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</si>
  <si>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</si>
  <si>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SARA MORETA</t>
  </si>
  <si>
    <t>2.9.5 - GASTOS DE INTERESES, RECARGOS, MULTAS Y SANCIONES DE IMPUESTOS Y CONTRIBUCIONES SOCIALES</t>
  </si>
  <si>
    <t xml:space="preserve">  _______________________________________________</t>
  </si>
  <si>
    <t xml:space="preserve">  ELISA A. RONDON BERAS</t>
  </si>
  <si>
    <t xml:space="preserve">   GERENTE FINANCIERA</t>
  </si>
  <si>
    <t>JOSE M. DISLA REYES</t>
  </si>
  <si>
    <t>DIRECTOR FINANCIERO</t>
  </si>
  <si>
    <t>APROBADO</t>
  </si>
  <si>
    <t>REVISADO</t>
  </si>
  <si>
    <t>ENCARGADA DE PRESUPUESTO</t>
  </si>
  <si>
    <t>ELABORADO</t>
  </si>
  <si>
    <t>__________________________________________</t>
  </si>
  <si>
    <t>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</si>
</sst>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C0A]d&quot; de &quot;mmmm&quot; de &quot;yyyy;@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sz val="10"/>
      <name val="Aptos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b/>
      <sz val="12"/>
      <color theme="1"/>
      <name val="Aptos"/>
      <family val="2"/>
    </font>
    <font>
      <b/>
      <sz val="10"/>
      <name val="Aptos"/>
      <family val="2"/>
    </font>
    <font>
      <sz val="10"/>
      <color rgb="FFFF0000"/>
      <name val="Aptos"/>
      <family val="2"/>
    </font>
    <font>
      <sz val="8"/>
      <name val="Aptos"/>
      <family val="2"/>
    </font>
    <font>
      <sz val="8"/>
      <name val="Calibri"/>
      <family val="2"/>
      <scheme val="minor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4" fontId="2" fillId="0" borderId="0" xfId="0" applyNumberFormat="1" applyFont="1"/>
    <xf numFmtId="0" fontId="6" fillId="0" borderId="0" xfId="0" applyFont="1"/>
    <xf numFmtId="164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2"/>
    </xf>
    <xf numFmtId="4" fontId="3" fillId="0" borderId="0" xfId="1" applyNumberFormat="1" applyFont="1" applyAlignment="1"/>
    <xf numFmtId="4" fontId="3" fillId="0" borderId="0" xfId="0" applyNumberFormat="1" applyFont="1"/>
    <xf numFmtId="0" fontId="4" fillId="0" borderId="0" xfId="0" applyFont="1" applyAlignment="1">
      <alignment horizontal="left" wrapText="1"/>
    </xf>
    <xf numFmtId="43" fontId="4" fillId="0" borderId="0" xfId="1" applyFont="1" applyBorder="1" applyAlignment="1">
      <alignment wrapText="1"/>
    </xf>
    <xf numFmtId="4" fontId="4" fillId="0" borderId="0" xfId="1" applyNumberFormat="1" applyFont="1" applyBorder="1" applyAlignment="1">
      <alignment horizontal="left" wrapText="1"/>
    </xf>
    <xf numFmtId="4" fontId="6" fillId="0" borderId="0" xfId="0" applyNumberFormat="1" applyFont="1"/>
    <xf numFmtId="4" fontId="3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wrapText="1"/>
    </xf>
    <xf numFmtId="4" fontId="4" fillId="0" borderId="3" xfId="0" applyNumberFormat="1" applyFont="1" applyBorder="1"/>
    <xf numFmtId="4" fontId="6" fillId="2" borderId="0" xfId="0" applyNumberFormat="1" applyFont="1" applyFill="1"/>
    <xf numFmtId="0" fontId="3" fillId="0" borderId="0" xfId="0" applyFont="1" applyAlignment="1">
      <alignment horizontal="left" wrapText="1" indent="2"/>
    </xf>
    <xf numFmtId="4" fontId="3" fillId="0" borderId="0" xfId="1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10" fillId="0" borderId="0" xfId="0" applyFont="1"/>
    <xf numFmtId="0" fontId="3" fillId="0" borderId="3" xfId="0" applyFont="1" applyBorder="1" applyAlignment="1">
      <alignment horizontal="left" wrapText="1" indent="2"/>
    </xf>
    <xf numFmtId="4" fontId="3" fillId="0" borderId="3" xfId="0" applyNumberFormat="1" applyFont="1" applyBorder="1"/>
    <xf numFmtId="4" fontId="6" fillId="0" borderId="3" xfId="0" applyNumberFormat="1" applyFont="1" applyBorder="1"/>
    <xf numFmtId="0" fontId="4" fillId="5" borderId="6" xfId="0" applyFont="1" applyFill="1" applyBorder="1" applyAlignment="1">
      <alignment horizontal="left" wrapText="1"/>
    </xf>
    <xf numFmtId="4" fontId="4" fillId="3" borderId="6" xfId="0" applyNumberFormat="1" applyFont="1" applyFill="1" applyBorder="1"/>
    <xf numFmtId="4" fontId="4" fillId="0" borderId="0" xfId="0" applyNumberFormat="1" applyFont="1" applyAlignment="1">
      <alignment wrapText="1"/>
    </xf>
    <xf numFmtId="165" fontId="4" fillId="0" borderId="0" xfId="0" applyNumberFormat="1" applyFont="1" applyAlignment="1">
      <alignment wrapText="1"/>
    </xf>
    <xf numFmtId="0" fontId="3" fillId="0" borderId="0" xfId="0" applyFont="1"/>
    <xf numFmtId="0" fontId="4" fillId="4" borderId="4" xfId="0" applyFont="1" applyFill="1" applyBorder="1" applyAlignment="1">
      <alignment horizontal="left" wrapText="1"/>
    </xf>
    <xf numFmtId="4" fontId="4" fillId="6" borderId="0" xfId="0" applyNumberFormat="1" applyFont="1" applyFill="1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4" fillId="0" borderId="0" xfId="0" applyNumberFormat="1" applyFont="1"/>
    <xf numFmtId="4" fontId="4" fillId="0" borderId="7" xfId="0" applyNumberFormat="1" applyFont="1" applyBorder="1"/>
    <xf numFmtId="164" fontId="11" fillId="2" borderId="0" xfId="0" applyNumberFormat="1" applyFont="1" applyFill="1" applyAlignment="1">
      <alignment horizontal="left" wrapText="1"/>
    </xf>
    <xf numFmtId="0" fontId="3" fillId="0" borderId="5" xfId="0" applyFont="1" applyBorder="1"/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7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3</xdr:row>
      <xdr:rowOff>152400</xdr:rowOff>
    </xdr:to>
    <xdr:pic>
      <xdr:nvPicPr>
        <xdr:cNvPr id="2" name="Imagen 1" descr="LOGO INDOTE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5"/>
  <sheetViews>
    <sheetView tabSelected="1" view="pageBreakPreview" zoomScale="60" zoomScaleNormal="100" workbookViewId="0">
      <selection activeCell="D73" sqref="D73"/>
    </sheetView>
  </sheetViews>
  <sheetFormatPr baseColWidth="10" defaultColWidth="9.140625" defaultRowHeight="15" x14ac:dyDescent="0.25"/>
  <cols>
    <col min="1" max="1" width="47.7109375" style="2" customWidth="1"/>
    <col min="2" max="2" width="16.28515625" style="2" hidden="1" customWidth="1"/>
    <col min="3" max="3" width="16.5703125" style="2" hidden="1" customWidth="1"/>
    <col min="4" max="4" width="15.28515625" style="15" customWidth="1"/>
    <col min="5" max="5" width="15.42578125" style="36" customWidth="1"/>
    <col min="6" max="6" width="14.7109375" style="15" customWidth="1"/>
    <col min="7" max="7" width="14.7109375" style="11" customWidth="1"/>
    <col min="8" max="9" width="14.7109375" style="15" customWidth="1"/>
    <col min="10" max="10" width="13.5703125" style="2" hidden="1" customWidth="1"/>
    <col min="11" max="14" width="14.7109375" style="2" hidden="1" customWidth="1"/>
    <col min="15" max="15" width="15.28515625" style="2" hidden="1" customWidth="1"/>
    <col min="16" max="18" width="14.28515625" style="2" customWidth="1"/>
    <col min="19" max="19" width="15.7109375" style="31" customWidth="1"/>
    <col min="20" max="20" width="15.28515625" style="2" bestFit="1" customWidth="1"/>
    <col min="21" max="21" width="18.42578125" style="2" bestFit="1" customWidth="1"/>
    <col min="22" max="22" width="13.85546875" style="2" bestFit="1" customWidth="1"/>
    <col min="23" max="16384" width="9.140625" style="2"/>
  </cols>
  <sheetData>
    <row r="1" spans="1:20" ht="18.75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ht="18.75" x14ac:dyDescent="0.25">
      <c r="A2" s="46">
        <v>45536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0" ht="15.75" x14ac:dyDescent="0.25">
      <c r="A3" s="48" t="s">
        <v>109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20" x14ac:dyDescent="0.25">
      <c r="A4" s="49" t="s">
        <v>78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20" ht="9.75" customHeight="1" x14ac:dyDescent="0.25">
      <c r="A5" s="4"/>
      <c r="B5" s="4"/>
      <c r="C5" s="4"/>
      <c r="D5" s="5"/>
      <c r="E5" s="5"/>
      <c r="F5" s="5"/>
      <c r="G5" s="5"/>
      <c r="H5" s="5"/>
      <c r="I5" s="5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0" ht="15" customHeight="1" x14ac:dyDescent="0.25">
      <c r="A6" s="50" t="s">
        <v>96</v>
      </c>
      <c r="B6" s="50" t="s">
        <v>79</v>
      </c>
      <c r="C6" s="50" t="s">
        <v>82</v>
      </c>
      <c r="D6" s="51" t="s">
        <v>83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</row>
    <row r="7" spans="1:20" s="8" customFormat="1" ht="15" customHeight="1" x14ac:dyDescent="0.25">
      <c r="A7" s="50"/>
      <c r="B7" s="50"/>
      <c r="C7" s="50"/>
      <c r="D7" s="6" t="s">
        <v>84</v>
      </c>
      <c r="E7" s="6" t="s">
        <v>85</v>
      </c>
      <c r="F7" s="6" t="s">
        <v>86</v>
      </c>
      <c r="G7" s="6" t="s">
        <v>81</v>
      </c>
      <c r="H7" s="6" t="s">
        <v>87</v>
      </c>
      <c r="I7" s="6" t="s">
        <v>88</v>
      </c>
      <c r="J7" s="6" t="s">
        <v>89</v>
      </c>
      <c r="K7" s="6" t="s">
        <v>90</v>
      </c>
      <c r="L7" s="6" t="s">
        <v>91</v>
      </c>
      <c r="M7" s="6" t="s">
        <v>92</v>
      </c>
      <c r="N7" s="6" t="s">
        <v>93</v>
      </c>
      <c r="O7" s="6" t="s">
        <v>94</v>
      </c>
      <c r="P7" s="6" t="s">
        <v>89</v>
      </c>
      <c r="Q7" s="6" t="s">
        <v>90</v>
      </c>
      <c r="R7" s="6" t="s">
        <v>91</v>
      </c>
      <c r="S7" s="7" t="s">
        <v>95</v>
      </c>
    </row>
    <row r="8" spans="1:20" x14ac:dyDescent="0.25">
      <c r="A8" s="9"/>
      <c r="B8" s="9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1"/>
    </row>
    <row r="9" spans="1:20" x14ac:dyDescent="0.25">
      <c r="A9" s="12" t="s">
        <v>3</v>
      </c>
      <c r="B9" s="12"/>
      <c r="C9" s="13"/>
      <c r="D9" s="14"/>
      <c r="E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6"/>
    </row>
    <row r="10" spans="1:20" ht="15.75" customHeight="1" x14ac:dyDescent="0.25">
      <c r="A10" s="17" t="s">
        <v>4</v>
      </c>
      <c r="B10" s="18">
        <f>SUM(B11:B15)</f>
        <v>1140044307.970988</v>
      </c>
      <c r="C10" s="18">
        <f t="shared" ref="C10:P10" si="0">SUM(C11:C15)</f>
        <v>1140044307.970988</v>
      </c>
      <c r="D10" s="18">
        <f t="shared" si="0"/>
        <v>89469809.590000004</v>
      </c>
      <c r="E10" s="18">
        <f t="shared" si="0"/>
        <v>82107214.370000005</v>
      </c>
      <c r="F10" s="18">
        <f t="shared" si="0"/>
        <v>78338864.649999991</v>
      </c>
      <c r="G10" s="18">
        <f t="shared" si="0"/>
        <v>85346009.799999982</v>
      </c>
      <c r="H10" s="18">
        <f t="shared" si="0"/>
        <v>95509592.74000001</v>
      </c>
      <c r="I10" s="18">
        <f t="shared" si="0"/>
        <v>132408557.09</v>
      </c>
      <c r="J10" s="18">
        <f t="shared" si="0"/>
        <v>0</v>
      </c>
      <c r="K10" s="18">
        <f t="shared" si="0"/>
        <v>0</v>
      </c>
      <c r="L10" s="18">
        <f t="shared" si="0"/>
        <v>0</v>
      </c>
      <c r="M10" s="18">
        <f t="shared" si="0"/>
        <v>0</v>
      </c>
      <c r="N10" s="18">
        <f t="shared" si="0"/>
        <v>0</v>
      </c>
      <c r="O10" s="18">
        <f t="shared" si="0"/>
        <v>0</v>
      </c>
      <c r="P10" s="18">
        <f t="shared" si="0"/>
        <v>94149262.840000004</v>
      </c>
      <c r="Q10" s="18">
        <f t="shared" ref="Q10" si="1">SUM(Q11:Q15)</f>
        <v>86325729.49000001</v>
      </c>
      <c r="R10" s="18">
        <v>127281422.04000002</v>
      </c>
      <c r="S10" s="18">
        <f>SUM(S11:S15)</f>
        <v>870936462.61000001</v>
      </c>
      <c r="T10" s="19"/>
    </row>
    <row r="11" spans="1:20" x14ac:dyDescent="0.25">
      <c r="A11" s="20" t="s">
        <v>5</v>
      </c>
      <c r="B11" s="11">
        <v>827953428.45611501</v>
      </c>
      <c r="C11" s="11">
        <v>827953428.45611501</v>
      </c>
      <c r="D11" s="21">
        <v>63489724.219999999</v>
      </c>
      <c r="E11" s="21">
        <v>63176242.369999997</v>
      </c>
      <c r="F11" s="21">
        <v>69957353.829999998</v>
      </c>
      <c r="G11" s="21">
        <v>68369055.61999999</v>
      </c>
      <c r="H11" s="21">
        <v>67229604.689999998</v>
      </c>
      <c r="I11" s="21">
        <v>67975634.300000012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67418605.109999999</v>
      </c>
      <c r="Q11" s="21">
        <v>66276369.710000008</v>
      </c>
      <c r="R11" s="21">
        <v>98720773.110000014</v>
      </c>
      <c r="S11" s="11">
        <f>SUM(D11:R11)</f>
        <v>632613362.96000004</v>
      </c>
    </row>
    <row r="12" spans="1:20" x14ac:dyDescent="0.25">
      <c r="A12" s="20" t="s">
        <v>6</v>
      </c>
      <c r="B12" s="11">
        <v>73916687.950749993</v>
      </c>
      <c r="C12" s="11">
        <v>73916687.950749993</v>
      </c>
      <c r="D12" s="21">
        <v>2302143.91</v>
      </c>
      <c r="E12" s="21">
        <v>2225322.37</v>
      </c>
      <c r="F12" s="21">
        <v>2951694.3</v>
      </c>
      <c r="G12" s="21">
        <v>3218299.94</v>
      </c>
      <c r="H12" s="21">
        <v>2213695.5300000003</v>
      </c>
      <c r="I12" s="21">
        <v>2745056.08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2361354.7000000002</v>
      </c>
      <c r="Q12" s="21">
        <v>1936287.45</v>
      </c>
      <c r="R12" s="21">
        <v>2662060.2599999998</v>
      </c>
      <c r="S12" s="11">
        <f t="shared" ref="S12:S15" si="2">SUM(D12:R12)</f>
        <v>22615914.539999999</v>
      </c>
    </row>
    <row r="13" spans="1:20" x14ac:dyDescent="0.25">
      <c r="A13" s="20" t="s">
        <v>7</v>
      </c>
      <c r="B13" s="11">
        <v>0</v>
      </c>
      <c r="C13" s="1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11">
        <f t="shared" si="2"/>
        <v>0</v>
      </c>
    </row>
    <row r="14" spans="1:20" x14ac:dyDescent="0.25">
      <c r="A14" s="20" t="s">
        <v>8</v>
      </c>
      <c r="B14" s="11">
        <v>131680116.02250001</v>
      </c>
      <c r="C14" s="11">
        <v>131680116.02250001</v>
      </c>
      <c r="D14" s="21">
        <v>7600887.4800000004</v>
      </c>
      <c r="E14" s="21">
        <v>8251543.2300000004</v>
      </c>
      <c r="F14" s="21">
        <v>5429816.5199999996</v>
      </c>
      <c r="G14" s="21">
        <v>5279815.5299999993</v>
      </c>
      <c r="H14" s="21">
        <v>9043959.9499999993</v>
      </c>
      <c r="I14" s="21">
        <v>61687866.710000001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11133389.33</v>
      </c>
      <c r="Q14" s="21">
        <v>9536888.4800000004</v>
      </c>
      <c r="R14" s="21">
        <v>17512119.279999997</v>
      </c>
      <c r="S14" s="11">
        <f t="shared" si="2"/>
        <v>135476286.50999999</v>
      </c>
    </row>
    <row r="15" spans="1:20" ht="15" customHeight="1" x14ac:dyDescent="0.25">
      <c r="A15" s="20" t="s">
        <v>9</v>
      </c>
      <c r="B15" s="11">
        <v>106494075.54162301</v>
      </c>
      <c r="C15" s="11">
        <v>106494075.54162301</v>
      </c>
      <c r="D15" s="22">
        <v>16077053.98</v>
      </c>
      <c r="E15" s="22">
        <v>8454106.4000000004</v>
      </c>
      <c r="F15" s="22">
        <v>0</v>
      </c>
      <c r="G15" s="22">
        <v>8478838.7100000009</v>
      </c>
      <c r="H15" s="22">
        <v>17022332.57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13235913.699999999</v>
      </c>
      <c r="Q15" s="22">
        <v>8576183.8499999996</v>
      </c>
      <c r="R15" s="22">
        <v>8386469.3899999997</v>
      </c>
      <c r="S15" s="11">
        <f t="shared" si="2"/>
        <v>80230898.599999994</v>
      </c>
      <c r="T15" s="15"/>
    </row>
    <row r="16" spans="1:20" ht="18" customHeight="1" x14ac:dyDescent="0.25">
      <c r="A16" s="17" t="s">
        <v>10</v>
      </c>
      <c r="B16" s="18">
        <f t="shared" ref="B16:P16" si="3">SUM(B17:B25)</f>
        <v>1640884427.8364725</v>
      </c>
      <c r="C16" s="18">
        <f t="shared" si="3"/>
        <v>1640884427.8364725</v>
      </c>
      <c r="D16" s="18">
        <f t="shared" si="3"/>
        <v>18326510.420000002</v>
      </c>
      <c r="E16" s="18">
        <f t="shared" si="3"/>
        <v>37078125.57</v>
      </c>
      <c r="F16" s="18">
        <f t="shared" si="3"/>
        <v>27493017.690000005</v>
      </c>
      <c r="G16" s="18">
        <f t="shared" si="3"/>
        <v>49372402.700000003</v>
      </c>
      <c r="H16" s="18">
        <f t="shared" si="3"/>
        <v>50440589.309999995</v>
      </c>
      <c r="I16" s="18">
        <f t="shared" si="3"/>
        <v>14106487.900000002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8">
        <f t="shared" si="3"/>
        <v>0</v>
      </c>
      <c r="P16" s="18">
        <f t="shared" si="3"/>
        <v>55336295.810000002</v>
      </c>
      <c r="Q16" s="18">
        <f t="shared" ref="Q16" si="4">SUM(Q17:Q25)</f>
        <v>46819173.579999998</v>
      </c>
      <c r="R16" s="18">
        <v>52055864.619999997</v>
      </c>
      <c r="S16" s="18">
        <f>SUM(S17:S25)</f>
        <v>351028467.60000002</v>
      </c>
      <c r="T16" s="19"/>
    </row>
    <row r="17" spans="1:20" x14ac:dyDescent="0.25">
      <c r="A17" s="20" t="s">
        <v>11</v>
      </c>
      <c r="B17" s="11">
        <v>26829080.929999992</v>
      </c>
      <c r="C17" s="11">
        <v>26829080.929999992</v>
      </c>
      <c r="D17" s="21">
        <v>336321.97000000003</v>
      </c>
      <c r="E17" s="21">
        <v>1806266.2199999997</v>
      </c>
      <c r="F17" s="21">
        <v>1413937.1099999999</v>
      </c>
      <c r="G17" s="21">
        <v>7992838.6500000004</v>
      </c>
      <c r="H17" s="21">
        <v>9489682.6199999992</v>
      </c>
      <c r="I17" s="21">
        <v>-12472802.999999998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6724162.8700000001</v>
      </c>
      <c r="Q17" s="21">
        <v>6535681.9500000011</v>
      </c>
      <c r="R17" s="21">
        <v>6707761.3899999997</v>
      </c>
      <c r="S17" s="11">
        <f>SUM(D17:R17)</f>
        <v>28533849.780000001</v>
      </c>
    </row>
    <row r="18" spans="1:20" ht="27" x14ac:dyDescent="0.25">
      <c r="A18" s="20" t="s">
        <v>12</v>
      </c>
      <c r="B18" s="11">
        <v>119975562.95999998</v>
      </c>
      <c r="C18" s="11">
        <v>119975562.95999998</v>
      </c>
      <c r="D18" s="21">
        <v>1406613.01</v>
      </c>
      <c r="E18" s="21">
        <v>1219455.42</v>
      </c>
      <c r="F18" s="21">
        <v>505746.58999999997</v>
      </c>
      <c r="G18" s="21">
        <v>6036549.5999999996</v>
      </c>
      <c r="H18" s="21">
        <v>4581387.28</v>
      </c>
      <c r="I18" s="21">
        <v>2631152.0099999998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764770.95</v>
      </c>
      <c r="Q18" s="21">
        <v>4889233.0199999996</v>
      </c>
      <c r="R18" s="21">
        <v>680565</v>
      </c>
      <c r="S18" s="11">
        <f t="shared" ref="S18:S51" si="5">SUM(D18:R18)</f>
        <v>22715472.879999999</v>
      </c>
    </row>
    <row r="19" spans="1:20" x14ac:dyDescent="0.25">
      <c r="A19" s="20" t="s">
        <v>13</v>
      </c>
      <c r="B19" s="11">
        <v>26941481.669999998</v>
      </c>
      <c r="C19" s="11">
        <v>26941481.669999998</v>
      </c>
      <c r="D19" s="21">
        <v>792850</v>
      </c>
      <c r="E19" s="21">
        <v>1876964.84</v>
      </c>
      <c r="F19" s="21">
        <v>1825234.72</v>
      </c>
      <c r="G19" s="21">
        <v>1741137.06</v>
      </c>
      <c r="H19" s="21">
        <v>2466669.1799999997</v>
      </c>
      <c r="I19" s="21">
        <v>871630.75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932428.65</v>
      </c>
      <c r="Q19" s="21">
        <v>663756.77</v>
      </c>
      <c r="R19" s="21">
        <v>2648570.3899999997</v>
      </c>
      <c r="S19" s="11">
        <f t="shared" si="5"/>
        <v>13819242.359999999</v>
      </c>
    </row>
    <row r="20" spans="1:20" x14ac:dyDescent="0.25">
      <c r="A20" s="20" t="s">
        <v>14</v>
      </c>
      <c r="B20" s="11">
        <v>6822038.333333333</v>
      </c>
      <c r="C20" s="11">
        <v>6822038.333333333</v>
      </c>
      <c r="D20" s="21">
        <v>12569.73</v>
      </c>
      <c r="E20" s="21">
        <v>112864.7</v>
      </c>
      <c r="F20" s="21">
        <v>591793.84000000008</v>
      </c>
      <c r="G20" s="21">
        <v>373341.48</v>
      </c>
      <c r="H20" s="21">
        <v>929918.45</v>
      </c>
      <c r="I20" s="21">
        <v>24790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1124406.8799999999</v>
      </c>
      <c r="Q20" s="21">
        <v>186578.95</v>
      </c>
      <c r="R20" s="21">
        <v>537162.12</v>
      </c>
      <c r="S20" s="11">
        <f t="shared" si="5"/>
        <v>3893426.1500000004</v>
      </c>
    </row>
    <row r="21" spans="1:20" x14ac:dyDescent="0.25">
      <c r="A21" s="20" t="s">
        <v>15</v>
      </c>
      <c r="B21" s="11">
        <v>181948484.553</v>
      </c>
      <c r="C21" s="11">
        <v>181948484.553</v>
      </c>
      <c r="D21" s="21">
        <v>2619648.7000000002</v>
      </c>
      <c r="E21" s="21">
        <v>16196296.67</v>
      </c>
      <c r="F21" s="21">
        <v>5998702.3099999996</v>
      </c>
      <c r="G21" s="21">
        <v>14071765.43</v>
      </c>
      <c r="H21" s="21">
        <v>4074472.23</v>
      </c>
      <c r="I21" s="21">
        <v>9159535.1899999995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14282766.789999999</v>
      </c>
      <c r="Q21" s="21">
        <v>10221957.5</v>
      </c>
      <c r="R21" s="21">
        <v>16271338.059999999</v>
      </c>
      <c r="S21" s="11">
        <f t="shared" si="5"/>
        <v>92896482.879999995</v>
      </c>
    </row>
    <row r="22" spans="1:20" x14ac:dyDescent="0.25">
      <c r="A22" s="20" t="s">
        <v>16</v>
      </c>
      <c r="B22" s="11">
        <v>97605042.530000001</v>
      </c>
      <c r="C22" s="11">
        <v>97605042.530000001</v>
      </c>
      <c r="D22" s="21">
        <v>10458745.25</v>
      </c>
      <c r="E22" s="21">
        <v>10458323.990000002</v>
      </c>
      <c r="F22" s="21">
        <v>10466275.91</v>
      </c>
      <c r="G22" s="21">
        <v>10920204.500000002</v>
      </c>
      <c r="H22" s="21">
        <v>10015244.620000001</v>
      </c>
      <c r="I22" s="21">
        <v>10479781.59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10487536.26</v>
      </c>
      <c r="Q22" s="21">
        <v>10520664.23</v>
      </c>
      <c r="R22" s="21">
        <v>10490484.450000001</v>
      </c>
      <c r="S22" s="11">
        <f t="shared" si="5"/>
        <v>94297260.800000027</v>
      </c>
      <c r="T22" s="15"/>
    </row>
    <row r="23" spans="1:20" ht="44.25" customHeight="1" x14ac:dyDescent="0.25">
      <c r="A23" s="20" t="s">
        <v>17</v>
      </c>
      <c r="B23" s="11">
        <v>50033236</v>
      </c>
      <c r="C23" s="11">
        <v>50033236</v>
      </c>
      <c r="D23" s="21">
        <v>476887.96</v>
      </c>
      <c r="E23" s="21">
        <v>372538.58</v>
      </c>
      <c r="F23" s="21">
        <v>572751.08000000007</v>
      </c>
      <c r="G23" s="21">
        <v>258148.7</v>
      </c>
      <c r="H23" s="21">
        <v>755891.55999999994</v>
      </c>
      <c r="I23" s="21">
        <v>575332.05000000005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914969.82000000007</v>
      </c>
      <c r="Q23" s="21">
        <v>1128801.75</v>
      </c>
      <c r="R23" s="21">
        <v>687052.59</v>
      </c>
      <c r="S23" s="11">
        <f t="shared" si="5"/>
        <v>5742374.0899999999</v>
      </c>
    </row>
    <row r="24" spans="1:20" ht="27" x14ac:dyDescent="0.25">
      <c r="A24" s="20" t="s">
        <v>18</v>
      </c>
      <c r="B24" s="11">
        <v>1119927100.8601391</v>
      </c>
      <c r="C24" s="11">
        <v>1119927100.8601391</v>
      </c>
      <c r="D24" s="22">
        <v>2222873.7999999998</v>
      </c>
      <c r="E24" s="22">
        <v>5035415.1500000004</v>
      </c>
      <c r="F24" s="22">
        <v>6118576.1300000008</v>
      </c>
      <c r="G24" s="22">
        <v>4470248.1500000004</v>
      </c>
      <c r="H24" s="22">
        <v>15264550.02</v>
      </c>
      <c r="I24" s="22">
        <v>2685975.0100000002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20059233.59</v>
      </c>
      <c r="Q24" s="22">
        <v>8438795.4100000001</v>
      </c>
      <c r="R24" s="22">
        <v>13936070.9</v>
      </c>
      <c r="S24" s="11">
        <f t="shared" si="5"/>
        <v>78231738.160000011</v>
      </c>
    </row>
    <row r="25" spans="1:20" x14ac:dyDescent="0.25">
      <c r="A25" s="20" t="s">
        <v>19</v>
      </c>
      <c r="B25" s="11">
        <v>10802400</v>
      </c>
      <c r="C25" s="11">
        <v>10802400</v>
      </c>
      <c r="D25" s="21">
        <v>0</v>
      </c>
      <c r="E25" s="21">
        <v>0</v>
      </c>
      <c r="F25" s="21">
        <v>0</v>
      </c>
      <c r="G25" s="21">
        <v>3508169.13</v>
      </c>
      <c r="H25" s="21">
        <v>2862773.35</v>
      </c>
      <c r="I25" s="21">
        <v>151094.29999999999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46020</v>
      </c>
      <c r="Q25" s="21">
        <v>4233704</v>
      </c>
      <c r="R25" s="21">
        <v>96859.72</v>
      </c>
      <c r="S25" s="11">
        <f t="shared" si="5"/>
        <v>10898620.500000002</v>
      </c>
    </row>
    <row r="26" spans="1:20" ht="18.75" customHeight="1" x14ac:dyDescent="0.25">
      <c r="A26" s="17" t="s">
        <v>20</v>
      </c>
      <c r="B26" s="18">
        <f>SUM(B27:B35)</f>
        <v>67172112.606666669</v>
      </c>
      <c r="C26" s="18">
        <f t="shared" ref="C26:P26" si="6">SUM(C27:C35)</f>
        <v>67172112.606666669</v>
      </c>
      <c r="D26" s="18">
        <f t="shared" si="6"/>
        <v>2727057.1</v>
      </c>
      <c r="E26" s="18">
        <f t="shared" si="6"/>
        <v>2883287.5100000002</v>
      </c>
      <c r="F26" s="18">
        <f t="shared" si="6"/>
        <v>2720495.76</v>
      </c>
      <c r="G26" s="18">
        <f t="shared" si="6"/>
        <v>-681937.89000000013</v>
      </c>
      <c r="H26" s="18">
        <f t="shared" si="6"/>
        <v>7277831.9100000001</v>
      </c>
      <c r="I26" s="18">
        <f t="shared" si="6"/>
        <v>2929885.49</v>
      </c>
      <c r="J26" s="18">
        <f t="shared" si="6"/>
        <v>0</v>
      </c>
      <c r="K26" s="18">
        <f t="shared" si="6"/>
        <v>0</v>
      </c>
      <c r="L26" s="18">
        <f t="shared" si="6"/>
        <v>0</v>
      </c>
      <c r="M26" s="18">
        <f t="shared" si="6"/>
        <v>0</v>
      </c>
      <c r="N26" s="18">
        <f t="shared" si="6"/>
        <v>0</v>
      </c>
      <c r="O26" s="18">
        <f t="shared" si="6"/>
        <v>0</v>
      </c>
      <c r="P26" s="18">
        <f t="shared" si="6"/>
        <v>2343303.7800000003</v>
      </c>
      <c r="Q26" s="18">
        <f t="shared" ref="Q26" si="7">SUM(Q27:Q35)</f>
        <v>2580219.8200000003</v>
      </c>
      <c r="R26" s="18">
        <v>2756147.8200000003</v>
      </c>
      <c r="S26" s="18">
        <f>SUM(S27:S35)</f>
        <v>25536291.300000001</v>
      </c>
      <c r="T26" s="19"/>
    </row>
    <row r="27" spans="1:20" ht="27" x14ac:dyDescent="0.25">
      <c r="A27" s="20" t="s">
        <v>21</v>
      </c>
      <c r="B27" s="11">
        <v>4905042.5999999996</v>
      </c>
      <c r="C27" s="11">
        <v>4905042.5999999996</v>
      </c>
      <c r="D27" s="22">
        <v>334778.69</v>
      </c>
      <c r="E27" s="22">
        <v>618341.29</v>
      </c>
      <c r="F27" s="22">
        <v>326435.94</v>
      </c>
      <c r="G27" s="22">
        <v>-545470.03</v>
      </c>
      <c r="H27" s="22">
        <v>1275893.03</v>
      </c>
      <c r="I27" s="22">
        <v>484642.66000000003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537095.91</v>
      </c>
      <c r="Q27" s="22">
        <v>-477501.84</v>
      </c>
      <c r="R27" s="22">
        <v>279809.83</v>
      </c>
      <c r="S27" s="11">
        <f t="shared" si="5"/>
        <v>2834025.4800000004</v>
      </c>
    </row>
    <row r="28" spans="1:20" x14ac:dyDescent="0.25">
      <c r="A28" s="20" t="s">
        <v>22</v>
      </c>
      <c r="B28" s="11">
        <v>1710038.4</v>
      </c>
      <c r="C28" s="11">
        <v>1710038.4</v>
      </c>
      <c r="D28" s="22">
        <v>506721.67</v>
      </c>
      <c r="E28" s="22">
        <v>199656</v>
      </c>
      <c r="F28" s="22">
        <v>0</v>
      </c>
      <c r="G28" s="22">
        <v>-450000</v>
      </c>
      <c r="H28" s="22">
        <v>562000.07999999996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11">
        <f t="shared" si="5"/>
        <v>818377.74999999988</v>
      </c>
    </row>
    <row r="29" spans="1:20" ht="27" x14ac:dyDescent="0.25">
      <c r="A29" s="20" t="s">
        <v>23</v>
      </c>
      <c r="B29" s="11">
        <v>2842792</v>
      </c>
      <c r="C29" s="11">
        <v>2842792</v>
      </c>
      <c r="D29" s="22">
        <v>0</v>
      </c>
      <c r="E29" s="22">
        <v>843242.28</v>
      </c>
      <c r="F29" s="22">
        <v>0</v>
      </c>
      <c r="G29" s="22">
        <v>-500000</v>
      </c>
      <c r="H29" s="22">
        <v>986238.97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151158</v>
      </c>
      <c r="Q29" s="22">
        <v>301315.59999999998</v>
      </c>
      <c r="R29" s="22">
        <v>233600</v>
      </c>
      <c r="S29" s="11">
        <f t="shared" si="5"/>
        <v>2015554.85</v>
      </c>
    </row>
    <row r="30" spans="1:20" x14ac:dyDescent="0.25">
      <c r="A30" s="20" t="s">
        <v>24</v>
      </c>
      <c r="B30" s="11">
        <v>600000</v>
      </c>
      <c r="C30" s="11">
        <v>600000</v>
      </c>
      <c r="D30" s="22">
        <v>0</v>
      </c>
      <c r="E30" s="22">
        <v>0</v>
      </c>
      <c r="F30" s="22">
        <v>0</v>
      </c>
      <c r="G30" s="22">
        <v>0</v>
      </c>
      <c r="H30" s="22">
        <v>138092.03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11">
        <f t="shared" si="5"/>
        <v>138092.03</v>
      </c>
    </row>
    <row r="31" spans="1:20" ht="27" x14ac:dyDescent="0.25">
      <c r="A31" s="20" t="s">
        <v>25</v>
      </c>
      <c r="B31" s="11">
        <v>1560000</v>
      </c>
      <c r="C31" s="11">
        <v>1560000</v>
      </c>
      <c r="D31" s="22">
        <v>0</v>
      </c>
      <c r="E31" s="22">
        <v>29905</v>
      </c>
      <c r="F31" s="22">
        <v>203544.81</v>
      </c>
      <c r="G31" s="22">
        <v>-200000</v>
      </c>
      <c r="H31" s="22">
        <v>200000</v>
      </c>
      <c r="I31" s="22">
        <v>3308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199624.81</v>
      </c>
      <c r="Q31" s="22">
        <v>0</v>
      </c>
      <c r="R31" s="22">
        <v>151297.20000000001</v>
      </c>
      <c r="S31" s="11">
        <f t="shared" si="5"/>
        <v>587679.82000000007</v>
      </c>
      <c r="T31" s="2" t="s">
        <v>80</v>
      </c>
    </row>
    <row r="32" spans="1:20" ht="27" x14ac:dyDescent="0.25">
      <c r="A32" s="20" t="s">
        <v>26</v>
      </c>
      <c r="B32" s="11">
        <v>2168666.666666667</v>
      </c>
      <c r="C32" s="11">
        <v>2168666.666666667</v>
      </c>
      <c r="D32" s="22">
        <v>0</v>
      </c>
      <c r="E32" s="22">
        <v>5308</v>
      </c>
      <c r="F32" s="22">
        <v>0</v>
      </c>
      <c r="G32" s="22">
        <v>0</v>
      </c>
      <c r="H32" s="22">
        <v>19470.63</v>
      </c>
      <c r="I32" s="22">
        <v>68535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87109.8</v>
      </c>
      <c r="R32" s="22">
        <v>0</v>
      </c>
      <c r="S32" s="11">
        <f t="shared" si="5"/>
        <v>180423.43</v>
      </c>
    </row>
    <row r="33" spans="1:20" ht="27" x14ac:dyDescent="0.25">
      <c r="A33" s="20" t="s">
        <v>27</v>
      </c>
      <c r="B33" s="11">
        <v>20138736</v>
      </c>
      <c r="C33" s="11">
        <v>20138736</v>
      </c>
      <c r="D33" s="22">
        <v>985626.2</v>
      </c>
      <c r="E33" s="22">
        <v>1143346.97</v>
      </c>
      <c r="F33" s="22">
        <v>1096116.02</v>
      </c>
      <c r="G33" s="22">
        <v>1065175.92</v>
      </c>
      <c r="H33" s="22">
        <v>1019575.75</v>
      </c>
      <c r="I33" s="22">
        <v>1415773.7400000002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973888.72</v>
      </c>
      <c r="Q33" s="22">
        <v>1105414.52</v>
      </c>
      <c r="R33" s="22">
        <v>1125118.03</v>
      </c>
      <c r="S33" s="11">
        <f t="shared" si="5"/>
        <v>9930035.8699999992</v>
      </c>
    </row>
    <row r="34" spans="1:20" ht="27" x14ac:dyDescent="0.25">
      <c r="A34" s="20" t="s">
        <v>28</v>
      </c>
      <c r="B34" s="11">
        <v>0</v>
      </c>
      <c r="C34" s="11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11">
        <f t="shared" si="5"/>
        <v>0</v>
      </c>
    </row>
    <row r="35" spans="1:20" x14ac:dyDescent="0.25">
      <c r="A35" s="20" t="s">
        <v>29</v>
      </c>
      <c r="B35" s="11">
        <v>33246836.940000001</v>
      </c>
      <c r="C35" s="11">
        <v>33246836.940000001</v>
      </c>
      <c r="D35" s="22">
        <v>899930.53999999992</v>
      </c>
      <c r="E35" s="22">
        <v>43487.970000000059</v>
      </c>
      <c r="F35" s="22">
        <v>1094398.99</v>
      </c>
      <c r="G35" s="22">
        <v>-51643.780000000028</v>
      </c>
      <c r="H35" s="22">
        <v>3076561.42</v>
      </c>
      <c r="I35" s="22">
        <v>957626.09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481536.34000000008</v>
      </c>
      <c r="Q35" s="22">
        <v>1563881.7400000002</v>
      </c>
      <c r="R35" s="22">
        <v>966322.76</v>
      </c>
      <c r="S35" s="11">
        <f t="shared" si="5"/>
        <v>9032102.0700000003</v>
      </c>
    </row>
    <row r="36" spans="1:20" ht="17.25" customHeight="1" x14ac:dyDescent="0.25">
      <c r="A36" s="17" t="s">
        <v>30</v>
      </c>
      <c r="B36" s="18">
        <f>SUM(B37:B43)</f>
        <v>1234820529.96</v>
      </c>
      <c r="C36" s="18">
        <f t="shared" ref="C36:S36" si="8">SUM(C37:C43)</f>
        <v>1234820529.96</v>
      </c>
      <c r="D36" s="18">
        <f t="shared" si="8"/>
        <v>5418470.4000000004</v>
      </c>
      <c r="E36" s="18">
        <f t="shared" si="8"/>
        <v>2303725</v>
      </c>
      <c r="F36" s="18">
        <f t="shared" si="8"/>
        <v>3543415</v>
      </c>
      <c r="G36" s="18">
        <f t="shared" si="8"/>
        <v>872400</v>
      </c>
      <c r="H36" s="18">
        <f t="shared" si="8"/>
        <v>427000</v>
      </c>
      <c r="I36" s="18">
        <f t="shared" si="8"/>
        <v>1515338.88</v>
      </c>
      <c r="J36" s="18">
        <f t="shared" si="8"/>
        <v>0</v>
      </c>
      <c r="K36" s="18">
        <f t="shared" si="8"/>
        <v>0</v>
      </c>
      <c r="L36" s="18">
        <f t="shared" si="8"/>
        <v>0</v>
      </c>
      <c r="M36" s="18">
        <f t="shared" si="8"/>
        <v>0</v>
      </c>
      <c r="N36" s="18">
        <f t="shared" si="8"/>
        <v>0</v>
      </c>
      <c r="O36" s="18">
        <f t="shared" si="8"/>
        <v>0</v>
      </c>
      <c r="P36" s="18">
        <f t="shared" si="8"/>
        <v>387720</v>
      </c>
      <c r="Q36" s="18">
        <f t="shared" ref="Q36" si="9">SUM(Q37:Q43)</f>
        <v>500184253.81</v>
      </c>
      <c r="R36" s="18">
        <v>1521049.97</v>
      </c>
      <c r="S36" s="18">
        <f t="shared" si="8"/>
        <v>516173373.06</v>
      </c>
      <c r="T36" s="19"/>
    </row>
    <row r="37" spans="1:20" ht="27" x14ac:dyDescent="0.25">
      <c r="A37" s="20" t="s">
        <v>31</v>
      </c>
      <c r="B37" s="11">
        <v>20000000</v>
      </c>
      <c r="C37" s="11">
        <v>20000000</v>
      </c>
      <c r="D37" s="22">
        <v>1227770.3999999999</v>
      </c>
      <c r="E37" s="22">
        <v>2274100</v>
      </c>
      <c r="F37" s="22">
        <v>-2021585</v>
      </c>
      <c r="G37" s="22">
        <v>872400</v>
      </c>
      <c r="H37" s="22">
        <v>427000</v>
      </c>
      <c r="I37" s="22">
        <v>1469999.88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387720</v>
      </c>
      <c r="Q37" s="22">
        <v>184253.81</v>
      </c>
      <c r="R37" s="22">
        <v>664799.97</v>
      </c>
      <c r="S37" s="11">
        <f t="shared" si="5"/>
        <v>5486459.0599999987</v>
      </c>
    </row>
    <row r="38" spans="1:20" ht="27" x14ac:dyDescent="0.25">
      <c r="A38" s="20" t="s">
        <v>32</v>
      </c>
      <c r="B38" s="11">
        <v>0</v>
      </c>
      <c r="C38" s="11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11">
        <f t="shared" si="5"/>
        <v>0</v>
      </c>
    </row>
    <row r="39" spans="1:20" ht="27" x14ac:dyDescent="0.25">
      <c r="A39" s="20" t="s">
        <v>33</v>
      </c>
      <c r="B39" s="11">
        <v>0</v>
      </c>
      <c r="C39" s="11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11">
        <f t="shared" si="5"/>
        <v>0</v>
      </c>
    </row>
    <row r="40" spans="1:20" ht="27" x14ac:dyDescent="0.25">
      <c r="A40" s="20" t="s">
        <v>34</v>
      </c>
      <c r="B40" s="11">
        <v>0</v>
      </c>
      <c r="C40" s="11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11">
        <f t="shared" si="5"/>
        <v>0</v>
      </c>
    </row>
    <row r="41" spans="1:20" ht="27" x14ac:dyDescent="0.25">
      <c r="A41" s="20" t="s">
        <v>35</v>
      </c>
      <c r="B41" s="11">
        <v>0</v>
      </c>
      <c r="C41" s="11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11">
        <f t="shared" si="5"/>
        <v>0</v>
      </c>
    </row>
    <row r="42" spans="1:20" ht="27" x14ac:dyDescent="0.25">
      <c r="A42" s="20" t="s">
        <v>36</v>
      </c>
      <c r="B42" s="11">
        <v>9248783.2400000021</v>
      </c>
      <c r="C42" s="11">
        <v>9248783.2400000021</v>
      </c>
      <c r="D42" s="22">
        <v>4190700</v>
      </c>
      <c r="E42" s="22">
        <v>29625</v>
      </c>
      <c r="F42" s="22">
        <v>5565000</v>
      </c>
      <c r="G42" s="22">
        <v>0</v>
      </c>
      <c r="H42" s="22">
        <v>0</v>
      </c>
      <c r="I42" s="22">
        <v>45339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856250</v>
      </c>
      <c r="S42" s="11">
        <f t="shared" si="5"/>
        <v>10686914</v>
      </c>
    </row>
    <row r="43" spans="1:20" ht="27" x14ac:dyDescent="0.25">
      <c r="A43" s="20" t="s">
        <v>37</v>
      </c>
      <c r="B43" s="11">
        <v>1205571746.72</v>
      </c>
      <c r="C43" s="11">
        <v>1205571746.72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500000000</v>
      </c>
      <c r="R43" s="22">
        <v>0</v>
      </c>
      <c r="S43" s="11">
        <f t="shared" si="5"/>
        <v>500000000</v>
      </c>
    </row>
    <row r="44" spans="1:20" ht="15.75" customHeight="1" x14ac:dyDescent="0.25">
      <c r="A44" s="17" t="s">
        <v>38</v>
      </c>
      <c r="B44" s="18">
        <f>SUM(B45:B51)</f>
        <v>264845585</v>
      </c>
      <c r="C44" s="18">
        <f t="shared" ref="C44:S44" si="10">SUM(C45:C51)</f>
        <v>264845585</v>
      </c>
      <c r="D44" s="18">
        <f t="shared" si="10"/>
        <v>2415664.2199999997</v>
      </c>
      <c r="E44" s="18">
        <f t="shared" si="10"/>
        <v>14690858</v>
      </c>
      <c r="F44" s="18">
        <f t="shared" si="10"/>
        <v>4158258.37</v>
      </c>
      <c r="G44" s="18">
        <f t="shared" si="10"/>
        <v>2122722</v>
      </c>
      <c r="H44" s="18">
        <f t="shared" si="10"/>
        <v>5101113.74</v>
      </c>
      <c r="I44" s="18">
        <f t="shared" si="10"/>
        <v>20272642.420000002</v>
      </c>
      <c r="J44" s="18">
        <f t="shared" si="10"/>
        <v>0</v>
      </c>
      <c r="K44" s="18">
        <f t="shared" si="10"/>
        <v>0</v>
      </c>
      <c r="L44" s="18">
        <f t="shared" si="10"/>
        <v>0</v>
      </c>
      <c r="M44" s="18">
        <f t="shared" si="10"/>
        <v>0</v>
      </c>
      <c r="N44" s="18">
        <f t="shared" si="10"/>
        <v>0</v>
      </c>
      <c r="O44" s="18">
        <f t="shared" si="10"/>
        <v>0</v>
      </c>
      <c r="P44" s="18">
        <f t="shared" si="10"/>
        <v>156729.56</v>
      </c>
      <c r="Q44" s="18">
        <f t="shared" ref="Q44" si="11">SUM(Q45:Q51)</f>
        <v>108329.08</v>
      </c>
      <c r="R44" s="18">
        <v>82293.64</v>
      </c>
      <c r="S44" s="18">
        <f t="shared" si="10"/>
        <v>49108611.030000001</v>
      </c>
      <c r="T44" s="19"/>
    </row>
    <row r="45" spans="1:20" ht="15" customHeight="1" x14ac:dyDescent="0.25">
      <c r="A45" s="20" t="s">
        <v>39</v>
      </c>
      <c r="B45" s="11">
        <v>0</v>
      </c>
      <c r="C45" s="11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11">
        <f t="shared" si="5"/>
        <v>0</v>
      </c>
      <c r="T45" s="15"/>
    </row>
    <row r="46" spans="1:20" ht="27" x14ac:dyDescent="0.25">
      <c r="A46" s="20" t="s">
        <v>40</v>
      </c>
      <c r="B46" s="11">
        <v>0</v>
      </c>
      <c r="C46" s="11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11">
        <f t="shared" si="5"/>
        <v>0</v>
      </c>
    </row>
    <row r="47" spans="1:20" ht="27" x14ac:dyDescent="0.25">
      <c r="A47" s="20" t="s">
        <v>41</v>
      </c>
      <c r="B47" s="11">
        <v>264845585</v>
      </c>
      <c r="C47" s="11">
        <v>264845585</v>
      </c>
      <c r="D47" s="22">
        <v>2415664.2199999997</v>
      </c>
      <c r="E47" s="22">
        <v>14690858</v>
      </c>
      <c r="F47" s="22">
        <v>4158258.37</v>
      </c>
      <c r="G47" s="22">
        <v>2122722</v>
      </c>
      <c r="H47" s="22">
        <v>5101113.74</v>
      </c>
      <c r="I47" s="22">
        <v>20272642.420000002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156729.56</v>
      </c>
      <c r="Q47" s="22">
        <v>108329.08</v>
      </c>
      <c r="R47" s="22">
        <v>82293.64</v>
      </c>
      <c r="S47" s="11">
        <f t="shared" si="5"/>
        <v>49108611.030000001</v>
      </c>
      <c r="T47" s="23"/>
    </row>
    <row r="48" spans="1:20" ht="27" x14ac:dyDescent="0.25">
      <c r="A48" s="20" t="s">
        <v>42</v>
      </c>
      <c r="B48" s="11">
        <v>0</v>
      </c>
      <c r="C48" s="11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11">
        <f t="shared" si="5"/>
        <v>0</v>
      </c>
    </row>
    <row r="49" spans="1:20" ht="27" x14ac:dyDescent="0.25">
      <c r="A49" s="20" t="s">
        <v>43</v>
      </c>
      <c r="B49" s="11">
        <v>0</v>
      </c>
      <c r="C49" s="11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11">
        <f t="shared" si="5"/>
        <v>0</v>
      </c>
    </row>
    <row r="50" spans="1:20" ht="15" customHeight="1" x14ac:dyDescent="0.25">
      <c r="A50" s="20" t="s">
        <v>44</v>
      </c>
      <c r="B50" s="11">
        <v>0</v>
      </c>
      <c r="C50" s="11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11">
        <f t="shared" si="5"/>
        <v>0</v>
      </c>
    </row>
    <row r="51" spans="1:20" ht="27" x14ac:dyDescent="0.25">
      <c r="A51" s="20" t="s">
        <v>45</v>
      </c>
      <c r="B51" s="11">
        <v>0</v>
      </c>
      <c r="C51" s="11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11">
        <f t="shared" si="5"/>
        <v>0</v>
      </c>
    </row>
    <row r="52" spans="1:20" ht="17.25" customHeight="1" x14ac:dyDescent="0.25">
      <c r="A52" s="17" t="s">
        <v>46</v>
      </c>
      <c r="B52" s="18">
        <f>SUM(B53:B61)</f>
        <v>694703496.88999999</v>
      </c>
      <c r="C52" s="18">
        <f t="shared" ref="C52:P52" si="12">SUM(C53:C61)</f>
        <v>694703496.88999999</v>
      </c>
      <c r="D52" s="18">
        <f t="shared" si="12"/>
        <v>-7205977.8399999999</v>
      </c>
      <c r="E52" s="18">
        <f t="shared" si="12"/>
        <v>547997.66</v>
      </c>
      <c r="F52" s="18">
        <f t="shared" si="12"/>
        <v>1491588.08</v>
      </c>
      <c r="G52" s="18">
        <f t="shared" si="12"/>
        <v>14261554.360000001</v>
      </c>
      <c r="H52" s="18">
        <f t="shared" si="12"/>
        <v>5199120.1000000006</v>
      </c>
      <c r="I52" s="18">
        <f t="shared" si="12"/>
        <v>10331544.75</v>
      </c>
      <c r="J52" s="18">
        <f t="shared" si="12"/>
        <v>0</v>
      </c>
      <c r="K52" s="18">
        <f t="shared" si="12"/>
        <v>0</v>
      </c>
      <c r="L52" s="18">
        <f t="shared" si="12"/>
        <v>0</v>
      </c>
      <c r="M52" s="18">
        <f t="shared" si="12"/>
        <v>0</v>
      </c>
      <c r="N52" s="18">
        <f t="shared" si="12"/>
        <v>0</v>
      </c>
      <c r="O52" s="18">
        <f t="shared" si="12"/>
        <v>0</v>
      </c>
      <c r="P52" s="18">
        <f t="shared" si="12"/>
        <v>1757245.77</v>
      </c>
      <c r="Q52" s="18">
        <f>SUM(Q53:Q61)</f>
        <v>18447548.189999998</v>
      </c>
      <c r="R52" s="18">
        <v>191290.18</v>
      </c>
      <c r="S52" s="18">
        <f>SUM(S53:S61)</f>
        <v>45021911.25</v>
      </c>
      <c r="T52" s="19"/>
    </row>
    <row r="53" spans="1:20" x14ac:dyDescent="0.25">
      <c r="A53" s="20" t="s">
        <v>47</v>
      </c>
      <c r="B53" s="11">
        <v>46147044.79999999</v>
      </c>
      <c r="C53" s="11">
        <v>46147044.79999999</v>
      </c>
      <c r="D53" s="22">
        <v>199125</v>
      </c>
      <c r="E53" s="22">
        <v>176882</v>
      </c>
      <c r="F53" s="22">
        <v>568313.07999999996</v>
      </c>
      <c r="G53" s="22">
        <v>13620655.060000001</v>
      </c>
      <c r="H53" s="22">
        <v>5113319.9400000004</v>
      </c>
      <c r="I53" s="22">
        <v>1381763.5699999998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664340</v>
      </c>
      <c r="Q53" s="22">
        <v>5484049.7299999995</v>
      </c>
      <c r="R53" s="22">
        <v>0</v>
      </c>
      <c r="S53" s="11">
        <f>SUM(D53:R53)</f>
        <v>27208448.380000003</v>
      </c>
    </row>
    <row r="54" spans="1:20" ht="27" x14ac:dyDescent="0.25">
      <c r="A54" s="20" t="s">
        <v>48</v>
      </c>
      <c r="B54" s="11">
        <v>1741452.0899999999</v>
      </c>
      <c r="C54" s="11">
        <v>1741452.0899999999</v>
      </c>
      <c r="D54" s="22">
        <v>0</v>
      </c>
      <c r="E54" s="22">
        <v>0</v>
      </c>
      <c r="F54" s="22">
        <v>850941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11">
        <f t="shared" ref="S54:S74" si="13">SUM(D54:R54)</f>
        <v>850941</v>
      </c>
    </row>
    <row r="55" spans="1:20" ht="27" x14ac:dyDescent="0.25">
      <c r="A55" s="20" t="s">
        <v>49</v>
      </c>
      <c r="B55" s="11">
        <v>0</v>
      </c>
      <c r="C55" s="11">
        <v>0</v>
      </c>
      <c r="D55" s="22">
        <v>0</v>
      </c>
      <c r="E55" s="22">
        <v>33635.660000000003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11">
        <f t="shared" si="13"/>
        <v>33635.660000000003</v>
      </c>
    </row>
    <row r="56" spans="1:20" ht="27" x14ac:dyDescent="0.25">
      <c r="A56" s="20" t="s">
        <v>50</v>
      </c>
      <c r="B56" s="11">
        <v>48175000</v>
      </c>
      <c r="C56" s="11">
        <v>48175000</v>
      </c>
      <c r="D56" s="22">
        <v>-7405102.8399999999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11">
        <f t="shared" si="13"/>
        <v>-7405102.8399999999</v>
      </c>
    </row>
    <row r="57" spans="1:20" ht="14.25" customHeight="1" x14ac:dyDescent="0.25">
      <c r="A57" s="20" t="s">
        <v>51</v>
      </c>
      <c r="B57" s="11">
        <v>588640000</v>
      </c>
      <c r="C57" s="11">
        <v>588640000</v>
      </c>
      <c r="D57" s="22">
        <v>0</v>
      </c>
      <c r="E57" s="22">
        <v>337480</v>
      </c>
      <c r="F57" s="22">
        <v>72334</v>
      </c>
      <c r="G57" s="22">
        <v>640899.30000000005</v>
      </c>
      <c r="H57" s="22">
        <v>85800.16</v>
      </c>
      <c r="I57" s="22">
        <v>24780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345232.58999999997</v>
      </c>
      <c r="Q57" s="22">
        <v>9243595.1999999993</v>
      </c>
      <c r="R57" s="22">
        <v>0</v>
      </c>
      <c r="S57" s="11">
        <f t="shared" si="13"/>
        <v>10750121.25</v>
      </c>
    </row>
    <row r="58" spans="1:20" x14ac:dyDescent="0.25">
      <c r="A58" s="20" t="s">
        <v>52</v>
      </c>
      <c r="B58" s="11">
        <v>7999999.9999999981</v>
      </c>
      <c r="C58" s="11">
        <v>7999999.9999999981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11">
        <f t="shared" si="13"/>
        <v>0</v>
      </c>
    </row>
    <row r="59" spans="1:20" x14ac:dyDescent="0.25">
      <c r="A59" s="20" t="s">
        <v>53</v>
      </c>
      <c r="B59" s="11">
        <v>0</v>
      </c>
      <c r="C59" s="11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11">
        <f t="shared" si="13"/>
        <v>0</v>
      </c>
    </row>
    <row r="60" spans="1:20" x14ac:dyDescent="0.25">
      <c r="A60" s="20" t="s">
        <v>54</v>
      </c>
      <c r="B60" s="11">
        <v>2000000</v>
      </c>
      <c r="C60" s="11">
        <v>2000000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8925001.1799999997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747673.18</v>
      </c>
      <c r="Q60" s="22">
        <v>3719903.26</v>
      </c>
      <c r="R60" s="22">
        <v>191290.18</v>
      </c>
      <c r="S60" s="11">
        <f t="shared" si="13"/>
        <v>13583867.799999999</v>
      </c>
    </row>
    <row r="61" spans="1:20" ht="27" x14ac:dyDescent="0.25">
      <c r="A61" s="20" t="s">
        <v>55</v>
      </c>
      <c r="B61" s="11">
        <v>0</v>
      </c>
      <c r="C61" s="11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11">
        <f t="shared" si="13"/>
        <v>0</v>
      </c>
    </row>
    <row r="62" spans="1:20" ht="15.75" customHeight="1" x14ac:dyDescent="0.25">
      <c r="A62" s="17" t="s">
        <v>56</v>
      </c>
      <c r="B62" s="18">
        <f>SUM(B63:B66)</f>
        <v>0</v>
      </c>
      <c r="C62" s="18">
        <f t="shared" ref="C62:S62" si="14">SUM(C63:C66)</f>
        <v>0</v>
      </c>
      <c r="D62" s="18">
        <f t="shared" si="14"/>
        <v>471916.63</v>
      </c>
      <c r="E62" s="18">
        <f t="shared" si="14"/>
        <v>0</v>
      </c>
      <c r="F62" s="18">
        <f t="shared" si="14"/>
        <v>0</v>
      </c>
      <c r="G62" s="18">
        <f t="shared" si="14"/>
        <v>0</v>
      </c>
      <c r="H62" s="18">
        <f t="shared" si="14"/>
        <v>0</v>
      </c>
      <c r="I62" s="18">
        <f t="shared" si="14"/>
        <v>0</v>
      </c>
      <c r="J62" s="18">
        <f t="shared" si="14"/>
        <v>0</v>
      </c>
      <c r="K62" s="18">
        <f t="shared" si="14"/>
        <v>0</v>
      </c>
      <c r="L62" s="18">
        <f t="shared" si="14"/>
        <v>0</v>
      </c>
      <c r="M62" s="18">
        <f t="shared" si="14"/>
        <v>0</v>
      </c>
      <c r="N62" s="18">
        <f t="shared" si="14"/>
        <v>0</v>
      </c>
      <c r="O62" s="18">
        <f t="shared" si="14"/>
        <v>0</v>
      </c>
      <c r="P62" s="18">
        <f t="shared" si="14"/>
        <v>0</v>
      </c>
      <c r="Q62" s="18">
        <f t="shared" ref="Q62" si="15">SUM(Q63:Q66)</f>
        <v>706971.36</v>
      </c>
      <c r="R62" s="18">
        <v>0</v>
      </c>
      <c r="S62" s="18">
        <f t="shared" si="14"/>
        <v>1178887.99</v>
      </c>
      <c r="T62" s="19"/>
    </row>
    <row r="63" spans="1:20" x14ac:dyDescent="0.25">
      <c r="A63" s="20" t="s">
        <v>57</v>
      </c>
      <c r="B63" s="11">
        <v>0</v>
      </c>
      <c r="C63" s="11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11">
        <f t="shared" si="13"/>
        <v>0</v>
      </c>
    </row>
    <row r="64" spans="1:20" x14ac:dyDescent="0.25">
      <c r="A64" s="20" t="s">
        <v>58</v>
      </c>
      <c r="B64" s="11">
        <v>0</v>
      </c>
      <c r="C64" s="1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11">
        <f t="shared" si="13"/>
        <v>0</v>
      </c>
    </row>
    <row r="65" spans="1:20" ht="27" x14ac:dyDescent="0.25">
      <c r="A65" s="20" t="s">
        <v>59</v>
      </c>
      <c r="B65" s="11">
        <v>0</v>
      </c>
      <c r="C65" s="11">
        <v>0</v>
      </c>
      <c r="D65" s="22">
        <v>471916.63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706971.36</v>
      </c>
      <c r="R65" s="22">
        <v>0</v>
      </c>
      <c r="S65" s="11">
        <f t="shared" si="13"/>
        <v>1178887.99</v>
      </c>
    </row>
    <row r="66" spans="1:20" ht="26.25" customHeight="1" x14ac:dyDescent="0.25">
      <c r="A66" s="20" t="s">
        <v>60</v>
      </c>
      <c r="B66" s="11">
        <v>0</v>
      </c>
      <c r="C66" s="11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11">
        <f t="shared" si="13"/>
        <v>0</v>
      </c>
    </row>
    <row r="67" spans="1:20" ht="27" x14ac:dyDescent="0.25">
      <c r="A67" s="17" t="s">
        <v>61</v>
      </c>
      <c r="B67" s="18">
        <f>SUM(B68:B69)</f>
        <v>0</v>
      </c>
      <c r="C67" s="18">
        <f t="shared" ref="C67:S67" si="16">SUM(C68:C69)</f>
        <v>0</v>
      </c>
      <c r="D67" s="18">
        <f t="shared" si="16"/>
        <v>0</v>
      </c>
      <c r="E67" s="18">
        <f t="shared" si="16"/>
        <v>0</v>
      </c>
      <c r="F67" s="18">
        <f t="shared" si="16"/>
        <v>0</v>
      </c>
      <c r="G67" s="18">
        <f t="shared" si="16"/>
        <v>0</v>
      </c>
      <c r="H67" s="18">
        <f t="shared" si="16"/>
        <v>0</v>
      </c>
      <c r="I67" s="18">
        <f t="shared" si="16"/>
        <v>0</v>
      </c>
      <c r="J67" s="18">
        <f t="shared" si="16"/>
        <v>0</v>
      </c>
      <c r="K67" s="18">
        <f t="shared" si="16"/>
        <v>0</v>
      </c>
      <c r="L67" s="18">
        <f t="shared" si="16"/>
        <v>0</v>
      </c>
      <c r="M67" s="18">
        <f t="shared" si="16"/>
        <v>0</v>
      </c>
      <c r="N67" s="18">
        <f t="shared" si="16"/>
        <v>0</v>
      </c>
      <c r="O67" s="18">
        <f t="shared" si="16"/>
        <v>0</v>
      </c>
      <c r="P67" s="18">
        <f t="shared" si="16"/>
        <v>0</v>
      </c>
      <c r="Q67" s="18">
        <f t="shared" ref="Q67" si="17">SUM(Q68:Q69)</f>
        <v>0</v>
      </c>
      <c r="R67" s="18">
        <v>0</v>
      </c>
      <c r="S67" s="18">
        <f t="shared" si="16"/>
        <v>0</v>
      </c>
      <c r="T67" s="19"/>
    </row>
    <row r="68" spans="1:20" x14ac:dyDescent="0.25">
      <c r="A68" s="20" t="s">
        <v>62</v>
      </c>
      <c r="B68" s="11">
        <v>0</v>
      </c>
      <c r="C68" s="11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11">
        <f t="shared" si="13"/>
        <v>0</v>
      </c>
    </row>
    <row r="69" spans="1:20" ht="27" x14ac:dyDescent="0.25">
      <c r="A69" s="20" t="s">
        <v>63</v>
      </c>
      <c r="B69" s="11">
        <v>0</v>
      </c>
      <c r="C69" s="11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11">
        <f t="shared" si="13"/>
        <v>0</v>
      </c>
    </row>
    <row r="70" spans="1:20" ht="15.75" customHeight="1" x14ac:dyDescent="0.25">
      <c r="A70" s="17" t="s">
        <v>64</v>
      </c>
      <c r="B70" s="18">
        <f>SUM(B71:B74)</f>
        <v>0</v>
      </c>
      <c r="C70" s="18">
        <f t="shared" ref="C70:S70" si="18">SUM(C71:C74)</f>
        <v>0</v>
      </c>
      <c r="D70" s="18">
        <f t="shared" si="18"/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18"/>
        <v>0</v>
      </c>
      <c r="I70" s="18">
        <f t="shared" si="18"/>
        <v>0</v>
      </c>
      <c r="J70" s="18">
        <f t="shared" si="18"/>
        <v>0</v>
      </c>
      <c r="K70" s="18">
        <f t="shared" si="18"/>
        <v>0</v>
      </c>
      <c r="L70" s="18">
        <f t="shared" si="18"/>
        <v>0</v>
      </c>
      <c r="M70" s="18">
        <f t="shared" si="18"/>
        <v>0</v>
      </c>
      <c r="N70" s="18">
        <f t="shared" si="18"/>
        <v>0</v>
      </c>
      <c r="O70" s="18">
        <f t="shared" si="18"/>
        <v>0</v>
      </c>
      <c r="P70" s="18">
        <f t="shared" si="18"/>
        <v>28162.61</v>
      </c>
      <c r="Q70" s="18">
        <f t="shared" ref="Q70" si="19">SUM(Q71:Q74)</f>
        <v>-28162.61</v>
      </c>
      <c r="R70" s="18">
        <v>0</v>
      </c>
      <c r="S70" s="18">
        <f t="shared" si="18"/>
        <v>0</v>
      </c>
      <c r="T70" s="19"/>
    </row>
    <row r="71" spans="1:20" x14ac:dyDescent="0.25">
      <c r="A71" s="20" t="s">
        <v>65</v>
      </c>
      <c r="B71" s="11">
        <v>0</v>
      </c>
      <c r="C71" s="11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11">
        <f t="shared" si="13"/>
        <v>0</v>
      </c>
    </row>
    <row r="72" spans="1:20" x14ac:dyDescent="0.25">
      <c r="A72" s="20" t="s">
        <v>66</v>
      </c>
      <c r="B72" s="11">
        <v>0</v>
      </c>
      <c r="C72" s="11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11">
        <f t="shared" si="13"/>
        <v>0</v>
      </c>
    </row>
    <row r="73" spans="1:20" ht="27" x14ac:dyDescent="0.25">
      <c r="A73" s="20" t="s">
        <v>67</v>
      </c>
      <c r="B73" s="11">
        <v>0</v>
      </c>
      <c r="C73" s="11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11">
        <f t="shared" si="13"/>
        <v>0</v>
      </c>
    </row>
    <row r="74" spans="1:20" ht="40.5" x14ac:dyDescent="0.25">
      <c r="A74" s="20" t="s">
        <v>98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22"/>
      <c r="K74" s="22"/>
      <c r="L74" s="22"/>
      <c r="M74" s="22"/>
      <c r="N74" s="22"/>
      <c r="O74" s="22"/>
      <c r="P74" s="22">
        <v>28162.61</v>
      </c>
      <c r="Q74" s="22">
        <v>-28162.61</v>
      </c>
      <c r="R74" s="22">
        <v>0</v>
      </c>
      <c r="S74" s="11">
        <f t="shared" si="13"/>
        <v>0</v>
      </c>
    </row>
    <row r="75" spans="1:20" x14ac:dyDescent="0.25">
      <c r="A75" s="24"/>
      <c r="B75" s="25"/>
      <c r="C75" s="25"/>
      <c r="D75" s="25"/>
      <c r="E75" s="25"/>
      <c r="F75" s="26"/>
      <c r="G75" s="26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</row>
    <row r="76" spans="1:20" ht="15.95" customHeight="1" x14ac:dyDescent="0.25">
      <c r="A76" s="27" t="s">
        <v>68</v>
      </c>
      <c r="B76" s="28">
        <v>5042470460.2641268</v>
      </c>
      <c r="C76" s="28">
        <v>5042470460.2641268</v>
      </c>
      <c r="D76" s="28">
        <f t="shared" ref="D76:I76" si="20">D62+D52+D44+D36+D26+D16+D10+D70</f>
        <v>111623450.52000001</v>
      </c>
      <c r="E76" s="28">
        <f t="shared" si="20"/>
        <v>139611208.11000001</v>
      </c>
      <c r="F76" s="28">
        <f t="shared" si="20"/>
        <v>117745639.55</v>
      </c>
      <c r="G76" s="28">
        <f t="shared" si="20"/>
        <v>151293150.96999997</v>
      </c>
      <c r="H76" s="28">
        <f t="shared" si="20"/>
        <v>163955247.80000001</v>
      </c>
      <c r="I76" s="28">
        <f t="shared" si="20"/>
        <v>181564456.53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f>P62+P52+P44+P36+P26+P16+P10+P70</f>
        <v>154158720.37</v>
      </c>
      <c r="Q76" s="28">
        <f>Q62+Q52+Q44+Q36+Q26+Q16+Q10+Q70</f>
        <v>655144062.72000003</v>
      </c>
      <c r="R76" s="28">
        <f>R62+R52+R44+R36+R26+R16+R10+R70</f>
        <v>183888068.27000001</v>
      </c>
      <c r="S76" s="28">
        <f>S62+S52+S44+S36+S26+S16+S10</f>
        <v>1858984004.8400002</v>
      </c>
      <c r="T76" s="1"/>
    </row>
    <row r="77" spans="1:20" ht="15.95" customHeight="1" x14ac:dyDescent="0.25">
      <c r="A77" s="12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1"/>
    </row>
    <row r="78" spans="1:20" ht="13.5" customHeight="1" x14ac:dyDescent="0.25">
      <c r="A78" s="12" t="s">
        <v>1</v>
      </c>
      <c r="B78" s="29"/>
      <c r="C78" s="29"/>
      <c r="D78" s="29"/>
      <c r="E78" s="11"/>
      <c r="G78" s="15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30"/>
      <c r="T78" s="15"/>
    </row>
    <row r="79" spans="1:20" ht="15.75" customHeight="1" x14ac:dyDescent="0.25">
      <c r="A79" s="17" t="s">
        <v>69</v>
      </c>
      <c r="B79" s="18">
        <v>0</v>
      </c>
      <c r="C79" s="18">
        <v>0</v>
      </c>
      <c r="D79" s="18">
        <f>SUM(D80:D81)</f>
        <v>2316833.3299999237</v>
      </c>
      <c r="E79" s="18">
        <f t="shared" ref="E79:S79" si="21">SUM(E80:E81)</f>
        <v>0</v>
      </c>
      <c r="F79" s="18">
        <f t="shared" si="21"/>
        <v>70231758.879999995</v>
      </c>
      <c r="G79" s="18">
        <f t="shared" si="21"/>
        <v>104655201.85000002</v>
      </c>
      <c r="H79" s="18">
        <f t="shared" ref="H79" si="22">SUM(H80:H81)</f>
        <v>158865465.30000019</v>
      </c>
      <c r="I79" s="18">
        <f t="shared" ref="I79:P79" si="23">SUM(I80:I81)</f>
        <v>157645545.5999999</v>
      </c>
      <c r="J79" s="18">
        <f t="shared" si="23"/>
        <v>0</v>
      </c>
      <c r="K79" s="18">
        <f t="shared" si="23"/>
        <v>0</v>
      </c>
      <c r="L79" s="18">
        <f t="shared" si="23"/>
        <v>0</v>
      </c>
      <c r="M79" s="18">
        <f t="shared" si="23"/>
        <v>0</v>
      </c>
      <c r="N79" s="18">
        <f t="shared" si="23"/>
        <v>0</v>
      </c>
      <c r="O79" s="18">
        <f t="shared" si="23"/>
        <v>0</v>
      </c>
      <c r="P79" s="18">
        <f t="shared" si="23"/>
        <v>9273730.7799999714</v>
      </c>
      <c r="Q79" s="18">
        <f t="shared" ref="Q79" si="24">SUM(Q80:Q81)</f>
        <v>0</v>
      </c>
      <c r="R79" s="18">
        <v>569718946.13999999</v>
      </c>
      <c r="S79" s="18">
        <f t="shared" si="21"/>
        <v>1072707481.88</v>
      </c>
      <c r="T79" s="19"/>
    </row>
    <row r="80" spans="1:20" ht="27" x14ac:dyDescent="0.25">
      <c r="A80" s="20" t="s">
        <v>70</v>
      </c>
      <c r="B80" s="11">
        <v>0</v>
      </c>
      <c r="C80" s="11">
        <v>0</v>
      </c>
      <c r="D80" s="11">
        <v>2316833.3299999237</v>
      </c>
      <c r="E80" s="11">
        <v>0</v>
      </c>
      <c r="F80" s="11">
        <v>70231758.879999995</v>
      </c>
      <c r="G80" s="11">
        <v>104655201.85000002</v>
      </c>
      <c r="H80" s="11">
        <v>158865465.30000019</v>
      </c>
      <c r="I80" s="11">
        <v>157645545.5999999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9273730.7799999714</v>
      </c>
      <c r="Q80" s="11">
        <v>0</v>
      </c>
      <c r="R80" s="11">
        <v>569718946.13999999</v>
      </c>
      <c r="S80" s="11">
        <f>SUM(D80:R80)</f>
        <v>1072707481.88</v>
      </c>
    </row>
    <row r="81" spans="1:19" ht="27" x14ac:dyDescent="0.25">
      <c r="A81" s="20" t="s">
        <v>71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1">
        <f>SUM(D81:R81)</f>
        <v>0</v>
      </c>
    </row>
    <row r="82" spans="1:19" ht="15.75" customHeight="1" x14ac:dyDescent="0.25">
      <c r="A82" s="17" t="s">
        <v>72</v>
      </c>
      <c r="B82" s="18">
        <v>0</v>
      </c>
      <c r="C82" s="18">
        <v>0</v>
      </c>
      <c r="D82" s="18">
        <f>SUM(D83:D84)</f>
        <v>57299626.430000007</v>
      </c>
      <c r="E82" s="18">
        <f t="shared" ref="E82:S82" si="25">SUM(E83:E84)</f>
        <v>299837012.21000016</v>
      </c>
      <c r="F82" s="18">
        <f t="shared" si="25"/>
        <v>0</v>
      </c>
      <c r="G82" s="18">
        <f t="shared" si="25"/>
        <v>0</v>
      </c>
      <c r="H82" s="18">
        <f t="shared" si="25"/>
        <v>0</v>
      </c>
      <c r="I82" s="18">
        <f t="shared" si="25"/>
        <v>0</v>
      </c>
      <c r="J82" s="18">
        <f t="shared" si="25"/>
        <v>0</v>
      </c>
      <c r="K82" s="18">
        <f t="shared" si="25"/>
        <v>0</v>
      </c>
      <c r="L82" s="18">
        <f t="shared" si="25"/>
        <v>0</v>
      </c>
      <c r="M82" s="18">
        <f t="shared" si="25"/>
        <v>0</v>
      </c>
      <c r="N82" s="18">
        <f t="shared" si="25"/>
        <v>0</v>
      </c>
      <c r="O82" s="18">
        <f t="shared" si="25"/>
        <v>0</v>
      </c>
      <c r="P82" s="18">
        <f t="shared" si="25"/>
        <v>14732544.619999999</v>
      </c>
      <c r="Q82" s="18">
        <f t="shared" ref="Q82" si="26">SUM(Q83:Q84)</f>
        <v>0</v>
      </c>
      <c r="R82" s="18">
        <v>0</v>
      </c>
      <c r="S82" s="18">
        <f t="shared" si="25"/>
        <v>371869183.26000017</v>
      </c>
    </row>
    <row r="83" spans="1:19" x14ac:dyDescent="0.25">
      <c r="A83" s="20" t="s">
        <v>73</v>
      </c>
      <c r="B83" s="11">
        <v>0</v>
      </c>
      <c r="C83" s="11">
        <v>0</v>
      </c>
      <c r="D83" s="11">
        <v>57299626.430000007</v>
      </c>
      <c r="E83" s="11">
        <v>299837012.21000016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14732544.619999999</v>
      </c>
      <c r="Q83" s="11">
        <v>0</v>
      </c>
      <c r="R83" s="11">
        <v>0</v>
      </c>
      <c r="S83" s="11">
        <f>SUM(D83:R83)</f>
        <v>371869183.26000017</v>
      </c>
    </row>
    <row r="84" spans="1:19" x14ac:dyDescent="0.25">
      <c r="A84" s="20" t="s">
        <v>74</v>
      </c>
      <c r="B84" s="10">
        <v>0</v>
      </c>
      <c r="C84" s="10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/>
      <c r="Q84" s="11">
        <v>0</v>
      </c>
      <c r="R84" s="11">
        <v>0</v>
      </c>
      <c r="S84" s="11">
        <f t="shared" ref="S84" si="27">SUM(D84:R84)</f>
        <v>0</v>
      </c>
    </row>
    <row r="85" spans="1:19" ht="15.75" customHeight="1" x14ac:dyDescent="0.25">
      <c r="A85" s="17" t="s">
        <v>75</v>
      </c>
      <c r="B85" s="18">
        <v>0</v>
      </c>
      <c r="C85" s="18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f>SUM(D85:O85)</f>
        <v>0</v>
      </c>
    </row>
    <row r="86" spans="1:19" ht="27" x14ac:dyDescent="0.25">
      <c r="A86" s="20" t="s">
        <v>76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1">
        <f>SUM(D86:P86)</f>
        <v>0</v>
      </c>
    </row>
    <row r="87" spans="1:19" ht="15.95" customHeight="1" x14ac:dyDescent="0.25">
      <c r="A87" s="27" t="s">
        <v>2</v>
      </c>
      <c r="B87" s="28">
        <v>0</v>
      </c>
      <c r="C87" s="28">
        <v>0</v>
      </c>
      <c r="D87" s="28">
        <f>D79+D82+D85</f>
        <v>59616459.759999931</v>
      </c>
      <c r="E87" s="28">
        <f t="shared" ref="E87:R87" si="28">E79+E82+E85</f>
        <v>299837012.21000016</v>
      </c>
      <c r="F87" s="28">
        <f t="shared" si="28"/>
        <v>70231758.879999995</v>
      </c>
      <c r="G87" s="28">
        <f t="shared" si="28"/>
        <v>104655201.85000002</v>
      </c>
      <c r="H87" s="28">
        <f t="shared" si="28"/>
        <v>158865465.30000019</v>
      </c>
      <c r="I87" s="28">
        <f t="shared" si="28"/>
        <v>157645545.5999999</v>
      </c>
      <c r="J87" s="28">
        <f t="shared" si="28"/>
        <v>0</v>
      </c>
      <c r="K87" s="28">
        <f t="shared" si="28"/>
        <v>0</v>
      </c>
      <c r="L87" s="28">
        <f t="shared" si="28"/>
        <v>0</v>
      </c>
      <c r="M87" s="28">
        <f t="shared" si="28"/>
        <v>0</v>
      </c>
      <c r="N87" s="28">
        <f t="shared" si="28"/>
        <v>0</v>
      </c>
      <c r="O87" s="28">
        <f t="shared" si="28"/>
        <v>0</v>
      </c>
      <c r="P87" s="28">
        <f t="shared" si="28"/>
        <v>24006275.399999969</v>
      </c>
      <c r="Q87" s="28">
        <f t="shared" si="28"/>
        <v>0</v>
      </c>
      <c r="R87" s="28">
        <f t="shared" si="28"/>
        <v>569718946.13999999</v>
      </c>
      <c r="S87" s="28">
        <f>S79+S82+S85</f>
        <v>1444576665.1400001</v>
      </c>
    </row>
    <row r="88" spans="1:19" ht="10.5" customHeight="1" x14ac:dyDescent="0.25">
      <c r="A88" s="31"/>
      <c r="B88" s="11"/>
      <c r="C88" s="11"/>
      <c r="D88" s="11"/>
      <c r="E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pans="1:19" ht="15.95" customHeight="1" x14ac:dyDescent="0.25">
      <c r="A89" s="32" t="s">
        <v>77</v>
      </c>
      <c r="B89" s="33">
        <v>5042470460.2641268</v>
      </c>
      <c r="C89" s="33">
        <v>5042470460.2641268</v>
      </c>
      <c r="D89" s="33">
        <f>D87+D76</f>
        <v>171239910.27999994</v>
      </c>
      <c r="E89" s="33">
        <f t="shared" ref="E89:P89" si="29">E87+E76</f>
        <v>439448220.32000017</v>
      </c>
      <c r="F89" s="33">
        <f t="shared" si="29"/>
        <v>187977398.43000001</v>
      </c>
      <c r="G89" s="33">
        <f t="shared" si="29"/>
        <v>255948352.81999999</v>
      </c>
      <c r="H89" s="33">
        <f t="shared" si="29"/>
        <v>322820713.1000002</v>
      </c>
      <c r="I89" s="33">
        <f t="shared" si="29"/>
        <v>339210002.12999988</v>
      </c>
      <c r="J89" s="33">
        <f t="shared" si="29"/>
        <v>0</v>
      </c>
      <c r="K89" s="33">
        <f t="shared" si="29"/>
        <v>0</v>
      </c>
      <c r="L89" s="33">
        <f t="shared" si="29"/>
        <v>0</v>
      </c>
      <c r="M89" s="33">
        <f t="shared" si="29"/>
        <v>0</v>
      </c>
      <c r="N89" s="33">
        <f t="shared" si="29"/>
        <v>0</v>
      </c>
      <c r="O89" s="33">
        <f t="shared" si="29"/>
        <v>0</v>
      </c>
      <c r="P89" s="33">
        <f t="shared" si="29"/>
        <v>178164995.76999998</v>
      </c>
      <c r="Q89" s="33">
        <f t="shared" ref="Q89" si="30">Q87+Q76</f>
        <v>655144062.72000003</v>
      </c>
      <c r="R89" s="33">
        <f>R87+R76</f>
        <v>753607014.40999997</v>
      </c>
      <c r="S89" s="33">
        <f>S87+S76</f>
        <v>3303560669.9800005</v>
      </c>
    </row>
    <row r="90" spans="1:19" x14ac:dyDescent="0.25">
      <c r="A90" s="34"/>
      <c r="B90" s="34"/>
      <c r="C90" s="34"/>
      <c r="D90" s="11"/>
      <c r="E90" s="11"/>
      <c r="F90" s="11"/>
      <c r="J90" s="15"/>
      <c r="K90" s="15"/>
      <c r="L90" s="15"/>
      <c r="M90" s="15"/>
      <c r="N90" s="15"/>
      <c r="O90" s="15"/>
      <c r="P90" s="34"/>
      <c r="Q90" s="34"/>
      <c r="R90" s="34"/>
    </row>
    <row r="91" spans="1:19" x14ac:dyDescent="0.25">
      <c r="A91" s="34" t="s">
        <v>108</v>
      </c>
      <c r="B91" s="34"/>
      <c r="C91" s="34"/>
      <c r="D91" s="11"/>
      <c r="E91" s="11" t="s">
        <v>99</v>
      </c>
      <c r="F91" s="11"/>
      <c r="J91" s="35"/>
      <c r="K91" s="35"/>
      <c r="L91" s="35"/>
      <c r="M91" s="35"/>
      <c r="N91" s="35"/>
      <c r="O91" s="35"/>
      <c r="Q91" s="34"/>
      <c r="R91" s="35"/>
      <c r="S91" s="40"/>
    </row>
    <row r="92" spans="1:19" x14ac:dyDescent="0.25">
      <c r="A92" s="41" t="s">
        <v>97</v>
      </c>
      <c r="B92" s="34"/>
      <c r="C92" s="34"/>
      <c r="D92" s="2"/>
      <c r="E92" s="43" t="s">
        <v>100</v>
      </c>
      <c r="F92" s="43"/>
      <c r="G92" s="43"/>
      <c r="J92" s="38"/>
      <c r="K92" s="38"/>
      <c r="L92" s="38"/>
      <c r="M92" s="38"/>
      <c r="N92" s="38"/>
      <c r="O92" s="38"/>
      <c r="Q92" s="34"/>
      <c r="R92" s="44" t="s">
        <v>102</v>
      </c>
      <c r="S92" s="44"/>
    </row>
    <row r="93" spans="1:19" x14ac:dyDescent="0.25">
      <c r="A93" s="42" t="s">
        <v>106</v>
      </c>
      <c r="B93" s="42"/>
      <c r="C93" s="42"/>
      <c r="D93" s="2"/>
      <c r="E93" s="42" t="s">
        <v>101</v>
      </c>
      <c r="F93" s="42"/>
      <c r="G93" s="42"/>
      <c r="J93" s="11"/>
      <c r="K93" s="11"/>
      <c r="L93" s="11"/>
      <c r="M93" s="11"/>
      <c r="N93" s="11"/>
      <c r="O93" s="11"/>
      <c r="Q93" s="34"/>
      <c r="R93" s="42" t="s">
        <v>103</v>
      </c>
      <c r="S93" s="42"/>
    </row>
    <row r="94" spans="1:19" x14ac:dyDescent="0.25">
      <c r="A94" s="42" t="s">
        <v>107</v>
      </c>
      <c r="B94" s="42"/>
      <c r="C94" s="42"/>
      <c r="E94" s="42" t="s">
        <v>105</v>
      </c>
      <c r="F94" s="42"/>
      <c r="G94" s="42"/>
      <c r="K94" s="34"/>
      <c r="L94" s="34"/>
      <c r="M94" s="34"/>
      <c r="R94" s="42" t="s">
        <v>104</v>
      </c>
      <c r="S94" s="42"/>
    </row>
    <row r="95" spans="1:19" x14ac:dyDescent="0.25">
      <c r="A95" s="39">
        <v>45585</v>
      </c>
      <c r="B95" s="3"/>
      <c r="C95" s="3"/>
      <c r="E95" s="11"/>
      <c r="F95" s="11"/>
    </row>
  </sheetData>
  <mergeCells count="16">
    <mergeCell ref="R94:S94"/>
    <mergeCell ref="E94:G94"/>
    <mergeCell ref="A94:C94"/>
    <mergeCell ref="A1:S1"/>
    <mergeCell ref="A2:S2"/>
    <mergeCell ref="A3:S3"/>
    <mergeCell ref="A4:S4"/>
    <mergeCell ref="A6:A7"/>
    <mergeCell ref="B6:B7"/>
    <mergeCell ref="C6:C7"/>
    <mergeCell ref="D6:S6"/>
    <mergeCell ref="E93:G93"/>
    <mergeCell ref="E92:G92"/>
    <mergeCell ref="R93:S93"/>
    <mergeCell ref="R92:S92"/>
    <mergeCell ref="A93:C93"/>
  </mergeCells>
  <phoneticPr fontId="12" type="noConversion"/>
  <printOptions horizontalCentered="1"/>
  <pageMargins left="0.19685039370078741" right="0.19685039370078741" top="0.59055118110236227" bottom="0.59055118110236227" header="0.31496062992125984" footer="0.19685039370078741"/>
  <pageSetup scale="69" fitToHeight="0" orientation="landscape" r:id="rId1"/>
  <headerFooter>
    <oddFooter>&amp;C&amp;8&amp;P de &amp;N</oddFooter>
  </headerFooter>
  <rowBreaks count="1" manualBreakCount="1">
    <brk id="6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2024-10-21T21:10:11Z</cp:lastPrinted>
  <dcterms:created xsi:type="dcterms:W3CDTF">2022-02-11T21:02:08Z</dcterms:created>
  <dcterms:modified xsi:type="dcterms:W3CDTF">2024-10-21T21:10:18Z</dcterms:modified>
</cp:coreProperties>
</file>