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Estados\Esdtados y reportes 2024\Ejecucion presupuestaria\Septiembre\"/>
    </mc:Choice>
  </mc:AlternateContent>
  <xr:revisionPtr revIDLastSave="0" documentId="8_{E80FD043-0635-446D-889C-09D6A9F54D7D}" xr6:coauthVersionLast="47" xr6:coauthVersionMax="47" xr10:uidLastSave="{00000000-0000-0000-0000-000000000000}"/>
  <bookViews>
    <workbookView xWindow="-120" yWindow="-120" windowWidth="20730" windowHeight="11040" firstSheet="1" activeTab="1" xr2:uid="{00000000-000D-0000-FFFF-FFFF00000000}"/>
  </bookViews>
  <sheets>
    <sheet name="1er. Semestre 2024 " sheetId="6" r:id="rId1"/>
    <sheet name="T3 Julio-Septiembre 2024 " sheetId="7" r:id="rId2"/>
  </sheets>
  <definedNames>
    <definedName name="_xlnm.Print_Area" localSheetId="0">'1er. Semestre 2024 '!$A$1:$J$136</definedName>
    <definedName name="_xlnm.Print_Area" localSheetId="1">'T3 Julio-Septiembre 2024 '!$A$1:$J$113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I56" i="7"/>
  <c r="I57" i="7"/>
  <c r="G55" i="7"/>
  <c r="I55" i="7" s="1"/>
  <c r="G70" i="7"/>
  <c r="J96" i="7"/>
  <c r="I96" i="7"/>
  <c r="J83" i="7"/>
  <c r="I83" i="7"/>
  <c r="J70" i="7"/>
  <c r="I70" i="7"/>
  <c r="J57" i="7"/>
  <c r="J56" i="7"/>
  <c r="E55" i="7"/>
  <c r="C55" i="7"/>
  <c r="J42" i="7"/>
  <c r="I42" i="7"/>
  <c r="J29" i="7"/>
  <c r="I29" i="7"/>
  <c r="F25" i="7" a="1"/>
  <c r="F25" i="7" s="1"/>
  <c r="C25" i="7" s="1"/>
  <c r="B111" i="7" s="1"/>
  <c r="G35" i="6" a="1"/>
  <c r="G35" i="6" s="1"/>
  <c r="I35" i="6" s="1"/>
  <c r="G34" i="6" a="1"/>
  <c r="G34" i="6" s="1"/>
  <c r="I34" i="6" s="1"/>
  <c r="G33" i="6" a="1"/>
  <c r="G33" i="6" s="1"/>
  <c r="I33" i="6" s="1"/>
  <c r="G32" i="6"/>
  <c r="G31" i="6" a="1"/>
  <c r="G31" i="6" s="1"/>
  <c r="I31" i="6" s="1"/>
  <c r="G30" i="6" a="1"/>
  <c r="G30" i="6" s="1"/>
  <c r="I30" i="6" s="1"/>
  <c r="F26" i="6" a="1"/>
  <c r="F26" i="6" s="1"/>
  <c r="C26" i="6" s="1"/>
  <c r="J35" i="6"/>
  <c r="J34" i="6"/>
  <c r="J33" i="6"/>
  <c r="J32" i="6"/>
  <c r="I32" i="6"/>
  <c r="J31" i="6"/>
  <c r="J30" i="6"/>
  <c r="B112" i="7" l="1"/>
  <c r="I25" i="7"/>
  <c r="I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tc={13FE2E9C-3C18-4944-BD1E-69406C31B9EB}</author>
  </authors>
  <commentList>
    <comment ref="B90" authorId="0" shapeId="0" xr:uid="{13FE2E9C-3C18-4944-BD1E-69406C31B9EB}">
      <text>
        <t>[Comentario encadenado]
Tu versión de Excel te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@Rodolfo Languasco Diaz favor adecuar al modelo de redacción enviado adjunto al correo
Respuesta:
    Listo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<sst xmlns="http://schemas.openxmlformats.org/spreadsheetml/2006/main" count="442" uniqueCount="169">
  <si>
    <t>Informe de Evaluación de las Metas Físicas-Financieras Semestre Julio-Septiembre 2024</t>
  </si>
  <si>
    <t>Código</t>
  </si>
  <si>
    <t>Documento Relacionado</t>
  </si>
  <si>
    <t>Fecha Versión</t>
  </si>
  <si>
    <t>Versión</t>
  </si>
  <si>
    <t>DEC-FOR013</t>
  </si>
  <si>
    <t>Lineamientos para la Ejecución Presupuestaria 2019 del Gobierno General Nacional</t>
  </si>
  <si>
    <t>I -Información Instituciónal</t>
  </si>
  <si>
    <t>I.I - Completar los datos requeridos sobre la institución</t>
  </si>
  <si>
    <t>Capítulo</t>
  </si>
  <si>
    <t>5131 - Instituto Dominicano de las Telecomunicaciones</t>
  </si>
  <si>
    <t>Sub-capítulo</t>
  </si>
  <si>
    <t>01 - Instituto Dominicano de las Telecomunicaciones</t>
  </si>
  <si>
    <t>Unidad Ejecutora</t>
  </si>
  <si>
    <t>0001 - Instituto Dominicano de las Telecomunicaciones</t>
  </si>
  <si>
    <t>Misión</t>
  </si>
  <si>
    <t xml:space="preserve">Garantizar la oferta y acceso universal a los servicios de telecomunicaciones y certificación digital. </t>
  </si>
  <si>
    <t>Visión</t>
  </si>
  <si>
    <t xml:space="preserve">Ser un regulador eficaz, que garantiza la inclusión digital, la calidad de los servicios de telecomunicaciones y certificación digital, siendo modelo de innovación.  </t>
  </si>
  <si>
    <t>II. Contribución a la Estrategia Nacional de Desarrollo</t>
  </si>
  <si>
    <t>Eje estratégico:</t>
  </si>
  <si>
    <t>DESARROLLO PRODUCTIVO</t>
  </si>
  <si>
    <t>Objetivo general:</t>
  </si>
  <si>
    <t xml:space="preserve">Competitividad e innovación en un ambiente favorable a la cooperación y la responsabilidad social </t>
  </si>
  <si>
    <t>Objetivo(s) específico(s):</t>
  </si>
  <si>
    <t>3.3.5</t>
  </si>
  <si>
    <t>Lograr acceso universal y uso productivo de las tecnologías de la información y comunicación (TIC)</t>
  </si>
  <si>
    <t>III. Información del Programa</t>
  </si>
  <si>
    <t>Nombre:</t>
  </si>
  <si>
    <t>REGULACION, SUPERVISION Y PROMOCIÓN DEL DESARROLLO DE LAS COMUNICACIONES</t>
  </si>
  <si>
    <t>Descripción:</t>
  </si>
  <si>
    <t xml:space="preserve">Promover el desarrollo de las telecomunicaciones, garantizando la existencia de una competencia sostenible, leal y efectiva en la prestación de servicios públicos de telecomunicaciones. De la misma forma, defender y hacer efectivos los derechos de los clientes, usuarios y prestadores del sector al velar por el uso eficiente del dominio público del espectro radioeléctrico en la República Dominicana. </t>
  </si>
  <si>
    <r>
      <t>Beneficiarios:</t>
    </r>
    <r>
      <rPr>
        <sz val="12"/>
        <color rgb="FF000000"/>
        <rFont val="Century Gothic"/>
        <family val="2"/>
      </rPr>
      <t xml:space="preserve"> </t>
    </r>
  </si>
  <si>
    <t>Clientes, usuarios y prestadores de los servicios de telecomunicaciones.</t>
  </si>
  <si>
    <t>Resultado Asociado:</t>
  </si>
  <si>
    <t>Promovido el desarrollo de las comunicaciones, garantizando una efectiva prestación de servicios públicos de telecomunicaciones.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</si>
  <si>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</si>
  <si>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</si>
  <si>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</si>
  <si>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</si>
  <si>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</si>
  <si>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</si>
  <si>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</si>
  <si>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</si>
  <si>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Semestral</t>
  </si>
  <si>
    <t>Ejecución Semestral</t>
  </si>
  <si>
    <t>Avance</t>
  </si>
  <si>
    <t>Producto</t>
  </si>
  <si>
    <t>Indicador</t>
  </si>
  <si>
    <t>Física
(A)</t>
  </si>
  <si>
    <t>Financiera
(B)</t>
  </si>
  <si>
    <t>Física
(C)</t>
  </si>
  <si>
    <t>Financiera
(D)</t>
  </si>
  <si>
    <t>Física 
(E)</t>
  </si>
  <si>
    <t>Financiera 
 (F)</t>
  </si>
  <si>
    <t>Física 
(%)
 G=E/C</t>
  </si>
  <si>
    <t>Financiero 
(%) 
H=F/D</t>
  </si>
  <si>
    <r>
      <rPr>
        <b/>
        <sz val="10"/>
        <color rgb="FF000000"/>
        <rFont val="Calibri"/>
        <family val="2"/>
      </rPr>
      <t>6179</t>
    </r>
    <r>
      <rPr>
        <sz val="10"/>
        <color rgb="FF000000"/>
        <rFont val="Calibri"/>
        <family val="2"/>
        <scheme val="minor"/>
      </rPr>
      <t xml:space="preserve"> – Acceso universal a los servicios de telecomunicaciones</t>
    </r>
  </si>
  <si>
    <t>Numero de servicios instalados</t>
  </si>
  <si>
    <r>
      <rPr>
        <b/>
        <sz val="10"/>
        <color rgb="FF000000"/>
        <rFont val="Calibri"/>
        <family val="2"/>
      </rPr>
      <t>6180</t>
    </r>
    <r>
      <rPr>
        <sz val="10"/>
        <color rgb="FF000000"/>
        <rFont val="Calibri"/>
        <family val="2"/>
        <scheme val="minor"/>
      </rPr>
      <t xml:space="preserve"> - Empresas  reciben autorizaciones para dar servicios de telecomunicación</t>
    </r>
  </si>
  <si>
    <t>Numero Autorizaciones emitidas</t>
  </si>
  <si>
    <r>
      <rPr>
        <b/>
        <sz val="10"/>
        <color rgb="FF000000"/>
        <rFont val="Calibri"/>
        <family val="2"/>
      </rPr>
      <t>6182</t>
    </r>
    <r>
      <rPr>
        <sz val="10"/>
        <color rgb="FF000000"/>
        <rFont val="Calibri"/>
        <family val="2"/>
        <scheme val="minor"/>
      </rPr>
      <t xml:space="preserve"> - Prestadores de telecomunicaciones con fiscalización continua</t>
    </r>
  </si>
  <si>
    <t>Numero Inspecciones realizadas</t>
  </si>
  <si>
    <r>
      <rPr>
        <b/>
        <sz val="10"/>
        <color rgb="FF000000"/>
        <rFont val="Calibri"/>
        <family val="2"/>
      </rPr>
      <t>6183</t>
    </r>
    <r>
      <rPr>
        <sz val="10"/>
        <color rgb="FF000000"/>
        <rFont val="Calibri"/>
        <family val="2"/>
        <scheme val="minor"/>
      </rPr>
      <t xml:space="preserve"> - Ciudadano reciben defensa a sus reclamaciones</t>
    </r>
  </si>
  <si>
    <t>Numero Reclamaciones atendidas</t>
  </si>
  <si>
    <r>
      <rPr>
        <b/>
        <sz val="10"/>
        <color rgb="FF000000"/>
        <rFont val="Calibri"/>
        <family val="2"/>
      </rPr>
      <t>6184</t>
    </r>
    <r>
      <rPr>
        <sz val="10"/>
        <color rgb="FF000000"/>
        <rFont val="Calibri"/>
        <family val="2"/>
        <scheme val="minor"/>
      </rPr>
      <t xml:space="preserve"> - Empresa de telecomunicación regulada para la prestación de servicio </t>
    </r>
  </si>
  <si>
    <t>Numero Resoluciones realizada</t>
  </si>
  <si>
    <r>
      <t xml:space="preserve"> </t>
    </r>
    <r>
      <rPr>
        <b/>
        <sz val="10"/>
        <color rgb="FF000000"/>
        <rFont val="Calibri"/>
        <family val="2"/>
        <scheme val="minor"/>
      </rPr>
      <t>6185</t>
    </r>
    <r>
      <rPr>
        <sz val="10"/>
        <color rgb="FF000000"/>
        <rFont val="Calibri"/>
        <family val="2"/>
        <scheme val="minor"/>
      </rPr>
      <t xml:space="preserve"> - Entidades pública y privada reciben certificación  de otorgamiento para firma digital </t>
    </r>
  </si>
  <si>
    <t>Numero de regulaciones, autorizaciones y auditorías realizadas</t>
  </si>
  <si>
    <t>V. Análisis de los Logros y Desviaciones</t>
  </si>
  <si>
    <t>V.I - Información de Logros y Desviaciones por Producto</t>
  </si>
  <si>
    <t xml:space="preserve">Producto: </t>
  </si>
  <si>
    <t>6179 – Acceso universal a los servicios de telecomunicaciones</t>
  </si>
  <si>
    <t xml:space="preserve">Descripción del producto: </t>
  </si>
  <si>
    <t xml:space="preserve">El producto está conformado por la sumatoria de los proyectos implementados por el Fondo de Desarrollo de las Telecomunicaciones. Para este año el FDT implementa en el marco de su Plan Bianual de Proyectos de Desarrollo 2021-2022 el Proyecto "Conectar a los No Conectados" que a su vez está conformado por tres Componentes principales: Componente Acceso e Infraestructura, Componente Subsidio a la Demanda y Componente de Apropiación y Desarrollo de Habilidades. 			</t>
  </si>
  <si>
    <t>Logros alcanzados:</t>
  </si>
  <si>
    <t>T1: Enero - Marzo 2024</t>
  </si>
  <si>
    <t xml:space="preserve">Durante el primer trimestre de 2024 desde el Fondo de Desarrollo de las Telecomunicaciones se continuó con el pago de los servicios de internet subsidiados por el fondo para 4 estaciones del Metro de Santo Domingo, específicamente Juan Pablo Duarte, Amín Abel, Centro de los Héroes y Prof. Juan Bosch, así como además el Politécnico Ciudad del Conocimiento ubicado en Monte Plata. En el marco del Proyecto Redes Wifi de Acceso Gratuito en Lugares Públicos, el FDT subsidia 40 puntos wifi ubicados en Unidades de Atención Primaria (UNAPS) y OMSA. Igualmente, durante el trimestre se continuó con el Subsidio de una Canasta Digital Social a jefas de hogares pobres en provincias priorizadas en el marco del Plan Bianual (PB) 2021-2022. En el marco del Programa de Becas Centro Tetelo Vargas- Extensión ITLA, se otorgaron 313 becas para cursar cursos cortos en habilidades TIC. Uno de los logros más destacados del FDT para el trimestre enero-marzo de 2024 es la entrega a 2,146 mujeres de una Canasta Digital Social financiada en un 100% en el marco de la segunda etapa del proyecto contenida en el marco del Plan Bianual de Proyectos 2023-2024. </t>
  </si>
  <si>
    <t>T2: Abril - Junio 2024</t>
  </si>
  <si>
    <t>Durante el segundo trimestre de 2024, el Fondo de Desarrollo de las Telecomunicaciones (FDT) continuó con el pago de los servicios de internet subsidiados para cuatro estaciones del Metro de Santo Domingo: Juan Pablo Duarte, Amín Abel, Centro de los Héroes y Prof. Juan Bosch. También se realizaron los pagos correspondientes al servicio de internet para el Politécnico Ciudad del Conocimiento en Monte Plata.
En el marco del Proyecto Redes Wifi de Acceso Gratuito en Lugares Públicos, el FDT subsidió 40 puntos wifi ubicados en Unidades de Atención Primaria (UNAPS) y en la OMSA. Asimismo, se completo con el subsidio de una Canasta Digital Social en abril  para jefas de hogares pobres en provincias priorizadas, de acuerdo con el Plan Bianual 2021-2022.
Además, en el Programa de Becas Centro Tetelo Vargas-Extensión ITLA, se otorgaron 296 becas para cursos cortos en habilidades TIC. Uno de los logros más significativos del trimestre abril-junio de 2024 fue la entrega de teléfonos móviles al 93% de las beneficiarias como parte de la Canasta Digital Social, segunda etapa dentro del marco del Plan Bianual de Proyectos 2023-2024. Finalmente, se adjudicó el proceso de licitación INDOTEL-CCC-LPN-2024-0003 para la contratación de una empresa que implementará dos (2) DigiLab: Laboratorios Informáticos para el Desarrollo de Competencias Tecnológicas.</t>
  </si>
  <si>
    <t>Causas y justificación del desvío:</t>
  </si>
  <si>
    <t xml:space="preserve">Para este trimestre enero-marzo 2024, el FDT tenía programado la capacitación de 435 beneficiarias de la nueva Canasta Digital Social, Plan Bianual 2023-2024; sin embargo, no se alcanzó la meta debido a que se continúa llevando a cabo las jornadas de entrega y activación de la Canasta. A la fecha, se está en proceso de elaboración de los términos de referencia para la contratación de una empresa consultora que lleve a cabo las capacitaciones a impartir. Igualmente, se tenía previsto el inicio de los programas de becas en 5 Centros INDOTEL- Extensión ITLA en las provincias, no obstante, se inauguraron los centros de Moca y Pedernales en fecha 10 y 19 de marzo respectívamente, sin embargo, no ha comenzado la docencia en dichos centros. Los demás centros se encuentran en proceso de adecuación física a cargo de la Dirección de la Unidad Ejecutora del Proyecto Banco Interamericano de Desarrollo BID (Préstamo BID No. 5297/OC-DR). Igualmente, para el trimestre se tenía prevista la instalación de un Laboratorio para el desarrollo de competencias tecnológicas – Biblioteca Municipal La Vega cuyo proceso de licitación LPN-2023-0011 se declaró desierto mediante la Resolución Núm. CCC-003-2024 del Comité de Compras y Contrataciones. Actualmente, se está en espera de relanzar dicho proceso. </t>
  </si>
  <si>
    <t xml:space="preserve">Para este trimestre abril-junio 2024, el FDT tenía programado la capacitación de 300 beneficiarias de la nueva Canasta Digital Social, Plan Bianual 2023-2024; sin embargo, no se alcanzó la meta debido a que se continúa llevando a cabo las jornadas de entrega y activación de la Canasta. A la fecha, se está en proceso de revisión de los pliegos para la publicacion  de la contratación de una empresa consultora que lleve a cabo las capacitaciones a impartir. Igualmente, se tenía previsto el inicio de los programas de becas en 5 Centros INDOTEL- Extensión ITLA en las provincias, no obstante, en los centros de Moca y Pedernales se inicio el proceso de inscripcion de estudiante para la propuesta de capacitacion, sin embargo, no ha comenzado la docencia en dichos centros. Los demás centros se encuentran en proceso de adecuación física a cargo de la Dirección de la Unidad Ejecutora del Proyecto Banco Interamericano de Desarrollo BID (Préstamo BID No. 5297/OC-DR). </t>
  </si>
  <si>
    <r>
      <t xml:space="preserve">VI. </t>
    </r>
    <r>
      <rPr>
        <b/>
        <sz val="11"/>
        <color theme="0"/>
        <rFont val="Century Gothic"/>
        <family val="2"/>
      </rPr>
      <t>Oportunidades de Mejora</t>
    </r>
  </si>
  <si>
    <t xml:space="preserve">VI. I - De acuerdo a los eventos presentados durante la ejecución del producto, ¿qué aspecto puede mejorarse? </t>
  </si>
  <si>
    <t xml:space="preserve">Para una próxima edición del Programa de Alfabetización Digital con Enfoque de Género debe tomarse en consideración que un porcentaje de las mujeres beneficiarias no podrán asistir a las capacitaciones debido a situaciones particulares y familiares entre otras a ser documentadas a través de SUPERATE.  </t>
  </si>
  <si>
    <t>6180 - Empresas  reciben autorizaciones para dar servicios de telecomunicación</t>
  </si>
  <si>
    <t>Otorgamiento de autorizaciones a las prestadoras y empresas a fin de que puedan brindar servicios de telecomunicaciones.</t>
  </si>
  <si>
    <t>Se realizaron en total 3,434 autorizaciones a entidades y personas para dar servicios de telecomunicaciones distribuidas de la siguiente manera: se completaron 26 inscripciones en Registro Especial de servicios de radioaficionados; se realizaron 48 renovaciones de inscripciones en el Registro Especial de Servicios de Radioaficionados; se aprobaron 13 inscripciones en Registro Especial de servicios de telecomunicaciones; se renovaron 11 inscripciones en Registro Especial de servicios de telecomunicaciones; se otorgaron 7 nuevas concesiones para prestar servicios públicos de telecomunicaciones;  se otorgaron 3 Licencias para usar frecuencias del espectro radioeléctrico para prestar u operar servicios de radiocomunicaciones y móviles aeronáuticos; se aprobó 1 extinción de frecuencias; se aprobó 1 traslado de transmisor, así como 1 modificación de potencia de transmisión; se aprobaron 2 planes técnico para la TTD; se autorizaron 3,219 solicitudes de entrada de equipos de telecomunicaciones a la República Dominicana; se realizaron 98 homologaciones de equipos de telecomunicaciones; se completaron 2 soiclitudes de asignación de códigos numéricos (NPA) NXX-, así como también 2 solicitudes para asignación de código MMSI-Callsign.</t>
  </si>
  <si>
    <t>Este producto no presentó desvíos significativos en su ejecución.</t>
  </si>
  <si>
    <t>N/A</t>
  </si>
  <si>
    <t>La variación ocurrida en la ejecución se debió a eventos externos no controlados por la institución, ya que la Ventanilla Única de Comercio Exterior (VUCE) depende de la demanda que usuarios en el mercado residencial, empresarial y gubernamental dominicano realice sobre la autorización de entrada de equipos de telecomunicaciones a la República Dominicana.</t>
  </si>
  <si>
    <t>6182 - Prestadores de telecomunicaciones con fiscalización continua</t>
  </si>
  <si>
    <t>Supervisión, Inspección y monitoreo a las prestadoras de servicios de telecomunicaciones, en cumplimiento con las Normas.</t>
  </si>
  <si>
    <t>En la Dirección de Espectro atendimos un total de 37 casos relacionados a denuncias de interferencias en los diferentes servicios de telecomunicaciones. En la Dirección de Fiscalización, este primer trimestre, dentro de las inspecciones realizadas, ejecutamos dos (2) clausuras de estaciones en FM y tres (3) revendedores ilegales del servicio de internet.</t>
  </si>
  <si>
    <t>En este trimestre logramos completas las inspecciones a los 56 Distrito Municipales. Asi como logramos clausurar unas seis (6) empresas revendedores de acceso a internet y dos (2) estaciones de Radiodifusión en FM, por operar sin la debida documentacion que otorga el INDOTEL. El Departamento de Calidad de la Dirección de Fiscalización logró realizar las mediciones de calidad en todo el país y del Plan Mínimo de Expansión (PME) de Claro  en 9 localidades remotas.                                                                                                                                                                                                                                                        En este trimestre el departamento de monitoreo del Espectro Radioeléctrico, perteneciente a la Dirección de Espectro Radioeléctrico, atendió un total de 28 casos que generaron un total de 193 comprobaciones técnicas.  Lamentablemente no logramos alcanzar la meta debido a que tuvimos problemas con una unidad móvil y además no pudimos conseguir vehículos para realizar algunas tareas que así lo requerían.</t>
  </si>
  <si>
    <t>En la Dirección de Espectro sobrepasamos la meta estipulada en 24% debido a la naturaleza de los servicios y casos atendidos.                  En la Dirección de Fiscalización a pesar que estamos realizando una serie de inspecciones no contemplada en el POA, sobrepasamos las espectativa de actividades con unas 139 actividades.</t>
  </si>
  <si>
    <t xml:space="preserve">En este cuatrimestre tuvimos la dificultad para encontrar en operación estaciones de A.M. Los canales estan en proceso de cambio de su plataforma de analogo a digital.  </t>
  </si>
  <si>
    <t>Eficientizar los recursos para poder cumplir cada una de las metas trazadas.</t>
  </si>
  <si>
    <t>Tener siempre disponibilidad de viáticos. Eficientizar los recursos para poder cumplir cada una de las metas trazadas.</t>
  </si>
  <si>
    <t>6183 - Ciudadano reciben defensa a sus reclamaciones</t>
  </si>
  <si>
    <t xml:space="preserve">Se encarga de recibir las quejas de los usuarios y darle seguimiento ante sus prestadoras de servicios. </t>
  </si>
  <si>
    <t>T1: Enero-Marzo 2022</t>
  </si>
  <si>
    <t>T2: Abril - Junio 2022</t>
  </si>
  <si>
    <t>En este producto se logró atender 1,141 casos reportados por los usuarios de servicios públicos de telecomunicaciones siendo este el 100% de los casos dentro de los plazos establecidos según las normativas</t>
  </si>
  <si>
    <t xml:space="preserve">En este producto se logro atender 1,066 casos recibidos por parte de los usuarios los cuales fueron atendido en su totalidad dentro de los plazos establecidos y logrando dar respuesta a cada uno de ellos. </t>
  </si>
  <si>
    <t>La desviacion en la ejecución se produjo porque en los últimos años se han creado campañas educativas que proporcionen a los usuarios una idea clara de los procesos de reclamación ante el INDOTEL y las prestadoras lo cual contribuyo ha a una reducción significativa de los casos recibidos ya que los usuarios han empezado a hacer las reclamaciones de forma correcta evitando que una gran cantidad de caso lleguen a nosotros.</t>
  </si>
  <si>
    <t xml:space="preserve">La variación en la meta fisica del producto 6183 se ha producido por el desempeño en conjunto entre el Indotel y las prestadoras, logrando educar a los usuarios y a su vez las prestadoras logrando dar respuestas a los usuarios. </t>
  </si>
  <si>
    <t>Mejorar el alcance de la educación a los usuarios con relacion a los procesos de reclamos ante el indotel y las prestadoras.</t>
  </si>
  <si>
    <t xml:space="preserve">6184 - Empresa de telecomunicación regulada para la prestación de servicio </t>
  </si>
  <si>
    <t xml:space="preserve">Consiste en la elaboración de normas y reglamentos sobre la prestación de servicios de comunicaciones, de conformidad con la facultad legal del INDOTEL, a fin de garantizar los derechos y establecer los deberes de usuarios y prestadoras de los servicios; así como establecer los aspectos técnicos de los servicios de conformidad con la evolución del mercado y la tecnología.                                </t>
  </si>
  <si>
    <t>Durante este primer trimeste, fue emita la Res. del Consejo Directivo Núm. 008-2024, que actualiza las fechas para el apagón y encendido digital del plan de transición a la televisión terrestre digital, conforme al Decreto Presidencia Núm. 666-23, de acuerdo con está resolución la fecha del apagón analogico al 31 de julio de 2024 y el encendido al dia 30 de noviembre de 2024.  / En fecha 01 de febrero de 2024, fue emita la Res. del Consejo Directivo Núm. 009-2024, que ordena el inicio del proceso de consulta pública para modificar la Norma que regula el Sistema de Información de Alertas. Fueron otorgados 45 días hábiles, contados a partir de la fecha de publicación para que los interesados presenten las obsevaciones y comentarios a dicha propuesta regulatoria.   /  Conforme la Ley núm 167-21 de Mejoras Regulatorias y Simplicación de Tramites, se aprobó la Agenda Regulatoria para el 2024 - I, comprende el período marzo - septiembre.  La agenda está conformada por 7 productos .   /Mediante la Res. del Consejo Directivo Núm.  016-2024, fueron aprobadas las modificaciones del Reglamento para el Servicio de Radioaficionados, correpondiente a los articulos 55 y 81.1, respectivamente.  / Fue emitida la Res. del Consejo Directivo Núm. 027-2024, que dictamina las adendas a los contratos de Interconexión entre las empresas Concesionarias CLARO, ALTICE, VIVA, ONEMAX y WIND TELECOM.</t>
  </si>
  <si>
    <t xml:space="preserve">En este trimestre, mediante la Resolución del Consejo Directivo núm. 043-2024, fue ordenado el inicio del proceso de consulta pública para modificar el Reglamento para la Reventa de Servicios Públicos de Telecomunicaciones. Fueron ortogados 45 días hábiles, contados a partir de la fecha de publicaciones para que los interesados presenten las observaciones y comentarios a dicha propuesta regulatoria, conforme la Ley núm. 167-21 de Mejoras Regulatorias y Simplificación de Trámites. / El 09 de mayo de 2024, fue publicado un Aviso en el periódico donde el INDOTEL auncio la primera convocatoria de Sandbox Regulatorio, la fecha límite para el envío de propuestas es el miércoles, 11 de septiembre de 2024. / El 23 de mayo de 2024, fue celebrada con la participación del Consejo Directivo la audiencia pública (presencial y virtual) que conoce los comentarios y observaciones depositados ante el INDOTEL correspondiente a la Resolución del Consejo Directivo núm. 009-2024, que ordenó el inicio de consulta pública para modificar la Norma que regula el Sistema de información de Alertas. / Fue emitida la Res. del Consejo Directivo Núm. 049-2024, que revisa los valores establecidos en la Resolución del Consejo Directivo núm. 070-18, que fija las tasas por procesamiento de servicios en el INDOTEL e Introduce modificaciones de oficio, esta resolución deroga las Resoluciones del Consejo Directivo números 036-15 y 070-18. (aprobada el 03 de junio 2024 y publicada 12 de junio 2024). </t>
  </si>
  <si>
    <t>La distribución de cajas convertidoras ha ido a un ritmo más lento del anticipado, por lo que fue necesario cambiar la fecha para apagón analógico y encendido digital, amparado en el Decreto 666-2023.</t>
  </si>
  <si>
    <t>La desviación se produjo después de la celebración de la audiencia pública de Resolución del Consejo Directivo núm. 009-2024, para modificar la Norma que regula el Sistema de información de Alertas, en la cual el Consejo Directivo ordeno realizar mesa técnica con las prestadoras (CLARO, ALTICE y VIVA).</t>
  </si>
  <si>
    <t xml:space="preserve"> 6185 - Entidades pública y privada reciben certificación  de otorgamiento para firma digital </t>
  </si>
  <si>
    <t>Este producto está dirigido a medir los servicios de confianza que son regulados por el INDOTEL en virtud de la Ley Núm. 126-02 sobre Comercio Electrónico, Documentos y Firmas Digitales. Esto incluye las Entidad de Certificación y Unidades de Registro públicas o privadas, nacionales o extranjeras. Esto además incluye las regulaciones y auditorias que se realizan para asegurar el cumplimiento de las condiciones de prestación del servicio.</t>
  </si>
  <si>
    <t>Medir los servicios de confianza que son regulados por el INDOTEL en virtud de la Ley no. 126-02 sobre Comercio 
Electrónico, Documentos y Firmas Digitales. Esto incluye las entidades de certificación y unidades de registro públicas o 
privadas, nacionales o extranjeras, así como las regulaciones y auditorías que se realizan para asegurar el cumplimiento de las 
condiciones de prestación del servicio.</t>
  </si>
  <si>
    <t xml:space="preserve">En este trimestre abril-junio 2024 se recibió la solicitud de autoización para operar con Unidad de Registro de SUPERONE TECHNOLOGIES. Se realizo la auditoria correspondiente y la misma no cumple con los requerimientos que Indotel exige. La resolución que rechaza esta solicitud esta para ser firmada en proximo consejo directivo. </t>
  </si>
  <si>
    <t>Durante el  primer trimestre del 2024 se estableció como meta certificar 1 entidad con firma digital autorizada con un presupuesto de RD$4, 766,368.00. En seguimiento al Plan de Auditorías y Controles de Sujetos Regulados, en el primer trimestre se realizó  una (1) auditoria para el registro de Proveedores de Firma Electrónica a favor de la empresa AVANSI, S.R.L en el mes de marzo,</t>
  </si>
  <si>
    <t>No hubo desvio.</t>
  </si>
  <si>
    <t>Deseamos hacer la observación que notamos un discrepancia en el total de metas para este año 2022. El cuadro marca solo dos (2) cuando se supone que para este año se han planificado (1) para el primer trimestre, (2) para el segundo y (3) para el tercero. Solicitamos hacer esta corrección</t>
  </si>
  <si>
    <t>Un aspecto de mejora seria agilizacion en el proceso de recepcion de documentos para la autorizacion de Entidades de Certificacion, que sea totalmente digital, haciendolo mas agil.</t>
  </si>
  <si>
    <t>Sara Moreta</t>
  </si>
  <si>
    <t>Luz Severino</t>
  </si>
  <si>
    <t>Encargada de Presupuesto</t>
  </si>
  <si>
    <t>Directora Financiera</t>
  </si>
  <si>
    <t> </t>
  </si>
  <si>
    <t>Informe de Evaluación Trimestal de las Metas Físicas-Financieras (T3 Julio-Septiembre 2024)</t>
  </si>
  <si>
    <t>28/03/2019</t>
  </si>
  <si>
    <t>Subcapítulo</t>
  </si>
  <si>
    <t>REGULACION, SUPERVISION PARA EL DESARROLLO DE LAS COMUNICACIONES</t>
  </si>
  <si>
    <r>
      <t>Beneficiarios:</t>
    </r>
    <r>
      <rPr>
        <sz val="10"/>
        <color rgb="FF000000"/>
        <rFont val="Aptos"/>
        <family val="2"/>
      </rPr>
      <t xml:space="preserve"> </t>
    </r>
  </si>
  <si>
    <t>Ciudadania en General</t>
  </si>
  <si>
    <t>Aumentar el porcentaje de personas que acceden a servicios de telecomunicaciones en la República Dominicana.</t>
  </si>
  <si>
    <t xml:space="preserve"> Presupuesto Anual</t>
  </si>
  <si>
    <t>Programación Trimestral</t>
  </si>
  <si>
    <t>Ejecución Trimestral</t>
  </si>
  <si>
    <r>
      <t>6179</t>
    </r>
    <r>
      <rPr>
        <sz val="10"/>
        <color rgb="FF000000"/>
        <rFont val="Aptos"/>
        <family val="2"/>
      </rPr>
      <t xml:space="preserve"> – Acceso universal a los servicios de telecomunicaciones</t>
    </r>
  </si>
  <si>
    <t>Implementar proyectos para el desarrollo de las telecomunicaciones, los cuales se enmarcan dentro del Plan Bianual de Proyectos de Desarrollo</t>
  </si>
  <si>
    <t>Durante el tercer trimestre de 2024, el Fondo de Desarrollo de las Telecomunicaciones (FDT) continuó con el pago de los servicios de internet subsidiados para cuatro estaciones del Metro de Santo Domingo: Juan Pablo Duarte, Amín Abel, Centro de los Héroes y Prof. Juan Bosch. También se realizaron los pagos correspondientes al servicio de internet para el Politécnico Ciudad del Conocimiento en Monte Plata.
En el marco del Proyecto Redes Wifi de Acceso Gratuito en Lugares Públicos, el FDT subsidió 18 puntos wifi-ubicados en Unidades de Atención Primaria (UNAPS). Asimismo, la Canasta Digital Social para jefas de hogares pobres correspondiente al Plan Bianual 2021-2022 continuó con 35 beneficiarias de la localidad de Juan Santiago a pesar de que ya se completaron los pagos al proyecto a cargo del INDOTEL debido a que las beneficiarias cumplen los 24 meses de haber recibido la Canasta el próximo 24 de octubre.   
Entre los logros del trimestre, se otorgaron nuevamente 296 becas cursos cortos en habilidades TIC en el marco del Programa de Becas Centro Tetelo Vargas-Extensión ITLA y, se continuó con las entregas de la segunda fase de la Canasta Digital Social, Plan Bianual 2023-2024 con 125 cantidad entregadas a las beneficiarias. 
Igualmente, se concluyó la instalación y puesta en funcionamiento de dos Digitallabs ubicados en la Biblioteca Municipal de la Provincia de La Vega y en el Ateneo Amantes de la Luz, provincia Santiago de los Caballeros.</t>
  </si>
  <si>
    <t xml:space="preserve">Para el trimestre en evaluación, se registró una disminución de los resultados en relación a la programación debido a lo siguiente: 1. El Consejo Directivo del INDOTEL instruyó al FDT la cancelación de la cuenta de servicio de internet de 20 redes Wi-Fi ubicados en la OMSA por razones atribuibles a esa entidad; 2. El proceso de licitación del Proyecto para proveer servicio de internet de banda ancha a comunidades equidistantes de difícil acceso mediante un plan de telefonía móvil fue declarado desierto mediante Resolución del Comité de Compras y Contrataciones Núm. CCC-028-2024 y se prevé su relanzamiento para el mes de octubre de 2024; 3. No se ha iniciado el programa de Alfabetización Digital Básica con enfoque de género dirigido a las beneficiarias de la fase 2 de la Canasta Digital Social debido a que se está en proceso de evaluación para transferir la capacitación de las beneficiarias al proyecto de capacitación del BID y se está la espera de la decisión definitiva; 4. Se continúa a la espera de información de parte de la Unidad Ejecutora y el ITLA en relación al Programa de Becas a implementar en los Centros Extensión ITLA ubicados en Moca y Pedernales a la vez que se continúa a la espera de que se entreguen los Centros restantes, en proceso de adecuación física a cargo de la la Dirección de la Unidad Ejecutora del Proyecto Banco Interamericano de Desarrollo BID (Préstamo BID No. 5297/OC-DR), para dar inicio al Programa de Becas.    </t>
  </si>
  <si>
    <t>VI. Oportunidades de Mejora</t>
  </si>
  <si>
    <t xml:space="preserve">Se está en proceso de seguimiento de la implementación de los proyectos del nuevo Plan Bianual 2023-2024 a fin de identificar posibles oportunidades de mejora y lecciones aprendidas. El éxito de los proyectos depende de la gestión interna para garantizar el cumplimiento de los cronogramas de ejecución, entre ellos, la garantía de disponibilidad de vehículos y viáticos, al igual que el cumplimiento de las fechas de entrega por parte de los adjudicatarios de los proyectos. </t>
  </si>
  <si>
    <t>Otorgar autorizaciones a las prestadoras y empresas del sector a fin de que puedan brindar servicios de telecomunicaciones.</t>
  </si>
  <si>
    <t xml:space="preserve">Se completaron 45 inscripciones en Registro Especial de servicios de radioaficionados; se realizaron 49 renovaciones de inscripciones en el Registro Especial de Servicios de Radioaficionados; se aprobaron 8 inscripciones en Registro Especial de servicios de telecomunicaciones; se renovaron 10 inscripciones en Registro Especial de servicios de telecomunicaciones; se otorgaron 4 nuevas concesiones para prestar servicios públicos de telecomunicaciones; se renovaron 5 concesiones de empresas ya autorizadas a prestar servicios públicos de telecomunicaciones; se completaron 2 solicitudes de Ampliación, 1 de Expansión y 3 de Transferencia  de concesión; se aprobaron 2,389 solicitudes de entrada de equipos de telecomunicaciones a la República Dominicana; 120 Homologaciones de Equipos de Telecomunicaciones; 2 Evaluaciones Técnicas para Asignar Códigos NPA-XX; se completó 1 solicitud para asignación de código MMSI-Callsign; se completaron 2 solicitudes de Extinción de Asignación de Frecuencia y se aprobaron 2 Planes Técnicos de Televisión Terrestre Digital (TTD). </t>
  </si>
  <si>
    <t>Reducción en las solicitudes de usuarios, a través de la Dirección General de Aduanas, para la autorización de entrada de equipos de telecomunicaciones a la República Dominicana.</t>
  </si>
  <si>
    <t>Eventos externos no controlados por la institución impactan directamente sobre la ejecución del producto, ya que la Ventanilla Única de Comercio Exterior (VUCE) depende de la demanda que usuarios en los mercados residencial, empresarial y gubernamental dominicano realizan sobre la soliclitud de autorización de entrada de equipos de telecomunicaciones a la República Dominicana.</t>
  </si>
  <si>
    <t>Direccion de Fiscalizacon (Carmen Yunes)</t>
  </si>
  <si>
    <t>Direccion de Espectro (Alberto Delgado)</t>
  </si>
  <si>
    <t xml:space="preserve">La Dirección de Espectro realizó un total de 289 comprobaciones técnicas en este trimestre. / La Dirección de Fiscalizacion realizó un total de 150 fiscalizaciones (Inspección y Calidad)                                                                                 </t>
  </si>
  <si>
    <t>El tiempo de respuesta ante la solicitud de viáticos es clave para poder completar las tareas programadas./ Fiscalización: Por muchos tiempos no afecto las demoras en la repuesta a la solicitudes de viáticos.</t>
  </si>
  <si>
    <t>Asistencia a las demandas y reclamaciones de los usuarios, así como seguimiento ante sus prestadoras de servicios.</t>
  </si>
  <si>
    <t xml:space="preserve">En este producto se logro atender 1,117 casos recibidos por parte de los usuarios los cuales fueron atendido en su totalidad dentro de los plazos establecidos y logrando dar respuesta </t>
  </si>
  <si>
    <t xml:space="preserve">Ampliar el alcance de los programas de educacion y capacitacion a usuarios, para que cada vez mas usuarios conozcan sus derechos y deberes, asi como los procesos de reclamos ante las prestadoras de servicios de telecomunicaciones </t>
  </si>
  <si>
    <t>Elaboración de normas y reglamentos sobre la prestación de servicios de comunicaciones, de conformidad con la facultad 
legal del INDOTEL, a fin de garantizar los derechos y establecer los deberes de usuarios y prestadoras de los servicios; así 
como establecer los aspectos técnicos de los servicios de conformidad con la evolución del mercado y la tecnología.</t>
  </si>
  <si>
    <t>Se aprobo la modificacion de la norma del sistema de informacion de alertas, mediante la  Resolución del Consejo Directivo núm. 110-2024.  
Además, en este trimestre, mediante la Resolución del Consejo Directivo núm. 068-2024, fue declarada desierta la Licitación Pública Internacional/LPI-001-2023, para el otorgamiento de concesiones y las licencias vinculadas para la prestación de servicios públicos a través de las bandas de 698-806 MHZ, 2340-2400 MHZ y 3600- 3700 MHZ .  El 01 de agosto de 2024, fue celebrada la audiencia pública correspondiente a modificar el Reglamento para la Reventa de Servicios Públicos de Telecomunicaciones. Mediante la Resolución del Consejo Directivo núm. 083-2024, se ordenó el inicio del proceso de consulta pública para modificar la “Norma que regula los indicadores estadísticos del sector telecomunicaciones de la República Dominicana”, y  mediante la Resolución del Consejo Directivo núm. 084-2024,  la consulta pública de la definición del servicio de acceso a internet de banda ancha y la derogación de la definición contenida en el reglamento general del servicio de acceso a internet, Resolución Núm. 033-2020 . Fue emitida la Resolución del Consejo Directivo núm. 087-2024, que decide las solicitudes de cambios de canal virtual presentadas en ocasión del plan de transición a la Televisión Terrestre Digital.</t>
  </si>
  <si>
    <t>La aprobación del reglamento de Reventa fue pospuesta por el Consejo Directivo para tener mayor conocimiento y reprogramado para ser conocido el 3 de octubre.</t>
  </si>
  <si>
    <t>Nada que reportar</t>
  </si>
  <si>
    <t>Durante el tercer trimestre, se estableció como objetivo la certificación de una entidad certificadora de firma digital. No obstante, en este período se llevaron a cabo dos auditorías para verificar el cumplimiento de los requisitos necesarios para la emisión de servicios de confianza. Entre los logros alcanzados se destacan la auditoría ordinaria realizada a la Cámara de Comercio y Producción de Santo Domingo y la auditoría para la renovación de la inscripción en el listado de proveedores de firma electrónica de Ghostwriter Ventures, S.A.S.</t>
  </si>
  <si>
    <t>La sobre ejecución del producto 6185 se debió a la reprogramación de la auditoría de la Cámara de Comercio y Producción de Santo Domingo. Dado que la auditoría originalmente debía realizarse en 2023, pero fue postergada para 2024 debido a la falta de presupuesto de la entidad para la realización de la auditoria de procesos en el extranjero.</t>
  </si>
  <si>
    <t>1.       Continuar la ejecución en el año 2024, del Proyecto Lista de Confianza de los Servicios de Certificación de Firma Digital.    2.	Continuar con la ejecución del Proyecto Passwordless, Bóveda Digital y Enmascaramiento. 3.	Continuar con los proyectos de Reconocimiento transfronterizo de la Firma Digital</t>
  </si>
  <si>
    <t xml:space="preserve"> </t>
  </si>
  <si>
    <t>Jose Miguel Disla</t>
  </si>
  <si>
    <t>Director Financiera</t>
  </si>
  <si>
    <t>Presupuesto aprobado:</t>
  </si>
  <si>
    <t>Presupuesto vigente:</t>
  </si>
  <si>
    <t>Devengado ejecutado:</t>
  </si>
  <si>
    <t xml:space="preserve">En este trimestre nos vimos un tanto afectados los procesos de preparación para el traspaso de mando a las nuevas autoridades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</si>
</sst>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10409]0.00%"/>
    <numFmt numFmtId="165" formatCode="dd/mm/yyyy;@"/>
  </numFmts>
  <fonts count="40" x14ac:knownFonts="1">
    <font>
      <sz val="11"/>
      <color theme="1"/>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1"/>
      <color theme="1"/>
      <name val="Calibri"/>
      <family val="2"/>
      <scheme val="minor"/>
    </font>
    <font>
      <b/>
      <sz val="12"/>
      <color theme="0"/>
      <name val="Calibri"/>
      <family val="2"/>
      <scheme val="minor"/>
    </font>
    <font>
      <sz val="1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b/>
      <sz val="11"/>
      <color rgb="FF000000"/>
      <name val="Calibri"/>
      <family val="2"/>
    </font>
    <font>
      <b/>
      <sz val="10"/>
      <color rgb="FF000000"/>
      <name val="Calibri"/>
      <family val="2"/>
    </font>
    <font>
      <sz val="10"/>
      <color rgb="FF000000"/>
      <name val="Calibri"/>
      <family val="2"/>
    </font>
    <font>
      <sz val="12"/>
      <color rgb="FF000000"/>
      <name val="Century Gothic"/>
      <family val="2"/>
    </font>
    <font>
      <sz val="11"/>
      <name val="Calibri"/>
      <family val="2"/>
    </font>
    <font>
      <b/>
      <sz val="11"/>
      <name val="Calibri"/>
      <family val="2"/>
    </font>
    <font>
      <sz val="10"/>
      <name val="Calibri"/>
      <family val="2"/>
    </font>
    <font>
      <sz val="9"/>
      <name val="Calibri"/>
      <family val="2"/>
    </font>
    <font>
      <sz val="11"/>
      <color rgb="FF000000"/>
      <name val="Century Gothic"/>
      <family val="2"/>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i/>
      <sz val="11"/>
      <color theme="1"/>
      <name val="Calibri"/>
      <family val="2"/>
      <scheme val="minor"/>
    </font>
    <font>
      <b/>
      <i/>
      <sz val="11"/>
      <color theme="1"/>
      <name val="Calibri"/>
      <family val="2"/>
      <scheme val="minor"/>
    </font>
    <font>
      <i/>
      <sz val="10"/>
      <name val="Calibri"/>
      <family val="2"/>
      <scheme val="minor"/>
    </font>
    <font>
      <b/>
      <sz val="11"/>
      <color theme="0"/>
      <name val="Century Gothic"/>
      <family val="2"/>
    </font>
    <font>
      <i/>
      <sz val="10"/>
      <color theme="1"/>
      <name val="Calibri"/>
      <family val="2"/>
      <scheme val="minor"/>
    </font>
    <font>
      <i/>
      <sz val="11"/>
      <name val="Calibri"/>
      <family val="2"/>
      <scheme val="minor"/>
    </font>
    <font>
      <i/>
      <sz val="10"/>
      <color rgb="FF000000"/>
      <name val="Calibri"/>
      <family val="2"/>
      <scheme val="minor"/>
    </font>
    <font>
      <sz val="9"/>
      <name val="Calibri"/>
      <family val="2"/>
      <scheme val="minor"/>
    </font>
    <font>
      <b/>
      <sz val="10"/>
      <color rgb="FF000000"/>
      <name val="Aptos"/>
      <family val="2"/>
    </font>
    <font>
      <sz val="10"/>
      <name val="Aptos"/>
      <family val="2"/>
    </font>
    <font>
      <sz val="10"/>
      <color rgb="FF000000"/>
      <name val="Aptos"/>
      <family val="2"/>
    </font>
    <font>
      <b/>
      <sz val="10"/>
      <name val="Aptos"/>
      <family val="2"/>
    </font>
    <font>
      <sz val="10"/>
      <color theme="1"/>
      <name val="Aptos"/>
      <family val="2"/>
    </font>
    <font>
      <sz val="10"/>
      <color rgb="FF242424"/>
      <name val="Aptos"/>
      <family val="2"/>
    </font>
    <font>
      <b/>
      <sz val="10"/>
      <color rgb="FFFFFFFF"/>
      <name val="Aptos"/>
      <family val="2"/>
    </font>
    <font>
      <b/>
      <sz val="10"/>
      <color theme="0"/>
      <name val="Aptos"/>
      <family val="2"/>
    </font>
    <font>
      <b/>
      <sz val="10"/>
      <color theme="1"/>
      <name val="Aptos"/>
      <family val="2"/>
    </font>
  </fonts>
  <fills count="19">
    <fill>
      <patternFill patternType="none"/>
    </fill>
    <fill>
      <patternFill patternType="gray125"/>
    </fill>
    <fill>
      <patternFill patternType="solid">
        <fgColor theme="0" tint="-0.14999847407452621"/>
        <bgColor rgb="FFF5F5F5"/>
      </patternFill>
    </fill>
    <fill>
      <patternFill patternType="solid">
        <fgColor rgb="FFFFFFFF"/>
        <bgColor rgb="FF000000"/>
      </patternFill>
    </fill>
    <fill>
      <patternFill patternType="solid">
        <fgColor rgb="FFDCE6F1"/>
        <bgColor rgb="FF000000"/>
      </patternFill>
    </fill>
    <fill>
      <patternFill patternType="solid">
        <fgColor rgb="FF808080"/>
        <bgColor rgb="FF000000"/>
      </patternFill>
    </fill>
    <fill>
      <patternFill patternType="solid">
        <fgColor rgb="FF002060"/>
        <bgColor rgb="FF000000"/>
      </patternFill>
    </fill>
    <fill>
      <patternFill patternType="solid">
        <fgColor rgb="FF8EA9DB"/>
        <bgColor rgb="FF000000"/>
      </patternFill>
    </fill>
    <fill>
      <patternFill patternType="solid">
        <fgColor rgb="FFD9D9D9"/>
        <bgColor rgb="FF000000"/>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FF"/>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DCE6F1"/>
        <bgColor indexed="64"/>
      </patternFill>
    </fill>
    <fill>
      <patternFill patternType="solid">
        <fgColor theme="0" tint="-0.499984740745262"/>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theme="0" tint="-0.34998626667073579"/>
      </left>
      <right/>
      <top style="medium">
        <color indexed="64"/>
      </top>
      <bottom/>
      <diagonal/>
    </border>
    <border>
      <left/>
      <right/>
      <top style="medium">
        <color indexed="64"/>
      </top>
      <bottom/>
      <diagonal/>
    </border>
    <border>
      <left/>
      <right style="medium">
        <color theme="0" tint="-0.34998626667073579"/>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rgb="FF000000"/>
      </right>
      <top style="medium">
        <color indexed="64"/>
      </top>
      <bottom style="medium">
        <color indexed="64"/>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n">
        <color rgb="FF000000"/>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rgb="FFA6A6A6"/>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2">
    <xf numFmtId="0" fontId="0" fillId="0" borderId="0"/>
    <xf numFmtId="9" fontId="4" fillId="0" borderId="0" applyFont="0" applyFill="0" applyBorder="0" applyAlignment="0" applyProtection="0"/>
  </cellStyleXfs>
  <cellXfs count="164">
    <xf numFmtId="0" fontId="0" fillId="0" borderId="0" xfId="0"/>
    <xf numFmtId="0" fontId="0" fillId="0" borderId="15" xfId="0" applyBorder="1"/>
    <xf numFmtId="0" fontId="8" fillId="0" borderId="16" xfId="0" applyFont="1" applyBorder="1" applyAlignment="1">
      <alignment horizontal="center"/>
    </xf>
    <xf numFmtId="0" fontId="9" fillId="0" borderId="0" xfId="0" applyFont="1" applyAlignment="1">
      <alignment horizontal="center"/>
    </xf>
    <xf numFmtId="0" fontId="0" fillId="0" borderId="17" xfId="0" applyBorder="1"/>
    <xf numFmtId="0" fontId="11" fillId="2" borderId="17" xfId="0" applyFont="1" applyFill="1" applyBorder="1" applyAlignment="1">
      <alignment horizontal="center" vertical="center" wrapText="1" readingOrder="1"/>
    </xf>
    <xf numFmtId="0" fontId="12" fillId="0" borderId="17" xfId="0" applyFont="1" applyBorder="1" applyAlignment="1">
      <alignment horizontal="center" vertical="center" wrapText="1" readingOrder="1"/>
    </xf>
    <xf numFmtId="0" fontId="1" fillId="0" borderId="17" xfId="0" applyFont="1" applyBorder="1" applyAlignment="1" applyProtection="1">
      <alignment vertical="center" wrapText="1"/>
      <protection locked="0"/>
    </xf>
    <xf numFmtId="0" fontId="14" fillId="0" borderId="0" xfId="0" applyFont="1" applyProtection="1">
      <protection locked="0"/>
    </xf>
    <xf numFmtId="0" fontId="19" fillId="15" borderId="26" xfId="0" applyFont="1" applyFill="1" applyBorder="1" applyAlignment="1">
      <alignment vertical="top" wrapText="1"/>
    </xf>
    <xf numFmtId="0" fontId="0" fillId="0" borderId="0" xfId="0" applyProtection="1">
      <protection locked="0"/>
    </xf>
    <xf numFmtId="0" fontId="0" fillId="0" borderId="28" xfId="0" applyBorder="1"/>
    <xf numFmtId="0" fontId="21" fillId="17" borderId="29" xfId="0" applyFont="1" applyFill="1" applyBorder="1" applyAlignment="1">
      <alignment horizontal="center" vertical="center" wrapText="1"/>
    </xf>
    <xf numFmtId="0" fontId="19" fillId="15" borderId="30" xfId="0" applyFont="1" applyFill="1" applyBorder="1" applyAlignment="1">
      <alignment vertical="top" wrapText="1"/>
    </xf>
    <xf numFmtId="165" fontId="22" fillId="0" borderId="31"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1" fillId="0" borderId="17" xfId="0" applyFont="1" applyBorder="1" applyAlignment="1">
      <alignment vertical="center"/>
    </xf>
    <xf numFmtId="0" fontId="8" fillId="0" borderId="17" xfId="0" applyFont="1" applyBorder="1"/>
    <xf numFmtId="0" fontId="9" fillId="11" borderId="17" xfId="0" applyFont="1" applyFill="1" applyBorder="1" applyAlignment="1">
      <alignment horizontal="center" vertical="center" wrapText="1"/>
    </xf>
    <xf numFmtId="0" fontId="9" fillId="11" borderId="17" xfId="0" applyFont="1" applyFill="1" applyBorder="1" applyAlignment="1">
      <alignment horizontal="center" vertical="center"/>
    </xf>
    <xf numFmtId="0" fontId="9" fillId="11" borderId="17" xfId="0" applyFont="1" applyFill="1" applyBorder="1" applyAlignment="1" applyProtection="1">
      <alignment horizontal="center" vertical="center" wrapText="1"/>
      <protection locked="0"/>
    </xf>
    <xf numFmtId="0" fontId="1" fillId="0" borderId="17" xfId="0" applyFont="1" applyBorder="1" applyAlignment="1">
      <alignment vertical="center" wrapText="1"/>
    </xf>
    <xf numFmtId="0" fontId="18" fillId="0" borderId="0" xfId="0" applyFont="1" applyAlignment="1">
      <alignment vertical="center" wrapText="1" readingOrder="1"/>
    </xf>
    <xf numFmtId="0" fontId="18" fillId="0" borderId="0" xfId="0" applyFont="1" applyAlignment="1">
      <alignment vertical="center" readingOrder="1"/>
    </xf>
    <xf numFmtId="0" fontId="12" fillId="0" borderId="17" xfId="0" applyFont="1" applyBorder="1" applyAlignment="1">
      <alignment horizontal="left" vertical="center" wrapText="1" readingOrder="1"/>
    </xf>
    <xf numFmtId="3" fontId="12" fillId="0" borderId="17" xfId="0" applyNumberFormat="1" applyFont="1" applyBorder="1" applyAlignment="1">
      <alignment horizontal="center" vertical="center" wrapText="1" readingOrder="1"/>
    </xf>
    <xf numFmtId="4" fontId="12" fillId="0" borderId="17" xfId="0" applyNumberFormat="1" applyFont="1" applyBorder="1" applyAlignment="1">
      <alignment horizontal="right" vertical="center" wrapText="1" readingOrder="1"/>
    </xf>
    <xf numFmtId="10" fontId="12" fillId="2" borderId="17" xfId="1" applyNumberFormat="1" applyFont="1" applyFill="1" applyBorder="1" applyAlignment="1">
      <alignment horizontal="center" vertical="center" wrapText="1" readingOrder="1"/>
    </xf>
    <xf numFmtId="0" fontId="27" fillId="0" borderId="17" xfId="0" applyFont="1" applyBorder="1" applyAlignment="1" applyProtection="1">
      <alignment vertical="center" wrapText="1"/>
      <protection locked="0"/>
    </xf>
    <xf numFmtId="0" fontId="14" fillId="0" borderId="17" xfId="0" applyFont="1" applyBorder="1" applyProtection="1">
      <protection locked="0"/>
    </xf>
    <xf numFmtId="0" fontId="1" fillId="0" borderId="17" xfId="0" applyFont="1" applyBorder="1" applyAlignment="1" applyProtection="1">
      <alignment vertical="top" wrapText="1"/>
      <protection locked="0"/>
    </xf>
    <xf numFmtId="0" fontId="31" fillId="8" borderId="17" xfId="0" applyFont="1" applyFill="1" applyBorder="1" applyAlignment="1">
      <alignment horizontal="center" vertical="center" wrapText="1"/>
    </xf>
    <xf numFmtId="0" fontId="31" fillId="8" borderId="17" xfId="0" applyFont="1" applyFill="1" applyBorder="1" applyAlignment="1">
      <alignment horizontal="center" vertical="center"/>
    </xf>
    <xf numFmtId="0" fontId="31" fillId="2" borderId="17" xfId="0" applyFont="1" applyFill="1" applyBorder="1" applyAlignment="1">
      <alignment horizontal="center" vertical="center" wrapText="1" readingOrder="1"/>
    </xf>
    <xf numFmtId="0" fontId="31" fillId="0" borderId="17" xfId="0" applyFont="1" applyBorder="1" applyAlignment="1">
      <alignment vertical="center" wrapText="1" readingOrder="1"/>
    </xf>
    <xf numFmtId="0" fontId="33" fillId="0" borderId="17" xfId="0" applyFont="1" applyBorder="1" applyAlignment="1">
      <alignment horizontal="center" vertical="center" wrapText="1" readingOrder="1"/>
    </xf>
    <xf numFmtId="3" fontId="33" fillId="0" borderId="17" xfId="0" applyNumberFormat="1" applyFont="1" applyBorder="1" applyAlignment="1">
      <alignment horizontal="center" vertical="center" wrapText="1" readingOrder="1"/>
    </xf>
    <xf numFmtId="4" fontId="33" fillId="0" borderId="17" xfId="0" applyNumberFormat="1" applyFont="1" applyBorder="1" applyAlignment="1">
      <alignment horizontal="center" vertical="center" wrapText="1" readingOrder="1"/>
    </xf>
    <xf numFmtId="4" fontId="33" fillId="15" borderId="17" xfId="0" applyNumberFormat="1" applyFont="1" applyFill="1" applyBorder="1" applyAlignment="1">
      <alignment vertical="center" wrapText="1" readingOrder="1"/>
    </xf>
    <xf numFmtId="4" fontId="33" fillId="0" borderId="17" xfId="0" applyNumberFormat="1" applyFont="1" applyBorder="1" applyAlignment="1">
      <alignment vertical="center" wrapText="1" readingOrder="1"/>
    </xf>
    <xf numFmtId="0" fontId="31" fillId="0" borderId="17" xfId="0" applyFont="1" applyBorder="1" applyAlignment="1" applyProtection="1">
      <alignment vertical="center" wrapText="1"/>
      <protection locked="0"/>
    </xf>
    <xf numFmtId="0" fontId="31" fillId="0" borderId="21" xfId="0" applyFont="1" applyBorder="1" applyAlignment="1" applyProtection="1">
      <alignment vertical="center" wrapText="1"/>
      <protection locked="0"/>
    </xf>
    <xf numFmtId="0" fontId="34" fillId="13" borderId="19" xfId="0" applyFont="1" applyFill="1" applyBorder="1" applyAlignment="1" applyProtection="1">
      <alignment vertical="center" wrapText="1" readingOrder="1"/>
      <protection locked="0"/>
    </xf>
    <xf numFmtId="0" fontId="33" fillId="0" borderId="19" xfId="0" applyFont="1" applyBorder="1" applyAlignment="1" applyProtection="1">
      <alignment horizontal="center" vertical="center" wrapText="1" readingOrder="1"/>
      <protection locked="0"/>
    </xf>
    <xf numFmtId="3" fontId="31" fillId="0" borderId="19" xfId="0" applyNumberFormat="1" applyFont="1" applyBorder="1" applyAlignment="1" applyProtection="1">
      <alignment horizontal="center" vertical="center" wrapText="1" readingOrder="1"/>
      <protection locked="0"/>
    </xf>
    <xf numFmtId="4" fontId="33" fillId="0" borderId="19" xfId="0" applyNumberFormat="1" applyFont="1" applyBorder="1" applyAlignment="1" applyProtection="1">
      <alignment horizontal="center" vertical="center" wrapText="1" readingOrder="1"/>
      <protection locked="0"/>
    </xf>
    <xf numFmtId="3" fontId="31" fillId="15" borderId="19" xfId="0" applyNumberFormat="1" applyFont="1" applyFill="1" applyBorder="1" applyAlignment="1" applyProtection="1">
      <alignment horizontal="center" vertical="center"/>
      <protection locked="0"/>
    </xf>
    <xf numFmtId="3" fontId="31" fillId="16" borderId="0" xfId="0" applyNumberFormat="1" applyFont="1" applyFill="1" applyAlignment="1" applyProtection="1">
      <alignment horizontal="center" vertical="center"/>
      <protection locked="0"/>
    </xf>
    <xf numFmtId="0" fontId="31" fillId="14" borderId="19" xfId="0" applyFont="1" applyFill="1" applyBorder="1" applyAlignment="1" applyProtection="1">
      <alignment vertical="center" wrapText="1" readingOrder="1"/>
      <protection locked="0"/>
    </xf>
    <xf numFmtId="4" fontId="33" fillId="0" borderId="20" xfId="0" applyNumberFormat="1" applyFont="1" applyBorder="1" applyAlignment="1" applyProtection="1">
      <alignment horizontal="center" vertical="center" wrapText="1" readingOrder="1"/>
      <protection locked="0"/>
    </xf>
    <xf numFmtId="3" fontId="31" fillId="16" borderId="19" xfId="0" applyNumberFormat="1" applyFont="1" applyFill="1" applyBorder="1" applyAlignment="1" applyProtection="1">
      <alignment horizontal="center" vertical="center"/>
      <protection locked="0"/>
    </xf>
    <xf numFmtId="0" fontId="35" fillId="0" borderId="0" xfId="0" applyFont="1"/>
    <xf numFmtId="0" fontId="35" fillId="0" borderId="0" xfId="0" applyFont="1" applyAlignment="1">
      <alignment vertical="center"/>
    </xf>
    <xf numFmtId="0" fontId="35" fillId="0" borderId="0" xfId="0" applyFont="1" applyAlignment="1">
      <alignment horizontal="center"/>
    </xf>
    <xf numFmtId="0" fontId="31" fillId="0" borderId="17" xfId="0" applyFont="1" applyBorder="1" applyAlignment="1" applyProtection="1">
      <alignment wrapText="1"/>
      <protection locked="0"/>
    </xf>
    <xf numFmtId="0" fontId="31" fillId="0" borderId="17" xfId="0" applyFont="1" applyBorder="1" applyAlignment="1">
      <alignment horizontal="left" vertical="center" wrapText="1"/>
    </xf>
    <xf numFmtId="0" fontId="31" fillId="3" borderId="1" xfId="0" applyFont="1" applyFill="1" applyBorder="1" applyAlignment="1">
      <alignment wrapText="1"/>
    </xf>
    <xf numFmtId="0" fontId="31" fillId="3" borderId="4" xfId="0" applyFont="1" applyFill="1" applyBorder="1" applyAlignment="1">
      <alignment wrapText="1"/>
    </xf>
    <xf numFmtId="0" fontId="31" fillId="4" borderId="6" xfId="0" applyFont="1" applyFill="1" applyBorder="1" applyAlignment="1">
      <alignment horizontal="center" wrapText="1"/>
    </xf>
    <xf numFmtId="0" fontId="31" fillId="3" borderId="7" xfId="0" applyFont="1" applyFill="1" applyBorder="1" applyAlignment="1">
      <alignment wrapText="1"/>
    </xf>
    <xf numFmtId="0" fontId="33" fillId="0" borderId="10" xfId="0" applyFont="1" applyBorder="1" applyAlignment="1">
      <alignment horizontal="center" wrapText="1"/>
    </xf>
    <xf numFmtId="0" fontId="31" fillId="0" borderId="17" xfId="0" applyFont="1" applyBorder="1"/>
    <xf numFmtId="0" fontId="31" fillId="0" borderId="17" xfId="0" applyFont="1" applyBorder="1" applyAlignment="1">
      <alignment vertical="center" wrapText="1"/>
    </xf>
    <xf numFmtId="0" fontId="31" fillId="0" borderId="17" xfId="0" applyFont="1" applyBorder="1" applyAlignment="1">
      <alignment wrapText="1"/>
    </xf>
    <xf numFmtId="0" fontId="35" fillId="0" borderId="17" xfId="0" applyFont="1" applyBorder="1"/>
    <xf numFmtId="10" fontId="32" fillId="12" borderId="17" xfId="1" applyNumberFormat="1" applyFont="1" applyFill="1" applyBorder="1" applyAlignment="1" applyProtection="1">
      <alignment horizontal="center" vertical="center" wrapText="1" readingOrder="1"/>
      <protection locked="0"/>
    </xf>
    <xf numFmtId="164" fontId="32" fillId="12" borderId="17" xfId="0" applyNumberFormat="1" applyFont="1" applyFill="1" applyBorder="1" applyAlignment="1" applyProtection="1">
      <alignment horizontal="center" vertical="center" wrapText="1" readingOrder="1"/>
      <protection locked="0"/>
    </xf>
    <xf numFmtId="164" fontId="32" fillId="12" borderId="19" xfId="0" applyNumberFormat="1" applyFont="1" applyFill="1" applyBorder="1" applyAlignment="1" applyProtection="1">
      <alignment horizontal="center" vertical="center" wrapText="1" readingOrder="1"/>
      <protection locked="0"/>
    </xf>
    <xf numFmtId="0" fontId="35" fillId="0" borderId="15" xfId="0" applyFont="1" applyBorder="1"/>
    <xf numFmtId="0" fontId="39" fillId="0" borderId="16" xfId="0" applyFont="1" applyBorder="1" applyAlignment="1">
      <alignment horizontal="center"/>
    </xf>
    <xf numFmtId="0" fontId="32" fillId="0" borderId="14" xfId="0" applyFont="1" applyBorder="1"/>
    <xf numFmtId="3" fontId="32" fillId="0" borderId="14" xfId="0" applyNumberFormat="1" applyFont="1" applyBorder="1"/>
    <xf numFmtId="4" fontId="32" fillId="0" borderId="14" xfId="0" applyNumberFormat="1" applyFont="1" applyBorder="1"/>
    <xf numFmtId="0" fontId="5" fillId="9" borderId="17" xfId="0" applyFont="1" applyFill="1" applyBorder="1" applyAlignment="1">
      <alignment horizontal="left" vertical="center"/>
    </xf>
    <xf numFmtId="0" fontId="7" fillId="10" borderId="17" xfId="0" applyFont="1" applyFill="1" applyBorder="1" applyAlignment="1">
      <alignment horizontal="left" vertical="center" wrapText="1"/>
    </xf>
    <xf numFmtId="0" fontId="27" fillId="0" borderId="17" xfId="0" applyFont="1" applyBorder="1" applyAlignment="1" applyProtection="1">
      <alignment horizontal="left" vertical="center" wrapText="1"/>
      <protection locked="0"/>
    </xf>
    <xf numFmtId="0" fontId="8" fillId="0" borderId="16" xfId="0" applyFont="1" applyBorder="1" applyAlignment="1">
      <alignment horizontal="center"/>
    </xf>
    <xf numFmtId="0" fontId="9" fillId="0" borderId="0" xfId="0" applyFont="1" applyAlignment="1">
      <alignment horizontal="center"/>
    </xf>
    <xf numFmtId="0" fontId="1" fillId="0" borderId="17" xfId="0" applyFont="1" applyBorder="1" applyAlignment="1" applyProtection="1">
      <alignment horizontal="left" vertical="top" wrapText="1"/>
      <protection locked="0"/>
    </xf>
    <xf numFmtId="0" fontId="24" fillId="0" borderId="17" xfId="0" applyFont="1" applyBorder="1" applyAlignment="1" applyProtection="1">
      <alignment horizontal="left" vertical="center" wrapText="1"/>
      <protection locked="0"/>
    </xf>
    <xf numFmtId="0" fontId="30" fillId="0" borderId="17" xfId="0" applyFont="1" applyBorder="1" applyAlignment="1">
      <alignment horizontal="left" vertical="center" wrapText="1"/>
    </xf>
    <xf numFmtId="0" fontId="6" fillId="0" borderId="17" xfId="0" applyFont="1" applyBorder="1" applyAlignment="1">
      <alignment horizontal="left" vertical="center" wrapText="1"/>
    </xf>
    <xf numFmtId="0" fontId="7" fillId="10" borderId="17" xfId="0" applyFont="1" applyFill="1" applyBorder="1" applyAlignment="1">
      <alignment horizontal="left" vertical="center"/>
    </xf>
    <xf numFmtId="0" fontId="23" fillId="0" borderId="17" xfId="0" applyFont="1" applyBorder="1" applyAlignment="1" applyProtection="1">
      <alignment horizontal="left" vertical="center" wrapText="1"/>
      <protection locked="0"/>
    </xf>
    <xf numFmtId="0" fontId="25" fillId="0" borderId="17" xfId="0" applyFont="1" applyBorder="1" applyAlignment="1">
      <alignment horizontal="left" vertical="center" wrapText="1"/>
    </xf>
    <xf numFmtId="0" fontId="22" fillId="0" borderId="17" xfId="0" applyFont="1" applyBorder="1" applyAlignment="1">
      <alignment horizontal="left" vertical="center" wrapText="1"/>
    </xf>
    <xf numFmtId="0" fontId="30" fillId="15" borderId="17" xfId="0" applyFont="1" applyFill="1" applyBorder="1" applyAlignment="1">
      <alignment horizontal="left" vertical="center" wrapText="1"/>
    </xf>
    <xf numFmtId="0" fontId="28" fillId="0" borderId="17" xfId="0" applyFont="1" applyBorder="1" applyAlignment="1">
      <alignment horizontal="left" vertical="center" wrapText="1"/>
    </xf>
    <xf numFmtId="0" fontId="8" fillId="0" borderId="17" xfId="0" applyFont="1" applyBorder="1" applyAlignment="1">
      <alignment horizontal="left" vertical="top"/>
    </xf>
    <xf numFmtId="0" fontId="17" fillId="0" borderId="0" xfId="0" applyFont="1" applyAlignment="1">
      <alignment wrapText="1"/>
    </xf>
    <xf numFmtId="0" fontId="17" fillId="0" borderId="25" xfId="0" applyFont="1" applyBorder="1" applyAlignment="1">
      <alignment wrapText="1"/>
    </xf>
    <xf numFmtId="0" fontId="30" fillId="0" borderId="17" xfId="0" applyFont="1" applyBorder="1" applyAlignment="1">
      <alignment horizontal="left" vertical="top" wrapText="1"/>
    </xf>
    <xf numFmtId="0" fontId="25" fillId="15" borderId="17"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17" xfId="0" applyBorder="1" applyAlignment="1" applyProtection="1">
      <alignment horizontal="left" vertical="center" wrapText="1"/>
      <protection locked="0"/>
    </xf>
    <xf numFmtId="0" fontId="9" fillId="15" borderId="17" xfId="0" applyFont="1" applyFill="1" applyBorder="1" applyAlignment="1">
      <alignment horizontal="left" vertical="center" wrapText="1"/>
    </xf>
    <xf numFmtId="0" fontId="0" fillId="0" borderId="17" xfId="0" applyBorder="1" applyAlignment="1" applyProtection="1">
      <alignment horizontal="left" vertical="center"/>
      <protection locked="0"/>
    </xf>
    <xf numFmtId="0" fontId="0" fillId="0" borderId="32"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18" borderId="17" xfId="0" applyFill="1" applyBorder="1" applyAlignment="1">
      <alignment horizontal="center"/>
    </xf>
    <xf numFmtId="0" fontId="21" fillId="17" borderId="4" xfId="0" applyFont="1" applyFill="1" applyBorder="1" applyAlignment="1">
      <alignment horizontal="center" vertical="center" wrapText="1"/>
    </xf>
    <xf numFmtId="0" fontId="21" fillId="17" borderId="0" xfId="0" applyFont="1" applyFill="1" applyAlignment="1">
      <alignment horizontal="center" vertical="center" wrapText="1"/>
    </xf>
    <xf numFmtId="0" fontId="21" fillId="17" borderId="1" xfId="0" applyFont="1" applyFill="1" applyBorder="1" applyAlignment="1">
      <alignment horizontal="center" vertical="center" wrapText="1"/>
    </xf>
    <xf numFmtId="0" fontId="21" fillId="17" borderId="12" xfId="0" applyFont="1" applyFill="1" applyBorder="1" applyAlignment="1">
      <alignment horizontal="center" vertical="center" wrapText="1"/>
    </xf>
    <xf numFmtId="0" fontId="29" fillId="15" borderId="17" xfId="0" applyFont="1" applyFill="1" applyBorder="1" applyAlignment="1">
      <alignment horizontal="left" vertical="center" wrapText="1"/>
    </xf>
    <xf numFmtId="4" fontId="16" fillId="0" borderId="17" xfId="0" applyNumberFormat="1" applyFont="1" applyBorder="1" applyAlignment="1">
      <alignment horizontal="center" vertical="center" wrapText="1" readingOrder="1"/>
    </xf>
    <xf numFmtId="10" fontId="14" fillId="12" borderId="17" xfId="1" applyNumberFormat="1" applyFont="1" applyFill="1" applyBorder="1" applyAlignment="1" applyProtection="1">
      <alignment horizontal="center" vertical="center" wrapText="1" readingOrder="1"/>
    </xf>
    <xf numFmtId="0" fontId="15" fillId="11" borderId="17" xfId="0" applyFont="1" applyFill="1" applyBorder="1" applyAlignment="1">
      <alignment horizontal="center" vertical="center" wrapText="1" readingOrder="1"/>
    </xf>
    <xf numFmtId="0" fontId="10" fillId="2" borderId="17" xfId="0" applyFont="1" applyFill="1" applyBorder="1" applyAlignment="1">
      <alignment horizontal="center" vertical="center" wrapText="1" readingOrder="1"/>
    </xf>
    <xf numFmtId="0" fontId="14" fillId="11" borderId="17" xfId="0" applyFont="1" applyFill="1" applyBorder="1" applyAlignment="1">
      <alignment vertical="top" wrapText="1"/>
    </xf>
    <xf numFmtId="0" fontId="37" fillId="6" borderId="17" xfId="0" applyFont="1" applyFill="1" applyBorder="1"/>
    <xf numFmtId="0" fontId="31" fillId="7" borderId="17" xfId="0" applyFont="1" applyFill="1" applyBorder="1" applyAlignment="1">
      <alignment wrapText="1"/>
    </xf>
    <xf numFmtId="0" fontId="33" fillId="15" borderId="34" xfId="0" applyFont="1" applyFill="1" applyBorder="1" applyAlignment="1">
      <alignment horizontal="left" vertical="center" wrapText="1"/>
    </xf>
    <xf numFmtId="0" fontId="32" fillId="15" borderId="35" xfId="0" applyFont="1" applyFill="1" applyBorder="1" applyAlignment="1">
      <alignment horizontal="left" vertical="center" wrapText="1"/>
    </xf>
    <xf numFmtId="0" fontId="32" fillId="15" borderId="36" xfId="0" applyFont="1" applyFill="1" applyBorder="1" applyAlignment="1">
      <alignment horizontal="left" vertical="center" wrapText="1"/>
    </xf>
    <xf numFmtId="0" fontId="39" fillId="0" borderId="16" xfId="0" applyFont="1" applyBorder="1" applyAlignment="1">
      <alignment horizontal="center"/>
    </xf>
    <xf numFmtId="0" fontId="35" fillId="0" borderId="0" xfId="0" applyFont="1" applyAlignment="1">
      <alignment horizontal="center"/>
    </xf>
    <xf numFmtId="0" fontId="31" fillId="7" borderId="17" xfId="0" applyFont="1" applyFill="1" applyBorder="1"/>
    <xf numFmtId="0" fontId="34" fillId="0" borderId="17" xfId="0" applyFont="1" applyBorder="1" applyAlignment="1">
      <alignment horizontal="left" vertical="center" wrapText="1"/>
    </xf>
    <xf numFmtId="0" fontId="32" fillId="0" borderId="17" xfId="0" applyFont="1" applyBorder="1" applyAlignment="1">
      <alignment horizontal="left" vertical="center" wrapText="1"/>
    </xf>
    <xf numFmtId="0" fontId="32" fillId="15" borderId="17" xfId="0" applyFont="1" applyFill="1" applyBorder="1" applyAlignment="1">
      <alignment horizontal="left" vertical="center" wrapText="1"/>
    </xf>
    <xf numFmtId="0" fontId="39" fillId="10" borderId="17" xfId="0" applyFont="1" applyFill="1" applyBorder="1" applyAlignment="1">
      <alignment horizontal="left" vertical="center"/>
    </xf>
    <xf numFmtId="0" fontId="31" fillId="2" borderId="17" xfId="0" applyFont="1" applyFill="1" applyBorder="1" applyAlignment="1">
      <alignment horizontal="center" vertical="center" wrapText="1" readingOrder="1"/>
    </xf>
    <xf numFmtId="0" fontId="32" fillId="11" borderId="17" xfId="0" applyFont="1" applyFill="1" applyBorder="1" applyAlignment="1">
      <alignment vertical="top" wrapText="1"/>
    </xf>
    <xf numFmtId="0" fontId="32" fillId="0" borderId="17" xfId="0" applyFont="1" applyBorder="1" applyAlignment="1">
      <alignment horizontal="justify" vertical="center" wrapText="1"/>
    </xf>
    <xf numFmtId="0" fontId="33" fillId="15" borderId="17" xfId="0" applyFont="1" applyFill="1" applyBorder="1" applyAlignment="1">
      <alignment horizontal="left" vertical="center" wrapText="1"/>
    </xf>
    <xf numFmtId="0" fontId="33" fillId="0" borderId="0" xfId="0" applyFont="1" applyAlignment="1">
      <alignment wrapText="1"/>
    </xf>
    <xf numFmtId="0" fontId="32" fillId="15" borderId="22" xfId="0" applyFont="1" applyFill="1" applyBorder="1" applyAlignment="1">
      <alignment horizontal="left" vertical="center" wrapText="1"/>
    </xf>
    <xf numFmtId="0" fontId="32" fillId="15" borderId="23" xfId="0" applyFont="1" applyFill="1" applyBorder="1" applyAlignment="1">
      <alignment horizontal="left" vertical="center" wrapText="1"/>
    </xf>
    <xf numFmtId="0" fontId="32" fillId="15" borderId="24" xfId="0" applyFont="1" applyFill="1" applyBorder="1" applyAlignment="1">
      <alignment horizontal="left" vertical="center" wrapText="1"/>
    </xf>
    <xf numFmtId="0" fontId="37" fillId="6" borderId="21" xfId="0" applyFont="1" applyFill="1" applyBorder="1"/>
    <xf numFmtId="0" fontId="34" fillId="0" borderId="17" xfId="0" applyFont="1" applyBorder="1" applyAlignment="1">
      <alignment horizontal="left" wrapText="1"/>
    </xf>
    <xf numFmtId="0" fontId="36" fillId="15" borderId="17" xfId="0" applyFont="1" applyFill="1" applyBorder="1" applyAlignment="1">
      <alignment horizontal="left" vertical="center" wrapText="1"/>
    </xf>
    <xf numFmtId="0" fontId="36" fillId="15" borderId="0" xfId="0" applyFont="1" applyFill="1" applyAlignment="1">
      <alignment horizontal="left" vertical="center" wrapText="1"/>
    </xf>
    <xf numFmtId="0" fontId="32" fillId="15" borderId="0" xfId="0" applyFont="1" applyFill="1" applyAlignment="1">
      <alignment horizontal="left" vertical="center" wrapText="1"/>
    </xf>
    <xf numFmtId="0" fontId="32" fillId="15" borderId="25" xfId="0" applyFont="1" applyFill="1" applyBorder="1" applyAlignment="1">
      <alignment horizontal="left" vertical="center" wrapText="1"/>
    </xf>
    <xf numFmtId="0" fontId="32" fillId="15" borderId="17" xfId="0" applyFont="1" applyFill="1" applyBorder="1" applyAlignment="1">
      <alignment horizontal="left" vertical="top" wrapText="1"/>
    </xf>
    <xf numFmtId="0" fontId="34" fillId="11" borderId="17" xfId="0" applyFont="1" applyFill="1" applyBorder="1" applyAlignment="1">
      <alignment horizontal="center" vertical="center" wrapText="1" readingOrder="1"/>
    </xf>
    <xf numFmtId="4" fontId="32" fillId="0" borderId="17" xfId="0" applyNumberFormat="1" applyFont="1" applyBorder="1" applyAlignment="1">
      <alignment horizontal="center" vertical="center" wrapText="1" readingOrder="1"/>
    </xf>
    <xf numFmtId="10" fontId="32" fillId="12" borderId="17" xfId="1" applyNumberFormat="1" applyFont="1" applyFill="1" applyBorder="1" applyAlignment="1" applyProtection="1">
      <alignment horizontal="center" vertical="center" wrapText="1" readingOrder="1"/>
    </xf>
    <xf numFmtId="0" fontId="31" fillId="0" borderId="17" xfId="0" applyFont="1" applyBorder="1" applyAlignment="1">
      <alignment horizontal="left" wrapText="1"/>
    </xf>
    <xf numFmtId="0" fontId="33" fillId="0" borderId="17" xfId="0" applyFont="1" applyBorder="1" applyAlignment="1">
      <alignment horizontal="left" vertical="center" wrapText="1"/>
    </xf>
    <xf numFmtId="0" fontId="33" fillId="0" borderId="17" xfId="0" applyFont="1" applyBorder="1" applyAlignment="1">
      <alignment horizontal="left" wrapText="1"/>
    </xf>
    <xf numFmtId="0" fontId="38" fillId="9" borderId="17" xfId="0" applyFont="1" applyFill="1" applyBorder="1" applyAlignment="1">
      <alignment horizontal="left" vertical="center"/>
    </xf>
    <xf numFmtId="0" fontId="33" fillId="3" borderId="17" xfId="0" applyFont="1" applyFill="1" applyBorder="1" applyAlignment="1">
      <alignment horizontal="left" vertical="center" wrapText="1"/>
    </xf>
    <xf numFmtId="0" fontId="33" fillId="5" borderId="17" xfId="0" applyFont="1" applyFill="1" applyBorder="1"/>
    <xf numFmtId="0" fontId="31" fillId="0" borderId="2" xfId="0" applyFont="1" applyBorder="1" applyAlignment="1">
      <alignment horizontal="center" wrapText="1"/>
    </xf>
    <xf numFmtId="0" fontId="31" fillId="0" borderId="3" xfId="0" applyFont="1" applyBorder="1" applyAlignment="1">
      <alignment horizontal="center" wrapText="1"/>
    </xf>
    <xf numFmtId="0" fontId="31" fillId="0" borderId="18" xfId="0" applyFont="1" applyBorder="1" applyAlignment="1">
      <alignment horizontal="center" wrapText="1"/>
    </xf>
    <xf numFmtId="0" fontId="31" fillId="4" borderId="4" xfId="0" applyFont="1" applyFill="1" applyBorder="1" applyAlignment="1">
      <alignment horizontal="center" wrapText="1"/>
    </xf>
    <xf numFmtId="0" fontId="31" fillId="4" borderId="0" xfId="0" applyFont="1" applyFill="1" applyAlignment="1">
      <alignment horizontal="center" wrapText="1"/>
    </xf>
    <xf numFmtId="0" fontId="31" fillId="4" borderId="5" xfId="0" applyFont="1" applyFill="1" applyBorder="1" applyAlignment="1">
      <alignment horizontal="center" wrapText="1"/>
    </xf>
    <xf numFmtId="0" fontId="33" fillId="0" borderId="7" xfId="0" applyFont="1" applyBorder="1" applyAlignment="1">
      <alignment horizontal="center" wrapText="1"/>
    </xf>
    <xf numFmtId="0" fontId="33" fillId="0" borderId="8" xfId="0" applyFont="1" applyBorder="1" applyAlignment="1">
      <alignment horizontal="center" wrapText="1"/>
    </xf>
    <xf numFmtId="0" fontId="33" fillId="0" borderId="9" xfId="0" applyFont="1" applyBorder="1" applyAlignment="1">
      <alignment horizontal="center" wrapText="1"/>
    </xf>
    <xf numFmtId="0" fontId="33" fillId="0" borderId="11" xfId="0" applyFont="1" applyBorder="1"/>
    <xf numFmtId="0" fontId="33" fillId="0" borderId="12" xfId="0" applyFont="1" applyBorder="1"/>
    <xf numFmtId="0" fontId="33" fillId="0" borderId="13" xfId="0" applyFont="1" applyBorder="1"/>
  </cellXfs>
  <cellStyles count="2">
    <cellStyle name="Normal" xfId="0" builtinId="0"/>
    <cellStyle name="Porcentaje" xfId="1" builtinId="5"/>
  </cellStyles>
  <dxfs count="105">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solid">
          <fgColor indexed="64"/>
          <bgColor rgb="FFFFFF00"/>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horizontal/>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general"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0"/>
        <name val="Aptos"/>
        <family val="2"/>
        <scheme val="none"/>
      </font>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border outline="0">
        <left style="medium">
          <color theme="0" tint="-0.34998626667073579"/>
        </left>
      </border>
      <protection locked="0" hidden="0"/>
    </dxf>
    <dxf>
      <font>
        <b/>
        <i val="0"/>
        <strike val="0"/>
        <condense val="0"/>
        <extend val="0"/>
        <outline val="0"/>
        <shadow val="0"/>
        <u val="none"/>
        <vertAlign val="baseline"/>
        <sz val="10"/>
        <color rgb="FF000000"/>
        <name val="Aptos"/>
        <family val="2"/>
        <scheme val="none"/>
      </font>
      <numFmt numFmtId="3" formatCode="#,##0"/>
      <fill>
        <patternFill patternType="solid">
          <fgColor indexed="64"/>
          <bgColor rgb="FFFFFF00"/>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horizontal/>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border outline="0">
        <right style="medium">
          <color theme="0" tint="-0.34998626667073579"/>
        </right>
      </border>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general"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0"/>
        <name val="Aptos"/>
        <family val="2"/>
        <scheme val="none"/>
      </font>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solid">
          <fgColor indexed="64"/>
          <bgColor rgb="FFFFFF00"/>
        </patternFill>
      </fill>
      <alignment horizontal="general" vertical="center" textRotation="0" wrapText="1" indent="0" justifyLastLine="0" shrinkToFit="0" readingOrder="1"/>
      <border outline="0">
        <left style="medium">
          <color theme="0" tint="-0.34998626667073579"/>
        </left>
      </border>
      <protection locked="0" hidden="0"/>
    </dxf>
    <dxf>
      <font>
        <b/>
        <i val="0"/>
        <strike val="0"/>
        <condense val="0"/>
        <extend val="0"/>
        <outline val="0"/>
        <shadow val="0"/>
        <u val="none"/>
        <vertAlign val="baseline"/>
        <sz val="10"/>
        <color rgb="FF000000"/>
        <name val="Aptos"/>
        <family val="2"/>
        <scheme val="none"/>
      </font>
      <numFmt numFmtId="3" formatCode="#,##0"/>
      <fill>
        <patternFill patternType="solid">
          <fgColor indexed="64"/>
          <bgColor rgb="FFFFFF00"/>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horizontal/>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border outline="0">
        <right style="medium">
          <color theme="0" tint="-0.34998626667073579"/>
        </right>
      </border>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general"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0"/>
        <name val="Aptos"/>
        <family val="2"/>
        <scheme val="none"/>
      </font>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rgb="FFFFFF0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general"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0"/>
        <name val="Aptos"/>
        <family val="2"/>
        <scheme val="none"/>
      </font>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solid">
          <fgColor indexed="64"/>
          <bgColor rgb="FFFFFF00"/>
        </patternFill>
      </fill>
      <alignment horizontal="general"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solid">
          <fgColor indexed="64"/>
          <bgColor rgb="FFFFFF00"/>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horizontal/>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Aptos"/>
        <family val="2"/>
        <scheme val="none"/>
      </font>
      <numFmt numFmtId="0" formatCode="General"/>
      <fill>
        <patternFill patternType="none">
          <fgColor indexed="64"/>
          <bgColor indexed="65"/>
        </patternFill>
      </fill>
      <alignment horizontal="general"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0"/>
        <name val="Aptos"/>
        <family val="2"/>
        <scheme val="none"/>
      </font>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auto="1"/>
        <name val="Aptos"/>
        <family val="2"/>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medium">
          <color theme="0" tint="-0.34998626667073579"/>
        </left>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auto="1"/>
        <name val="Aptos"/>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solid">
          <fgColor indexed="64"/>
          <bgColor theme="0"/>
        </patternFill>
      </fill>
      <alignment horizontal="general"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rgb="FF000000"/>
        <name val="Aptos"/>
        <family val="2"/>
        <scheme val="none"/>
      </font>
      <numFmt numFmtId="3" formatCode="#,##0"/>
      <fill>
        <patternFill patternType="solid">
          <fgColor indexed="64"/>
          <bgColor rgb="FFFFFF00"/>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horizontal/>
      </border>
    </dxf>
    <dxf>
      <font>
        <b val="0"/>
        <i val="0"/>
        <strike val="0"/>
        <condense val="0"/>
        <extend val="0"/>
        <outline val="0"/>
        <shadow val="0"/>
        <u val="none"/>
        <vertAlign val="baseline"/>
        <sz val="10"/>
        <color rgb="FF000000"/>
        <name val="Aptos"/>
        <family val="2"/>
        <scheme val="none"/>
      </font>
      <numFmt numFmtId="4" formatCode="#,##0.00"/>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rgb="FF000000"/>
        <name val="Aptos"/>
        <family val="2"/>
        <scheme val="none"/>
      </font>
      <numFmt numFmtId="3" formatCode="#,##0"/>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rgb="FF000000"/>
        <name val="Aptos"/>
        <family val="2"/>
        <scheme val="none"/>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rgb="FF000000"/>
        <name val="Aptos"/>
        <family val="2"/>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auto="1"/>
        <name val="Apto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medium">
          <color theme="0" tint="-0.34998626667073579"/>
        </left>
        <right style="medium">
          <color theme="0" tint="-0.34998626667073579"/>
        </right>
        <top style="medium">
          <color theme="0" tint="-0.34998626667073579"/>
        </top>
        <bottom style="medium">
          <color theme="0" tint="-0.34998626667073579"/>
        </bottom>
      </border>
      <protection locked="0" hidden="0"/>
    </dxf>
    <dxf>
      <font>
        <b val="0"/>
        <i val="0"/>
        <strike val="0"/>
        <condense val="0"/>
        <extend val="0"/>
        <outline val="0"/>
        <shadow val="0"/>
        <u val="none"/>
        <vertAlign val="baseline"/>
        <sz val="10"/>
        <color auto="1"/>
        <name val="Apto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medium">
          <color theme="0" tint="-0.34998626667073579"/>
        </right>
        <top style="medium">
          <color theme="0" tint="-0.34998626667073579"/>
        </top>
        <bottom style="medium">
          <color theme="0" tint="-0.34998626667073579"/>
        </bottom>
      </border>
      <protection locked="0" hidden="0"/>
    </dxf>
    <dxf>
      <border outline="0">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auto="1"/>
        <name val="Aptos"/>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Aptos"/>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medium">
          <color theme="0" tint="-0.34998626667073579"/>
        </left>
        <right style="medium">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4"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medium">
          <color theme="0" tint="-0.34998626667073579"/>
        </left>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10"/>
        <color rgb="FF000000"/>
        <name val="Calibri"/>
        <scheme val="none"/>
      </font>
      <numFmt numFmtId="3" formatCode="#,##0"/>
      <fill>
        <patternFill patternType="none">
          <fgColor indexed="64"/>
          <bgColor indexed="65"/>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10"/>
        <color rgb="FF000000"/>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right"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medium">
          <color theme="0" tint="-0.34998626667073579"/>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1"/>
      <border diagonalUp="0" diagonalDown="0">
        <left/>
        <right style="medium">
          <color theme="0" tint="-0.34998626667073579"/>
        </right>
        <top style="medium">
          <color theme="0" tint="-0.34998626667073579"/>
        </top>
        <bottom style="medium">
          <color theme="0" tint="-0.34998626667073579"/>
        </bottom>
        <vertical style="medium">
          <color theme="0" tint="-0.34998626667073579"/>
        </vertical>
        <horizontal style="medium">
          <color theme="0" tint="-0.34998626667073579"/>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medium">
          <color theme="0" tint="-0.34998626667073579"/>
        </left>
        <right style="medium">
          <color theme="0" tint="-0.34998626667073579"/>
        </right>
        <top/>
        <bottom/>
        <vertical style="medium">
          <color theme="0" tint="-0.34998626667073579"/>
        </vertical>
        <horizontal style="medium">
          <color theme="0" tint="-0.34998626667073579"/>
        </horizontal>
      </border>
      <protection locked="1" hidden="0"/>
    </dxf>
  </dxfs>
  <tableStyles count="1" defaultTableStyle="TableStyleMedium2" defaultPivotStyle="PivotStyleLight16">
    <tableStyle name="Estilo de tabla 1" pivot="0" count="0" xr9:uid="{00000000-0011-0000-FFFF-FFFF00000000}"/>
  </tableStyles>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ocumenttasks/documenttask1.xml><?xml version="1.0" encoding="utf-8"?>
<Tasks xmlns="http://schemas.microsoft.com/office/tasks/2019/documenttasks">
  <Task id="{69C01C35-25C0-4119-B9A0-57AAE3CD30AC}">
    <Anchor>
      <Comment id="{13FE2E9C-3C18-4944-BD1E-69406C31B9EB}"/>
    </Anchor>
    <History>
      <Event time="2024-04-04T16:29:06.64" id="{54AD4827-B186-4836-9878-9C40771206C8}">
        <Attribution userId="S::smoreta@indotel.gob.do::7b7db847-40ba-4fae-9f4c-1733ec4ff2d9" userName="Sara Moreta" userProvider="AD"/>
        <Anchor>
          <Comment id="{13FE2E9C-3C18-4944-BD1E-69406C31B9EB}"/>
        </Anchor>
        <Create/>
      </Event>
      <Event time="2024-04-04T16:29:06.64" id="{EFA9D963-43D9-4069-97D8-D49B26F28E26}">
        <Attribution userId="S::smoreta@indotel.gob.do::7b7db847-40ba-4fae-9f4c-1733ec4ff2d9" userName="Sara Moreta" userProvider="AD"/>
        <Anchor>
          <Comment id="{13FE2E9C-3C18-4944-BD1E-69406C31B9EB}"/>
        </Anchor>
        <Assign userId="S::rlanguasco@indotel.gob.do::c03db2fc-f3df-47b8-af6f-b36d1cedc03c" userName="Rodolfo Languasco Diaz" userProvider="AD"/>
      </Event>
      <Event time="2024-04-04T16:29:06.64" id="{3F8E019A-307A-49E6-ACAB-E6814E66DBEE}">
        <Attribution userId="S::smoreta@indotel.gob.do::7b7db847-40ba-4fae-9f4c-1733ec4ff2d9" userName="Sara Moreta" userProvider="AD"/>
        <Anchor>
          <Comment id="{13FE2E9C-3C18-4944-BD1E-69406C31B9EB}"/>
        </Anchor>
        <SetTitle title="@Rodolfo Languasco Diaz favor adecuar al modelo de redacción enviado adjunto al correo"/>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9525</xdr:rowOff>
    </xdr:from>
    <xdr:to>
      <xdr:col>0</xdr:col>
      <xdr:colOff>1323976</xdr:colOff>
      <xdr:row>3</xdr:row>
      <xdr:rowOff>238125</xdr:rowOff>
    </xdr:to>
    <xdr:pic>
      <xdr:nvPicPr>
        <xdr:cNvPr id="2" name="image1.png">
          <a:extLst>
            <a:ext uri="{FF2B5EF4-FFF2-40B4-BE49-F238E27FC236}">
              <a16:creationId xmlns:a16="http://schemas.microsoft.com/office/drawing/2014/main" id="{03314EB7-4A39-4D75-A34F-46DF55B6B2F3}"/>
            </a:ext>
          </a:extLst>
        </xdr:cNvPr>
        <xdr:cNvPicPr/>
      </xdr:nvPicPr>
      <xdr:blipFill>
        <a:blip xmlns:r="http://schemas.openxmlformats.org/officeDocument/2006/relationships" r:embed="rId1"/>
        <a:srcRect/>
        <a:stretch>
          <a:fillRect/>
        </a:stretch>
      </xdr:blipFill>
      <xdr:spPr>
        <a:xfrm>
          <a:off x="171450" y="209550"/>
          <a:ext cx="1152526" cy="69532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0</xdr:row>
      <xdr:rowOff>28575</xdr:rowOff>
    </xdr:from>
    <xdr:to>
      <xdr:col>0</xdr:col>
      <xdr:colOff>1371599</xdr:colOff>
      <xdr:row>2</xdr:row>
      <xdr:rowOff>142875</xdr:rowOff>
    </xdr:to>
    <xdr:pic>
      <xdr:nvPicPr>
        <xdr:cNvPr id="2" name="image1.png">
          <a:extLst>
            <a:ext uri="{FF2B5EF4-FFF2-40B4-BE49-F238E27FC236}">
              <a16:creationId xmlns:a16="http://schemas.microsoft.com/office/drawing/2014/main" id="{7AF28ECE-B889-4137-B183-945330B1811C}"/>
            </a:ext>
          </a:extLst>
        </xdr:cNvPr>
        <xdr:cNvPicPr/>
      </xdr:nvPicPr>
      <xdr:blipFill>
        <a:blip xmlns:r="http://schemas.openxmlformats.org/officeDocument/2006/relationships" r:embed="rId1"/>
        <a:srcRect/>
        <a:stretch>
          <a:fillRect/>
        </a:stretch>
      </xdr:blipFill>
      <xdr:spPr>
        <a:xfrm>
          <a:off x="161924" y="28575"/>
          <a:ext cx="1209675" cy="733425"/>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Rodolfo Languasco Diaz" id="{9039378F-FF4E-4E17-BD68-9E7E99E9F90A}" userId="rlanguasco@indotel.gob.do" providerId="PeoplePicker"/>
  <person displayName="Sara Moreta" id="{518D8061-0AB7-4EA0-AB64-5A06884C34B9}" userId="S::smoreta@indotel.gob.do::7b7db847-40ba-4fae-9f4c-1733ec4ff2d9" providerId="AD"/>
  <person displayName="Rodolfo Languasco Diaz" id="{9AB79121-BD3B-4AA5-A67C-323CB1B70161}" userId="S::rlanguasco@indotel.gob.do::c03db2fc-f3df-47b8-af6f-b36d1cedc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6D971B8-1DA9-48A9-A73B-1C657696D98A}" name="Tabla13222" displayName="Tabla13222" ref="A29:J35" totalsRowShown="0" headerRowDxfId="104" dataDxfId="102" headerRowBorderDxfId="103" tableBorderDxfId="101" totalsRowBorderDxfId="100">
  <tableColumns count="10">
    <tableColumn id="1" xr3:uid="{4797C208-33D9-4FAA-8CE7-06080B7ADB32}" name="Producto" dataDxfId="99"/>
    <tableColumn id="2" xr3:uid="{C2BBF40A-DEA6-41AD-8BB3-9981BC81AA5A}" name="Indicador" dataDxfId="98"/>
    <tableColumn id="3" xr3:uid="{E37DD74A-EA74-4CAC-BEB0-26E0E49A94AC}" name="Física_x000a_(A)" dataDxfId="97"/>
    <tableColumn id="4" xr3:uid="{4EDE7196-408B-419D-8AE0-BC37D5703432}" name="Financiera_x000a_(B)" dataDxfId="96"/>
    <tableColumn id="9" xr3:uid="{D750E495-E55F-4858-B4CD-EFBA22CF3F45}" name="Física_x000a_(C)" dataDxfId="95"/>
    <tableColumn id="10" xr3:uid="{2D569EE7-C4E0-4965-A165-C24EA39A21F4}" name="Financiera_x000a_(D)" dataDxfId="94"/>
    <tableColumn id="5" xr3:uid="{13CF9F92-CE85-4A25-857B-A4C3DA38CD99}" name="Física _x000a_(E)" dataDxfId="93"/>
    <tableColumn id="6" xr3:uid="{DF7E6F43-60B9-4AA4-8AF1-F9F566E2B4DC}" name="Financiera _x000a_ (F)" dataDxfId="92"/>
    <tableColumn id="7" xr3:uid="{A7A44DD3-4408-404E-8116-DC75D6F979C7}" name="Física _x000a_(%)_x000a_ G=E/C" dataDxfId="91">
      <calculatedColumnFormula>IF(G30&gt;0,G30/C30,0)</calculatedColumnFormula>
    </tableColumn>
    <tableColumn id="8" xr3:uid="{AB6E81C5-FDF0-43C4-B5F8-54D1F989E373}" name="Financiero _x000a_(%) _x000a_H=F/D" dataDxfId="90">
      <calculatedColumnFormula>IF(H30&gt;0,H30/D30,0)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C999B42-47BD-41DD-A9AC-5342A02AEA43}" name="Tabla134214" displayName="Tabla134214" ref="A28:J29" totalsRowShown="0" headerRowDxfId="89" dataDxfId="87" headerRowBorderDxfId="88" tableBorderDxfId="86" totalsRowBorderDxfId="85">
  <tableColumns count="10">
    <tableColumn id="1" xr3:uid="{1326B044-52F5-41E7-BDC2-B7BFCE71F4BC}" name="Producto" dataDxfId="84"/>
    <tableColumn id="2" xr3:uid="{7DCB1488-F062-4629-8BFE-4C3B2C1C4334}" name="Indicador" dataDxfId="83"/>
    <tableColumn id="3" xr3:uid="{5A711FBA-7356-40B6-9000-2F18C9622EA3}" name="Física_x000a_(A)" dataDxfId="82"/>
    <tableColumn id="4" xr3:uid="{33CD76F6-6E6E-407D-9768-19E28BB1A7A2}" name="Financiera_x000a_(B)" dataDxfId="81"/>
    <tableColumn id="9" xr3:uid="{DACE6373-266B-41C1-B02F-CC4E6520B900}" name="Física_x000a_(C)" dataDxfId="80"/>
    <tableColumn id="10" xr3:uid="{4F54E8DA-FEE7-4AF0-BEFA-8A5593284C7E}" name="Financiera_x000a_(D)" dataDxfId="79"/>
    <tableColumn id="5" xr3:uid="{799184EF-52E8-447C-AD24-4B4A3C295B60}" name="Física _x000a_(E)" dataDxfId="78"/>
    <tableColumn id="6" xr3:uid="{6F93C0BC-B64F-4FB5-A1EF-7693EAE31870}" name="Financiera _x000a_ (F)" dataDxfId="77"/>
    <tableColumn id="7" xr3:uid="{75CD8936-19DE-44D9-983B-866E6BB8A04E}" name="Física _x000a_(%)_x000a_ G=E/C" dataDxfId="76">
      <calculatedColumnFormula>IF(G29&gt;0,G29/E29,0)</calculatedColumnFormula>
    </tableColumn>
    <tableColumn id="8" xr3:uid="{F7616241-01C0-43B6-80B5-655D3E7B9BEF}" name="Financiero _x000a_(%) _x000a_H=F/D" dataDxfId="75">
      <calculatedColumnFormula>IF(H29&gt;0,H29/F29,0)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6CACD5-9222-42DC-9908-A3CCF318207C}" name="Tabla1345915" displayName="Tabla1345915" ref="A41:J42" totalsRowShown="0" headerRowDxfId="74" dataDxfId="72" headerRowBorderDxfId="73" tableBorderDxfId="71" totalsRowBorderDxfId="70">
  <tableColumns count="10">
    <tableColumn id="1" xr3:uid="{C48D0930-59D9-442D-8271-51DA22E58735}" name="Producto" dataDxfId="69"/>
    <tableColumn id="2" xr3:uid="{85E8EB95-A3E5-4DB1-8A90-CDA1B59816BF}" name="Indicador" dataDxfId="68"/>
    <tableColumn id="3" xr3:uid="{23186D93-A268-4543-ACC3-1FA2300AB758}" name="Física_x000a_(A)" dataDxfId="67"/>
    <tableColumn id="4" xr3:uid="{B9FEE069-F10B-4998-8F67-7340D81C7541}" name="Financiera_x000a_(B)" dataDxfId="66"/>
    <tableColumn id="9" xr3:uid="{B602AE16-D207-41D3-81E5-FB0ADE1A76F7}" name="Física_x000a_(C)" dataDxfId="65"/>
    <tableColumn id="10" xr3:uid="{53803128-B3F5-4374-A8D7-05E7245E7DB3}" name="Financiera_x000a_(D)" dataDxfId="64"/>
    <tableColumn id="5" xr3:uid="{F41CAABB-CFB5-4128-B46C-EC73A4CEFCD5}" name="Física _x000a_(E)" dataDxfId="63"/>
    <tableColumn id="6" xr3:uid="{15254875-7178-4795-8657-39822928ADD7}" name="Financiera _x000a_ (F)" dataDxfId="62"/>
    <tableColumn id="7" xr3:uid="{4D0E57A5-A35B-4457-A482-3CBEA9476FFA}" name="Física _x000a_(%)_x000a_ G=E/C" dataDxfId="61">
      <calculatedColumnFormula>IF(G42&gt;0,G42/E42,0)</calculatedColumnFormula>
    </tableColumn>
    <tableColumn id="8" xr3:uid="{D4B74AA2-923B-4D35-BB52-2C2C225F8B82}" name="Financiero _x000a_(%) _x000a_H=F/D" dataDxfId="60">
      <calculatedColumnFormula>IF(H42&gt;0,H42/F42,0)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FC08F4-BADD-4C52-8A31-FA4DBE12AECF}" name="Tabla134561016" displayName="Tabla134561016" ref="A54:J57" totalsRowShown="0" headerRowDxfId="59" dataDxfId="57" headerRowBorderDxfId="58" tableBorderDxfId="56" totalsRowBorderDxfId="55">
  <tableColumns count="10">
    <tableColumn id="1" xr3:uid="{B557E7E5-8C40-4116-AAA7-B690A133AC2F}" name="Producto" dataDxfId="54"/>
    <tableColumn id="2" xr3:uid="{A752DED6-906E-4861-BA77-28AD36CA9B3E}" name="Indicador" dataDxfId="53"/>
    <tableColumn id="3" xr3:uid="{C6D6125B-9DBA-4A15-A2AA-D76E2794774D}" name="Física_x000a_(A)" dataDxfId="52"/>
    <tableColumn id="4" xr3:uid="{E221FEB7-4A11-4188-AC7D-DCDC520136E4}" name="Financiera_x000a_(B)" dataDxfId="51"/>
    <tableColumn id="9" xr3:uid="{BFF0BB3D-59A8-4D28-BAB0-CB84A2C6661C}" name="Física_x000a_(C)" dataDxfId="50"/>
    <tableColumn id="10" xr3:uid="{0068E7A4-25CD-4323-B5E5-4D4F5FABB750}" name="Financiera_x000a_(D)" dataDxfId="49"/>
    <tableColumn id="5" xr3:uid="{877DE69D-717F-47DE-B6F4-E794AE3655C9}" name="Física _x000a_(E)" dataDxfId="48">
      <calculatedColumnFormula>SUM(G56:G57)</calculatedColumnFormula>
    </tableColumn>
    <tableColumn id="6" xr3:uid="{8F593A10-D003-433F-A4ED-0899F4A8786C}" name="Financiera _x000a_ (F)" dataDxfId="47"/>
    <tableColumn id="7" xr3:uid="{34919936-D73A-44A7-8A35-B32F361F4E26}" name="Física _x000a_(%)_x000a_ G=E/C" dataDxfId="46">
      <calculatedColumnFormula>IF(G55&gt;0,G55/E55,0)</calculatedColumnFormula>
    </tableColumn>
    <tableColumn id="8" xr3:uid="{AD9AA1FE-262B-4727-B01E-AD861F6BA2D1}" name="Financiero _x000a_(%) _x000a_H=F/D" dataDxfId="45">
      <calculatedColumnFormula>IF(H55&gt;0,H55/F55,0)</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884F61-7FB0-435D-BACF-222A3E344238}" name="Tabla1345671117" displayName="Tabla1345671117" ref="A69:J70" totalsRowShown="0" headerRowDxfId="44" dataDxfId="42" headerRowBorderDxfId="43" tableBorderDxfId="41" totalsRowBorderDxfId="40">
  <tableColumns count="10">
    <tableColumn id="1" xr3:uid="{D6BAEC1E-5723-42A5-9717-679DACE6376E}" name="Producto" dataDxfId="39"/>
    <tableColumn id="2" xr3:uid="{87B9FE3E-1EF0-4BCA-9B06-4DDDEA1C88A5}" name="Indicador" dataDxfId="38"/>
    <tableColumn id="3" xr3:uid="{9E05AE24-6B17-4D5C-B3F4-F3E39CF7CF80}" name="Física_x000a_(A)" dataDxfId="37"/>
    <tableColumn id="4" xr3:uid="{228375CB-0551-4B5F-A3DF-BB94EEBDBA67}" name="Financiera_x000a_(B)" dataDxfId="36"/>
    <tableColumn id="9" xr3:uid="{D98E04D3-820C-4CB8-AFB1-A7531D7A020B}" name="Física_x000a_(C)" dataDxfId="35"/>
    <tableColumn id="10" xr3:uid="{74D2EFB6-C18B-478A-8201-F5AC0FE0DC08}" name="Financiera_x000a_(D)" dataDxfId="34"/>
    <tableColumn id="5" xr3:uid="{C2D4E755-C271-482F-B727-DD9D05FB0157}" name="Física _x000a_(E)" dataDxfId="33">
      <calculatedColumnFormula>410+349+358</calculatedColumnFormula>
    </tableColumn>
    <tableColumn id="6" xr3:uid="{17D9A42F-52B8-4B8F-9E80-8598F7A82B5D}" name="Financiera _x000a_ (F)" dataDxfId="32"/>
    <tableColumn id="7" xr3:uid="{1CA48554-82A4-43DE-A5FE-94A8128DE04E}" name="Física _x000a_(%)_x000a_ G=E/C" dataDxfId="31">
      <calculatedColumnFormula>IF(G70&gt;0,G70/E70,0)</calculatedColumnFormula>
    </tableColumn>
    <tableColumn id="8" xr3:uid="{32512A40-2397-48AC-B4A1-049BF9157E49}" name="Financiero _x000a_(%) _x000a_H=F/D" dataDxfId="30">
      <calculatedColumnFormula>IF(H70&gt;0,H70/F70,0)</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C19CAA-D375-4DE1-AAB7-664FB503F5F5}" name="Tabla13456781218" displayName="Tabla13456781218" ref="A82:J83" totalsRowShown="0" headerRowDxfId="29" dataDxfId="27" headerRowBorderDxfId="28" tableBorderDxfId="26" totalsRowBorderDxfId="25">
  <tableColumns count="10">
    <tableColumn id="1" xr3:uid="{C17A37EC-DAAC-44F4-94F0-7AD1873AF616}" name="Producto" dataDxfId="24"/>
    <tableColumn id="2" xr3:uid="{94C683AB-BC3A-48CA-AFD1-6478CE1864F1}" name="Indicador" dataDxfId="23"/>
    <tableColumn id="3" xr3:uid="{0365C4DE-13D8-4BC4-9A3F-06E8DD0F0061}" name="Física_x000a_(A)" dataDxfId="22"/>
    <tableColumn id="4" xr3:uid="{5B96381D-F75B-40AF-A0B8-CE473E5323E2}" name="Financiera_x000a_(B)" dataDxfId="21"/>
    <tableColumn id="9" xr3:uid="{9CE582CF-7093-4525-BFF0-A5CDF0AAA1D8}" name="Física_x000a_(C)" dataDxfId="20"/>
    <tableColumn id="10" xr3:uid="{032B1F11-E111-43BF-ACDB-4262BAA2D81F}" name="Financiera_x000a_(D)" dataDxfId="19"/>
    <tableColumn id="5" xr3:uid="{D361AF19-0A2F-46D5-9F2D-7BC2C6018593}" name="Física _x000a_(E)" dataDxfId="18"/>
    <tableColumn id="6" xr3:uid="{3CDF4E3F-8319-4E5A-98D1-180C13E5B44F}" name="Financiera _x000a_ (F)" dataDxfId="17"/>
    <tableColumn id="7" xr3:uid="{6AFDE8D0-176D-42F4-B589-EA3D8B11F527}" name="Física _x000a_(%)_x000a_ G=E/C" dataDxfId="16">
      <calculatedColumnFormula>IF(G83&gt;0,G83/E83,0)</calculatedColumnFormula>
    </tableColumn>
    <tableColumn id="8" xr3:uid="{E5917C70-5BBB-4EA7-B041-2E309BAA9FE9}" name="Financiero _x000a_(%) _x000a_H=F/D" dataDxfId="15">
      <calculatedColumnFormula>IF(H83&gt;0,H83/F83,0)</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4E4EB3E-271E-41B7-BC1D-A7BBBE62467B}" name="Tabla134567891319" displayName="Tabla134567891319" ref="A95:J96" totalsRowShown="0" headerRowDxfId="14" dataDxfId="12" headerRowBorderDxfId="13" tableBorderDxfId="11" totalsRowBorderDxfId="10">
  <tableColumns count="10">
    <tableColumn id="1" xr3:uid="{F5826007-20A7-409F-B12C-3CBAC785CC17}" name="Producto" dataDxfId="9"/>
    <tableColumn id="2" xr3:uid="{F977769F-5784-43A1-8ACD-5F8222F58C68}" name="Indicador" dataDxfId="8"/>
    <tableColumn id="3" xr3:uid="{BCC3C5D1-F974-4D9E-AE53-6F525CBC938F}" name="Física_x000a_(A)" dataDxfId="7"/>
    <tableColumn id="4" xr3:uid="{F67CBE61-15A5-4FAC-83BD-F3BB6DA30387}" name="Financiera_x000a_(B)" dataDxfId="6"/>
    <tableColumn id="9" xr3:uid="{E4BB28DD-E43F-4661-872D-EFD8F198F9AE}" name="Física_x000a_(C)" dataDxfId="5"/>
    <tableColumn id="10" xr3:uid="{6DAB85EF-C985-4AB8-BF2E-A29B4F85F34C}" name="Financiera_x000a_(D)" dataDxfId="4"/>
    <tableColumn id="5" xr3:uid="{B5592271-584E-4BD9-B242-E27067F4C5C6}" name="Física _x000a_(E)" dataDxfId="3"/>
    <tableColumn id="6" xr3:uid="{718D8EE1-C628-4121-9BCF-EFDF32038BF3}" name="Financiera _x000a_ (F)" dataDxfId="2"/>
    <tableColumn id="7" xr3:uid="{C82F2C4E-CF95-46C7-988D-B5069EFE46E9}" name="Física _x000a_(%)_x000a_ G=E/C" dataDxfId="1">
      <calculatedColumnFormula>IF(G96&gt;0,G96/E96,0)</calculatedColumnFormula>
    </tableColumn>
    <tableColumn id="8" xr3:uid="{D8C0D1CD-249C-457A-9731-8042D4312270}" name="Financiero _x000a_(%) _x000a_H=F/D" dataDxfId="0">
      <calculatedColumnFormula>IF(H96&gt;0,H96/F96,0)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0" dT="2024-04-04T16:28:20.30" personId="{518D8061-0AB7-4EA0-AB64-5A06884C34B9}" id="{13FE2E9C-3C18-4944-BD1E-69406C31B9EB}">
    <text>@Rodolfo Languasco Diaz favor adecuar al modelo de redacción enviado adjunto al correo</text>
    <mentions>
      <mention mentionpersonId="{9039378F-FF4E-4E17-BD68-9E7E99E9F90A}" mentionId="{FEAD2F75-8D9E-49FE-BB6E-542385AB6A08}" startIndex="0" length="23"/>
    </mentions>
  </threadedComment>
  <threadedComment ref="B90" dT="2024-04-08T14:47:25.36" personId="{9AB79121-BD3B-4AA5-A67C-323CB1B70161}" id="{160DFEC7-80B1-43FD-865D-4C223883084F}" parentId="{13FE2E9C-3C18-4944-BD1E-69406C31B9EB}">
    <text>Listo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9355-5814-4972-9422-51F14233BFB3}">
  <sheetPr>
    <pageSetUpPr fitToPage="1"/>
  </sheetPr>
  <dimension ref="A1:AO134"/>
  <sheetViews>
    <sheetView zoomScaleNormal="100" workbookViewId="0">
      <selection activeCell="J31" sqref="J31"/>
    </sheetView>
  </sheetViews>
  <sheetFormatPr baseColWidth="10" defaultColWidth="11.42578125" defaultRowHeight="15" x14ac:dyDescent="0.25"/>
  <cols>
    <col min="1" max="1" width="23" style="8" customWidth="1"/>
    <col min="2" max="3" width="12.7109375" style="8" customWidth="1"/>
    <col min="4" max="4" width="13.85546875" style="8" customWidth="1"/>
    <col min="5" max="5" width="14.28515625" style="8" customWidth="1"/>
    <col min="6" max="6" width="13.7109375" style="8" customWidth="1"/>
    <col min="7" max="10" width="12.7109375" style="8" customWidth="1"/>
    <col min="11" max="11" width="11.42578125" style="8"/>
  </cols>
  <sheetData>
    <row r="1" spans="1:11" ht="15.75" thickBot="1" x14ac:dyDescent="0.3"/>
    <row r="2" spans="1:11" ht="21" x14ac:dyDescent="0.25">
      <c r="A2" s="9"/>
      <c r="B2" s="93" t="s">
        <v>0</v>
      </c>
      <c r="C2" s="94"/>
      <c r="D2" s="94"/>
      <c r="E2" s="94"/>
      <c r="F2" s="94"/>
      <c r="G2" s="94"/>
      <c r="H2" s="94"/>
      <c r="I2" s="94"/>
      <c r="J2" s="95"/>
      <c r="K2" s="10"/>
    </row>
    <row r="3" spans="1:11" ht="15.75" customHeight="1" thickBot="1" x14ac:dyDescent="0.3">
      <c r="A3" s="11"/>
      <c r="B3" s="106" t="s">
        <v>1</v>
      </c>
      <c r="C3" s="107"/>
      <c r="D3" s="108" t="s">
        <v>2</v>
      </c>
      <c r="E3" s="109"/>
      <c r="F3" s="109"/>
      <c r="G3" s="109"/>
      <c r="H3" s="109"/>
      <c r="I3" s="12" t="s">
        <v>3</v>
      </c>
      <c r="J3" s="12" t="s">
        <v>4</v>
      </c>
      <c r="K3" s="10"/>
    </row>
    <row r="4" spans="1:11" ht="21.75" customHeight="1" thickBot="1" x14ac:dyDescent="0.3">
      <c r="A4" s="13"/>
      <c r="B4" s="96" t="s">
        <v>5</v>
      </c>
      <c r="C4" s="97"/>
      <c r="D4" s="96" t="s">
        <v>6</v>
      </c>
      <c r="E4" s="97"/>
      <c r="F4" s="97"/>
      <c r="G4" s="97"/>
      <c r="H4" s="97"/>
      <c r="I4" s="14">
        <v>43552</v>
      </c>
      <c r="J4" s="15">
        <v>0</v>
      </c>
      <c r="K4" s="10"/>
    </row>
    <row r="5" spans="1:11" ht="15.75" thickBot="1" x14ac:dyDescent="0.3">
      <c r="A5" s="101"/>
      <c r="B5" s="102"/>
      <c r="C5" s="102"/>
      <c r="D5" s="103"/>
      <c r="E5" s="103"/>
      <c r="F5" s="103"/>
      <c r="G5" s="103"/>
      <c r="H5" s="103"/>
      <c r="I5" s="102"/>
      <c r="J5" s="104"/>
      <c r="K5" s="10"/>
    </row>
    <row r="6" spans="1:11" ht="8.25" customHeight="1" thickBot="1" x14ac:dyDescent="0.3">
      <c r="A6" s="105"/>
      <c r="B6" s="105"/>
      <c r="C6" s="105"/>
      <c r="D6" s="105"/>
      <c r="E6" s="105"/>
      <c r="F6" s="105"/>
      <c r="G6" s="105"/>
      <c r="H6" s="105"/>
      <c r="I6" s="105"/>
      <c r="J6" s="105"/>
      <c r="K6" s="10"/>
    </row>
    <row r="7" spans="1:11" ht="16.5" thickBot="1" x14ac:dyDescent="0.3">
      <c r="A7" s="73" t="s">
        <v>7</v>
      </c>
      <c r="B7" s="73"/>
      <c r="C7" s="73"/>
      <c r="D7" s="73"/>
      <c r="E7" s="73"/>
      <c r="F7" s="73"/>
      <c r="G7" s="73"/>
      <c r="H7" s="73"/>
      <c r="I7" s="73"/>
      <c r="J7" s="73"/>
      <c r="K7" s="10"/>
    </row>
    <row r="8" spans="1:11" ht="16.5" thickBot="1" x14ac:dyDescent="0.3">
      <c r="A8" s="82" t="s">
        <v>8</v>
      </c>
      <c r="B8" s="82"/>
      <c r="C8" s="82"/>
      <c r="D8" s="82"/>
      <c r="E8" s="82"/>
      <c r="F8" s="82"/>
      <c r="G8" s="82"/>
      <c r="H8" s="82"/>
      <c r="I8" s="82"/>
      <c r="J8" s="82"/>
      <c r="K8" s="10"/>
    </row>
    <row r="9" spans="1:11" ht="15" customHeight="1" thickBot="1" x14ac:dyDescent="0.3">
      <c r="A9" s="16" t="s">
        <v>9</v>
      </c>
      <c r="B9" s="100" t="s">
        <v>10</v>
      </c>
      <c r="C9" s="100"/>
      <c r="D9" s="100"/>
      <c r="E9" s="100"/>
      <c r="F9" s="100"/>
      <c r="G9" s="100"/>
      <c r="H9" s="100"/>
      <c r="I9" s="100"/>
      <c r="J9" s="100"/>
      <c r="K9" s="10"/>
    </row>
    <row r="10" spans="1:11" ht="15" customHeight="1" thickBot="1" x14ac:dyDescent="0.3">
      <c r="A10" s="17" t="s">
        <v>11</v>
      </c>
      <c r="B10" s="100" t="s">
        <v>12</v>
      </c>
      <c r="C10" s="100"/>
      <c r="D10" s="100"/>
      <c r="E10" s="100"/>
      <c r="F10" s="100"/>
      <c r="G10" s="100"/>
      <c r="H10" s="100"/>
      <c r="I10" s="100"/>
      <c r="J10" s="100"/>
      <c r="K10" s="10"/>
    </row>
    <row r="11" spans="1:11" ht="15" customHeight="1" thickBot="1" x14ac:dyDescent="0.3">
      <c r="A11" s="17" t="s">
        <v>13</v>
      </c>
      <c r="B11" s="100" t="s">
        <v>14</v>
      </c>
      <c r="C11" s="100"/>
      <c r="D11" s="100"/>
      <c r="E11" s="100"/>
      <c r="F11" s="100"/>
      <c r="G11" s="100"/>
      <c r="H11" s="100"/>
      <c r="I11" s="100"/>
      <c r="J11" s="100"/>
      <c r="K11" s="10"/>
    </row>
    <row r="12" spans="1:11" ht="18" customHeight="1" thickBot="1" x14ac:dyDescent="0.3">
      <c r="A12" s="16" t="s">
        <v>15</v>
      </c>
      <c r="B12" s="100" t="s">
        <v>16</v>
      </c>
      <c r="C12" s="100"/>
      <c r="D12" s="100"/>
      <c r="E12" s="100"/>
      <c r="F12" s="100"/>
      <c r="G12" s="100"/>
      <c r="H12" s="100"/>
      <c r="I12" s="100"/>
      <c r="J12" s="100"/>
    </row>
    <row r="13" spans="1:11" ht="31.5" customHeight="1" thickBot="1" x14ac:dyDescent="0.3">
      <c r="A13" s="16" t="s">
        <v>17</v>
      </c>
      <c r="B13" s="98" t="s">
        <v>18</v>
      </c>
      <c r="C13" s="98"/>
      <c r="D13" s="98"/>
      <c r="E13" s="98"/>
      <c r="F13" s="98"/>
      <c r="G13" s="98"/>
      <c r="H13" s="98"/>
      <c r="I13" s="98"/>
      <c r="J13" s="98"/>
    </row>
    <row r="14" spans="1:11" ht="16.5" thickBot="1" x14ac:dyDescent="0.3">
      <c r="A14" s="73" t="s">
        <v>19</v>
      </c>
      <c r="B14" s="73"/>
      <c r="C14" s="73"/>
      <c r="D14" s="73"/>
      <c r="E14" s="73"/>
      <c r="F14" s="73"/>
      <c r="G14" s="73"/>
      <c r="H14" s="73"/>
      <c r="I14" s="73"/>
      <c r="J14" s="73"/>
    </row>
    <row r="15" spans="1:11" ht="15.75" customHeight="1" thickBot="1" x14ac:dyDescent="0.3">
      <c r="A15" s="16" t="s">
        <v>20</v>
      </c>
      <c r="B15" s="18">
        <v>3</v>
      </c>
      <c r="C15" s="99" t="s">
        <v>21</v>
      </c>
      <c r="D15" s="99"/>
      <c r="E15" s="99"/>
      <c r="F15" s="99"/>
      <c r="G15" s="99"/>
      <c r="H15" s="99"/>
      <c r="I15" s="99"/>
      <c r="J15" s="99"/>
    </row>
    <row r="16" spans="1:11" ht="19.5" customHeight="1" thickBot="1" x14ac:dyDescent="0.3">
      <c r="A16" s="16" t="s">
        <v>22</v>
      </c>
      <c r="B16" s="19">
        <v>3.3</v>
      </c>
      <c r="C16" s="99" t="s">
        <v>23</v>
      </c>
      <c r="D16" s="99"/>
      <c r="E16" s="99"/>
      <c r="F16" s="99"/>
      <c r="G16" s="99"/>
      <c r="H16" s="99"/>
      <c r="I16" s="99"/>
      <c r="J16" s="99"/>
    </row>
    <row r="17" spans="1:41" ht="24.75" customHeight="1" thickBot="1" x14ac:dyDescent="0.3">
      <c r="A17" s="16" t="s">
        <v>24</v>
      </c>
      <c r="B17" s="20" t="s">
        <v>25</v>
      </c>
      <c r="C17" s="99" t="s">
        <v>26</v>
      </c>
      <c r="D17" s="99"/>
      <c r="E17" s="99"/>
      <c r="F17" s="99"/>
      <c r="G17" s="99"/>
      <c r="H17" s="99"/>
      <c r="I17" s="99"/>
      <c r="J17" s="99"/>
    </row>
    <row r="18" spans="1:41" ht="16.5" thickBot="1" x14ac:dyDescent="0.3">
      <c r="A18" s="73" t="s">
        <v>27</v>
      </c>
      <c r="B18" s="73"/>
      <c r="C18" s="73"/>
      <c r="D18" s="73"/>
      <c r="E18" s="73"/>
      <c r="F18" s="73"/>
      <c r="G18" s="73"/>
      <c r="H18" s="73"/>
      <c r="I18" s="73"/>
      <c r="J18" s="73"/>
    </row>
    <row r="19" spans="1:41" ht="21" customHeight="1" thickBot="1" x14ac:dyDescent="0.3">
      <c r="A19" s="16" t="s">
        <v>28</v>
      </c>
      <c r="B19" s="83" t="s">
        <v>29</v>
      </c>
      <c r="C19" s="83"/>
      <c r="D19" s="83"/>
      <c r="E19" s="83"/>
      <c r="F19" s="83"/>
      <c r="G19" s="83"/>
      <c r="H19" s="83"/>
      <c r="I19" s="83"/>
      <c r="J19" s="83"/>
    </row>
    <row r="20" spans="1:41" ht="45" customHeight="1" thickBot="1" x14ac:dyDescent="0.3">
      <c r="A20" s="21" t="s">
        <v>30</v>
      </c>
      <c r="B20" s="83" t="s">
        <v>31</v>
      </c>
      <c r="C20" s="83"/>
      <c r="D20" s="83"/>
      <c r="E20" s="83"/>
      <c r="F20" s="83"/>
      <c r="G20" s="83"/>
      <c r="H20" s="83"/>
      <c r="I20" s="83"/>
      <c r="J20" s="83"/>
    </row>
    <row r="21" spans="1:41" ht="23.25" customHeight="1" thickBot="1" x14ac:dyDescent="0.3">
      <c r="A21" s="21" t="s">
        <v>32</v>
      </c>
      <c r="B21" s="83" t="s">
        <v>33</v>
      </c>
      <c r="C21" s="83"/>
      <c r="D21" s="83"/>
      <c r="E21" s="83"/>
      <c r="F21" s="83"/>
      <c r="G21" s="83"/>
      <c r="H21" s="83"/>
      <c r="I21" s="83"/>
      <c r="J21" s="83"/>
    </row>
    <row r="22" spans="1:41" ht="29.25" customHeight="1" thickBot="1" x14ac:dyDescent="0.3">
      <c r="A22" s="21" t="s">
        <v>34</v>
      </c>
      <c r="B22" s="83" t="s">
        <v>35</v>
      </c>
      <c r="C22" s="83"/>
      <c r="D22" s="83"/>
      <c r="E22" s="83"/>
      <c r="F22" s="83"/>
      <c r="G22" s="83"/>
      <c r="H22" s="83"/>
      <c r="I22" s="83"/>
      <c r="J22" s="83"/>
      <c r="K22" s="10"/>
      <c r="L22" s="22"/>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1:41" ht="16.5" thickBot="1" x14ac:dyDescent="0.3">
      <c r="A23" s="73" t="s">
        <v>36</v>
      </c>
      <c r="B23" s="73"/>
      <c r="C23" s="73"/>
      <c r="D23" s="73"/>
      <c r="E23" s="73"/>
      <c r="F23" s="73"/>
      <c r="G23" s="73"/>
      <c r="H23" s="73"/>
      <c r="I23" s="73"/>
      <c r="J23" s="73"/>
    </row>
    <row r="24" spans="1:41" ht="16.5" thickBot="1" x14ac:dyDescent="0.3">
      <c r="A24" s="82" t="s">
        <v>37</v>
      </c>
      <c r="B24" s="82"/>
      <c r="C24" s="82"/>
      <c r="D24" s="82"/>
      <c r="E24" s="82"/>
      <c r="F24" s="82"/>
      <c r="G24" s="82"/>
      <c r="H24" s="82"/>
      <c r="I24" s="82"/>
      <c r="J24" s="82"/>
      <c r="K24" s="10"/>
    </row>
    <row r="25" spans="1:41" ht="28.5" customHeight="1" x14ac:dyDescent="0.25">
      <c r="A25" s="113" t="s">
        <v>38</v>
      </c>
      <c r="B25" s="113"/>
      <c r="C25" s="113" t="s">
        <v>39</v>
      </c>
      <c r="D25" s="113"/>
      <c r="E25" s="113"/>
      <c r="F25" s="113" t="s">
        <v>40</v>
      </c>
      <c r="G25" s="113"/>
      <c r="H25" s="113"/>
      <c r="I25" s="113" t="s">
        <v>41</v>
      </c>
      <c r="J25" s="113"/>
    </row>
    <row r="26" spans="1:41" ht="30" customHeight="1" x14ac:dyDescent="0.25">
      <c r="A26" s="111">
        <v>5042470640</v>
      </c>
      <c r="B26" s="111"/>
      <c r="C26" s="111" t="e">
        <f>+A26-F26</f>
        <v>#REF!</v>
      </c>
      <c r="D26" s="111"/>
      <c r="E26" s="111"/>
      <c r="F26" s="111" t="e" cm="1">
        <f t="array" ref="F26">+#REF!+#REF!+H56+#REF!+#REF!+#REF!</f>
        <v>#REF!</v>
      </c>
      <c r="G26" s="111"/>
      <c r="H26" s="111"/>
      <c r="I26" s="112" t="e">
        <f>IF(F26&gt;0,F26/C26,0)</f>
        <v>#REF!</v>
      </c>
      <c r="J26" s="112"/>
    </row>
    <row r="27" spans="1:41" ht="21" customHeight="1" x14ac:dyDescent="0.25">
      <c r="A27" s="82" t="s">
        <v>42</v>
      </c>
      <c r="B27" s="82"/>
      <c r="C27" s="82"/>
      <c r="D27" s="82"/>
      <c r="E27" s="82"/>
      <c r="F27" s="82"/>
      <c r="G27" s="82"/>
      <c r="H27" s="82"/>
      <c r="I27" s="82"/>
      <c r="J27" s="82"/>
      <c r="K27" s="10"/>
    </row>
    <row r="28" spans="1:41" ht="15.75" thickBot="1" x14ac:dyDescent="0.3">
      <c r="A28" s="4"/>
      <c r="B28" s="4"/>
      <c r="C28" s="114" t="s">
        <v>43</v>
      </c>
      <c r="D28" s="115"/>
      <c r="E28" s="114" t="s">
        <v>44</v>
      </c>
      <c r="F28" s="115"/>
      <c r="G28" s="114" t="s">
        <v>45</v>
      </c>
      <c r="H28" s="114"/>
      <c r="I28" s="114" t="s">
        <v>46</v>
      </c>
      <c r="J28" s="115"/>
    </row>
    <row r="29" spans="1:41" ht="39" thickBot="1" x14ac:dyDescent="0.3">
      <c r="A29" s="5" t="s">
        <v>47</v>
      </c>
      <c r="B29" s="5" t="s">
        <v>48</v>
      </c>
      <c r="C29" s="5" t="s">
        <v>49</v>
      </c>
      <c r="D29" s="5" t="s">
        <v>50</v>
      </c>
      <c r="E29" s="5" t="s">
        <v>51</v>
      </c>
      <c r="F29" s="5" t="s">
        <v>52</v>
      </c>
      <c r="G29" s="5" t="s">
        <v>53</v>
      </c>
      <c r="H29" s="5" t="s">
        <v>54</v>
      </c>
      <c r="I29" s="5" t="s">
        <v>55</v>
      </c>
      <c r="J29" s="5" t="s">
        <v>56</v>
      </c>
    </row>
    <row r="30" spans="1:41" ht="38.25" x14ac:dyDescent="0.25">
      <c r="A30" s="24" t="s">
        <v>57</v>
      </c>
      <c r="B30" s="6" t="s">
        <v>58</v>
      </c>
      <c r="C30" s="25">
        <v>9683</v>
      </c>
      <c r="D30" s="26">
        <v>280785175</v>
      </c>
      <c r="E30" s="25">
        <v>4505</v>
      </c>
      <c r="F30" s="25">
        <v>140392587.5</v>
      </c>
      <c r="G30" s="25" t="e" cm="1">
        <f t="array" ref="G30">+#REF!+#REF!</f>
        <v>#REF!</v>
      </c>
      <c r="H30" s="25">
        <v>87794017.439999998</v>
      </c>
      <c r="I30" s="27" t="e">
        <f>IF(G30&gt;0,G30/C30,0)</f>
        <v>#REF!</v>
      </c>
      <c r="J30" s="27">
        <f>IF(H30&gt;0,H30/D30,0)</f>
        <v>0.31267326503260007</v>
      </c>
    </row>
    <row r="31" spans="1:41" ht="53.25" customHeight="1" x14ac:dyDescent="0.25">
      <c r="A31" s="24" t="s">
        <v>59</v>
      </c>
      <c r="B31" s="6" t="s">
        <v>60</v>
      </c>
      <c r="C31" s="25">
        <v>11583</v>
      </c>
      <c r="D31" s="26">
        <v>50431359</v>
      </c>
      <c r="E31" s="25">
        <v>6123</v>
      </c>
      <c r="F31" s="25">
        <v>25215679.5</v>
      </c>
      <c r="G31" s="25" t="e" cm="1">
        <f t="array" ref="G31">#REF!+#REF!</f>
        <v>#REF!</v>
      </c>
      <c r="H31" s="25">
        <v>22748557.669999998</v>
      </c>
      <c r="I31" s="27" t="e">
        <f>IF(G31&gt;0,G31/C31,0)</f>
        <v>#REF!</v>
      </c>
      <c r="J31" s="27">
        <f>IF(H31&gt;0,H31/D31,0)</f>
        <v>0.45107960842379835</v>
      </c>
    </row>
    <row r="32" spans="1:41" ht="40.5" customHeight="1" x14ac:dyDescent="0.25">
      <c r="A32" s="24" t="s">
        <v>61</v>
      </c>
      <c r="B32" s="6" t="s">
        <v>62</v>
      </c>
      <c r="C32" s="25">
        <v>2620</v>
      </c>
      <c r="D32" s="26">
        <v>103657207</v>
      </c>
      <c r="E32" s="25">
        <v>1315</v>
      </c>
      <c r="F32" s="26">
        <v>51828603.5</v>
      </c>
      <c r="G32" s="25" t="e">
        <f>+#REF!+#REF!</f>
        <v>#REF!</v>
      </c>
      <c r="H32" s="25">
        <v>39714683.269999996</v>
      </c>
      <c r="I32" s="27" t="e">
        <f t="shared" ref="I32:J32" si="0">IF(G32&gt;0,G32/C32,0)</f>
        <v>#REF!</v>
      </c>
      <c r="J32" s="27">
        <f t="shared" si="0"/>
        <v>0.38313479997584726</v>
      </c>
    </row>
    <row r="33" spans="1:11" ht="38.25" x14ac:dyDescent="0.25">
      <c r="A33" s="24" t="s">
        <v>63</v>
      </c>
      <c r="B33" s="6" t="s">
        <v>64</v>
      </c>
      <c r="C33" s="25">
        <v>18000</v>
      </c>
      <c r="D33" s="26">
        <v>59525386</v>
      </c>
      <c r="E33" s="25">
        <v>9000</v>
      </c>
      <c r="F33" s="26">
        <v>29762693</v>
      </c>
      <c r="G33" s="25" t="e" cm="1">
        <f t="array" ref="G33">+#REF!+#REF!</f>
        <v>#REF!</v>
      </c>
      <c r="H33" s="25">
        <v>32287270.710000001</v>
      </c>
      <c r="I33" s="27" t="e">
        <f t="shared" ref="I33:J35" si="1">IF(G33&gt;0,G33/C33,0)</f>
        <v>#REF!</v>
      </c>
      <c r="J33" s="27">
        <f t="shared" si="1"/>
        <v>0.54241178226042919</v>
      </c>
    </row>
    <row r="34" spans="1:11" ht="51" x14ac:dyDescent="0.25">
      <c r="A34" s="24" t="s">
        <v>65</v>
      </c>
      <c r="B34" s="6" t="s">
        <v>66</v>
      </c>
      <c r="C34" s="25">
        <v>6</v>
      </c>
      <c r="D34" s="26">
        <v>41331899</v>
      </c>
      <c r="E34" s="25">
        <v>3</v>
      </c>
      <c r="F34" s="26">
        <v>20665949.5</v>
      </c>
      <c r="G34" s="25" t="e" cm="1">
        <f t="array" ref="G34">+#REF!+#REF!</f>
        <v>#REF!</v>
      </c>
      <c r="H34" s="25">
        <v>16455745.82</v>
      </c>
      <c r="I34" s="27" t="e">
        <f t="shared" si="1"/>
        <v>#REF!</v>
      </c>
      <c r="J34" s="27">
        <f t="shared" si="1"/>
        <v>0.39813669872753732</v>
      </c>
    </row>
    <row r="35" spans="1:11" ht="63.75" x14ac:dyDescent="0.25">
      <c r="A35" s="24" t="s">
        <v>67</v>
      </c>
      <c r="B35" s="6" t="s">
        <v>68</v>
      </c>
      <c r="C35" s="25">
        <v>2</v>
      </c>
      <c r="D35" s="26">
        <v>39923558</v>
      </c>
      <c r="E35" s="25">
        <v>1</v>
      </c>
      <c r="F35" s="26">
        <v>15789193.5</v>
      </c>
      <c r="G35" s="25" t="e" cm="1">
        <f t="array" ref="G35">+#REF!+#REF!</f>
        <v>#REF!</v>
      </c>
      <c r="H35" s="25">
        <v>12243225.84</v>
      </c>
      <c r="I35" s="27" t="e">
        <f t="shared" si="1"/>
        <v>#REF!</v>
      </c>
      <c r="J35" s="27">
        <f t="shared" si="1"/>
        <v>0.30666670139970992</v>
      </c>
    </row>
    <row r="36" spans="1:11" ht="16.5" thickBot="1" x14ac:dyDescent="0.3">
      <c r="A36" s="73" t="s">
        <v>69</v>
      </c>
      <c r="B36" s="73"/>
      <c r="C36" s="73"/>
      <c r="D36" s="73"/>
      <c r="E36" s="73"/>
      <c r="F36" s="73"/>
      <c r="G36" s="73"/>
      <c r="H36" s="73"/>
      <c r="I36" s="73"/>
      <c r="J36" s="73"/>
    </row>
    <row r="37" spans="1:11" ht="16.5" thickBot="1" x14ac:dyDescent="0.3">
      <c r="A37" s="82" t="s">
        <v>70</v>
      </c>
      <c r="B37" s="82"/>
      <c r="C37" s="82"/>
      <c r="D37" s="82"/>
      <c r="E37" s="82"/>
      <c r="F37" s="82"/>
      <c r="G37" s="82"/>
      <c r="H37" s="82"/>
      <c r="I37" s="82"/>
      <c r="J37" s="82"/>
      <c r="K37" s="10"/>
    </row>
    <row r="38" spans="1:11" ht="18.75" customHeight="1" thickBot="1" x14ac:dyDescent="0.3">
      <c r="A38" s="7" t="s">
        <v>71</v>
      </c>
      <c r="B38" s="79" t="s">
        <v>72</v>
      </c>
      <c r="C38" s="79"/>
      <c r="D38" s="79"/>
      <c r="E38" s="79"/>
      <c r="F38" s="79"/>
      <c r="G38" s="79"/>
      <c r="H38" s="79"/>
      <c r="I38" s="79"/>
      <c r="J38" s="79"/>
    </row>
    <row r="39" spans="1:11" ht="56.25" customHeight="1" thickBot="1" x14ac:dyDescent="0.3">
      <c r="A39" s="7" t="s">
        <v>73</v>
      </c>
      <c r="B39" s="80" t="s">
        <v>74</v>
      </c>
      <c r="C39" s="80"/>
      <c r="D39" s="80"/>
      <c r="E39" s="80"/>
      <c r="F39" s="80"/>
      <c r="G39" s="80"/>
      <c r="H39" s="80"/>
      <c r="I39" s="80"/>
      <c r="J39" s="80"/>
    </row>
    <row r="40" spans="1:11" ht="18.75" customHeight="1" x14ac:dyDescent="0.25">
      <c r="A40" s="78" t="s">
        <v>75</v>
      </c>
      <c r="B40" s="79" t="s">
        <v>76</v>
      </c>
      <c r="C40" s="79"/>
      <c r="D40" s="79"/>
      <c r="E40" s="79"/>
      <c r="F40" s="79"/>
      <c r="G40" s="79"/>
      <c r="H40" s="79"/>
      <c r="I40" s="79"/>
      <c r="J40" s="79"/>
    </row>
    <row r="41" spans="1:11" ht="106.5" customHeight="1" x14ac:dyDescent="0.25">
      <c r="A41" s="78"/>
      <c r="B41" s="80" t="s">
        <v>77</v>
      </c>
      <c r="C41" s="80"/>
      <c r="D41" s="80"/>
      <c r="E41" s="80"/>
      <c r="F41" s="80"/>
      <c r="G41" s="80"/>
      <c r="H41" s="80"/>
      <c r="I41" s="80"/>
      <c r="J41" s="80"/>
    </row>
    <row r="42" spans="1:11" ht="18.75" customHeight="1" x14ac:dyDescent="0.25">
      <c r="A42" s="78"/>
      <c r="B42" s="79" t="s">
        <v>78</v>
      </c>
      <c r="C42" s="79"/>
      <c r="D42" s="79"/>
      <c r="E42" s="79"/>
      <c r="F42" s="79"/>
      <c r="G42" s="79"/>
      <c r="H42" s="79"/>
      <c r="I42" s="79"/>
      <c r="J42" s="79"/>
    </row>
    <row r="43" spans="1:11" ht="129.75" customHeight="1" x14ac:dyDescent="0.25">
      <c r="A43" s="78"/>
      <c r="B43" s="91" t="s">
        <v>79</v>
      </c>
      <c r="C43" s="91"/>
      <c r="D43" s="91"/>
      <c r="E43" s="91"/>
      <c r="F43" s="91"/>
      <c r="G43" s="91"/>
      <c r="H43" s="91"/>
      <c r="I43" s="91"/>
      <c r="J43" s="91"/>
    </row>
    <row r="44" spans="1:11" ht="18.75" customHeight="1" x14ac:dyDescent="0.25">
      <c r="A44" s="78" t="s">
        <v>80</v>
      </c>
      <c r="B44" s="79" t="s">
        <v>76</v>
      </c>
      <c r="C44" s="79"/>
      <c r="D44" s="79"/>
      <c r="E44" s="79"/>
      <c r="F44" s="79"/>
      <c r="G44" s="79"/>
      <c r="H44" s="79"/>
      <c r="I44" s="79"/>
      <c r="J44" s="79"/>
    </row>
    <row r="45" spans="1:11" ht="115.5" customHeight="1" x14ac:dyDescent="0.25">
      <c r="A45" s="78"/>
      <c r="B45" s="80" t="s">
        <v>81</v>
      </c>
      <c r="C45" s="80"/>
      <c r="D45" s="80"/>
      <c r="E45" s="80"/>
      <c r="F45" s="80"/>
      <c r="G45" s="80"/>
      <c r="H45" s="80"/>
      <c r="I45" s="80"/>
      <c r="J45" s="80"/>
    </row>
    <row r="46" spans="1:11" ht="18.75" customHeight="1" x14ac:dyDescent="0.25">
      <c r="A46" s="78"/>
      <c r="B46" s="79" t="s">
        <v>78</v>
      </c>
      <c r="C46" s="79"/>
      <c r="D46" s="79"/>
      <c r="E46" s="79"/>
      <c r="F46" s="79"/>
      <c r="G46" s="79"/>
      <c r="H46" s="79"/>
      <c r="I46" s="79"/>
      <c r="J46" s="79"/>
    </row>
    <row r="47" spans="1:11" ht="98.25" customHeight="1" x14ac:dyDescent="0.25">
      <c r="A47" s="78"/>
      <c r="B47" s="85" t="s">
        <v>82</v>
      </c>
      <c r="C47" s="80"/>
      <c r="D47" s="80"/>
      <c r="E47" s="80"/>
      <c r="F47" s="80"/>
      <c r="G47" s="80"/>
      <c r="H47" s="80"/>
      <c r="I47" s="80"/>
      <c r="J47" s="80"/>
    </row>
    <row r="48" spans="1:11" ht="15.75" x14ac:dyDescent="0.25">
      <c r="A48" s="73" t="s">
        <v>83</v>
      </c>
      <c r="B48" s="73"/>
      <c r="C48" s="73"/>
      <c r="D48" s="73"/>
      <c r="E48" s="73"/>
      <c r="F48" s="73"/>
      <c r="G48" s="73"/>
      <c r="H48" s="73"/>
      <c r="I48" s="73"/>
      <c r="J48" s="73"/>
    </row>
    <row r="49" spans="1:41" ht="16.5" thickBot="1" x14ac:dyDescent="0.3">
      <c r="A49" s="74" t="s">
        <v>84</v>
      </c>
      <c r="B49" s="74"/>
      <c r="C49" s="74"/>
      <c r="D49" s="74"/>
      <c r="E49" s="74"/>
      <c r="F49" s="74"/>
      <c r="G49" s="74"/>
      <c r="H49" s="74"/>
      <c r="I49" s="74"/>
      <c r="J49" s="74"/>
    </row>
    <row r="50" spans="1:41" ht="45" customHeight="1" x14ac:dyDescent="0.25">
      <c r="A50" s="28" t="s">
        <v>76</v>
      </c>
      <c r="B50" s="92" t="s">
        <v>85</v>
      </c>
      <c r="C50" s="92"/>
      <c r="D50" s="92"/>
      <c r="E50" s="92"/>
      <c r="F50" s="92"/>
      <c r="G50" s="92"/>
      <c r="H50" s="92"/>
      <c r="I50" s="92"/>
      <c r="J50" s="92"/>
    </row>
    <row r="51" spans="1:41" ht="46.5" customHeight="1" x14ac:dyDescent="0.25">
      <c r="A51" s="28" t="s">
        <v>78</v>
      </c>
      <c r="B51" s="92" t="s">
        <v>85</v>
      </c>
      <c r="C51" s="92"/>
      <c r="D51" s="92"/>
      <c r="E51" s="92"/>
      <c r="F51" s="92"/>
      <c r="G51" s="92"/>
      <c r="H51" s="92"/>
      <c r="I51" s="92"/>
      <c r="J51" s="92"/>
    </row>
    <row r="52" spans="1:41" ht="16.5" thickBot="1" x14ac:dyDescent="0.3">
      <c r="A52" s="82" t="s">
        <v>70</v>
      </c>
      <c r="B52" s="82"/>
      <c r="C52" s="82"/>
      <c r="D52" s="82"/>
      <c r="E52" s="82"/>
      <c r="F52" s="82"/>
      <c r="G52" s="82"/>
      <c r="H52" s="82"/>
      <c r="I52" s="82"/>
      <c r="J52" s="82"/>
    </row>
    <row r="53" spans="1:41" ht="18.75" customHeight="1" thickBot="1" x14ac:dyDescent="0.3">
      <c r="A53" s="7" t="s">
        <v>71</v>
      </c>
      <c r="B53" s="79" t="s">
        <v>86</v>
      </c>
      <c r="C53" s="79"/>
      <c r="D53" s="79"/>
      <c r="E53" s="79"/>
      <c r="F53" s="79"/>
      <c r="G53" s="79"/>
      <c r="H53" s="79"/>
      <c r="I53" s="79"/>
      <c r="J53" s="79"/>
    </row>
    <row r="54" spans="1:41" ht="30" customHeight="1" thickBot="1" x14ac:dyDescent="0.3">
      <c r="A54" s="7" t="s">
        <v>73</v>
      </c>
      <c r="B54" s="87" t="s">
        <v>87</v>
      </c>
      <c r="C54" s="87"/>
      <c r="D54" s="87"/>
      <c r="E54" s="87"/>
      <c r="F54" s="87"/>
      <c r="G54" s="87"/>
      <c r="H54" s="87"/>
      <c r="I54" s="87"/>
      <c r="J54" s="87"/>
    </row>
    <row r="55" spans="1:41" s="8" customFormat="1" ht="18.75" customHeight="1" x14ac:dyDescent="0.25">
      <c r="A55" s="88" t="s">
        <v>75</v>
      </c>
      <c r="B55" s="79" t="s">
        <v>76</v>
      </c>
      <c r="C55" s="79"/>
      <c r="D55" s="79"/>
      <c r="E55" s="79"/>
      <c r="F55" s="79"/>
      <c r="G55" s="79"/>
      <c r="H55" s="79"/>
      <c r="I55" s="79"/>
      <c r="J55" s="79"/>
      <c r="L55"/>
      <c r="M55"/>
      <c r="N55"/>
      <c r="O55"/>
      <c r="P55"/>
      <c r="Q55"/>
      <c r="R55"/>
      <c r="S55"/>
      <c r="T55"/>
      <c r="U55"/>
      <c r="V55"/>
      <c r="W55"/>
      <c r="X55"/>
      <c r="Y55"/>
      <c r="Z55"/>
      <c r="AA55"/>
      <c r="AB55"/>
      <c r="AC55"/>
      <c r="AD55"/>
      <c r="AE55"/>
      <c r="AF55"/>
      <c r="AG55"/>
      <c r="AH55"/>
      <c r="AI55"/>
      <c r="AJ55"/>
      <c r="AK55"/>
      <c r="AL55"/>
      <c r="AM55"/>
      <c r="AN55"/>
      <c r="AO55"/>
    </row>
    <row r="56" spans="1:41" s="8" customFormat="1" ht="99.75" customHeight="1" x14ac:dyDescent="0.25">
      <c r="A56" s="88"/>
      <c r="B56" s="89" t="s">
        <v>88</v>
      </c>
      <c r="C56" s="89"/>
      <c r="D56" s="89"/>
      <c r="E56" s="89"/>
      <c r="F56" s="89"/>
      <c r="G56" s="89"/>
      <c r="H56" s="89"/>
      <c r="I56" s="89"/>
      <c r="J56" s="90"/>
      <c r="L56"/>
      <c r="M56"/>
      <c r="N56"/>
      <c r="O56"/>
      <c r="P56"/>
      <c r="Q56"/>
      <c r="R56"/>
      <c r="S56"/>
      <c r="T56"/>
      <c r="U56"/>
      <c r="V56"/>
      <c r="W56"/>
      <c r="X56"/>
      <c r="Y56"/>
      <c r="Z56"/>
      <c r="AA56"/>
      <c r="AB56"/>
      <c r="AC56"/>
      <c r="AD56"/>
      <c r="AE56"/>
      <c r="AF56"/>
      <c r="AG56"/>
      <c r="AH56"/>
      <c r="AI56"/>
      <c r="AJ56"/>
      <c r="AK56"/>
      <c r="AL56"/>
      <c r="AM56"/>
      <c r="AN56"/>
      <c r="AO56"/>
    </row>
    <row r="57" spans="1:41" s="8" customFormat="1" ht="18.75" customHeight="1" x14ac:dyDescent="0.25">
      <c r="A57" s="88"/>
      <c r="B57" s="79" t="s">
        <v>78</v>
      </c>
      <c r="C57" s="79"/>
      <c r="D57" s="79"/>
      <c r="E57" s="79"/>
      <c r="F57" s="79"/>
      <c r="G57" s="79"/>
      <c r="H57" s="79"/>
      <c r="I57" s="79"/>
      <c r="J57" s="79"/>
      <c r="L57"/>
      <c r="M57"/>
      <c r="N57"/>
      <c r="O57"/>
      <c r="P57"/>
      <c r="Q57"/>
      <c r="R57"/>
      <c r="S57"/>
      <c r="T57"/>
      <c r="U57"/>
      <c r="V57"/>
      <c r="W57"/>
      <c r="X57"/>
      <c r="Y57"/>
      <c r="Z57"/>
      <c r="AA57"/>
      <c r="AB57"/>
      <c r="AC57"/>
      <c r="AD57"/>
      <c r="AE57"/>
      <c r="AF57"/>
      <c r="AG57"/>
      <c r="AH57"/>
      <c r="AI57"/>
      <c r="AJ57"/>
      <c r="AK57"/>
      <c r="AL57"/>
      <c r="AM57"/>
      <c r="AN57"/>
      <c r="AO57"/>
    </row>
    <row r="58" spans="1:41" s="8" customFormat="1" ht="125.25" customHeight="1" x14ac:dyDescent="0.25">
      <c r="A58" s="88"/>
      <c r="B58" s="91" t="s">
        <v>79</v>
      </c>
      <c r="C58" s="91"/>
      <c r="D58" s="91"/>
      <c r="E58" s="91"/>
      <c r="F58" s="91"/>
      <c r="G58" s="91"/>
      <c r="H58" s="91"/>
      <c r="I58" s="91"/>
      <c r="J58" s="91"/>
      <c r="L58"/>
      <c r="M58"/>
      <c r="N58"/>
      <c r="O58"/>
      <c r="P58"/>
      <c r="Q58"/>
      <c r="R58"/>
      <c r="S58"/>
      <c r="T58"/>
      <c r="U58"/>
      <c r="V58"/>
      <c r="W58"/>
      <c r="X58"/>
      <c r="Y58"/>
      <c r="Z58"/>
      <c r="AA58"/>
      <c r="AB58"/>
      <c r="AC58"/>
      <c r="AD58"/>
      <c r="AE58"/>
      <c r="AF58"/>
      <c r="AG58"/>
      <c r="AH58"/>
      <c r="AI58"/>
      <c r="AJ58"/>
      <c r="AK58"/>
      <c r="AL58"/>
      <c r="AM58"/>
      <c r="AN58"/>
      <c r="AO58"/>
    </row>
    <row r="59" spans="1:41" s="8" customFormat="1" ht="18.75" customHeight="1" x14ac:dyDescent="0.25">
      <c r="A59" s="78" t="s">
        <v>80</v>
      </c>
      <c r="B59" s="79" t="s">
        <v>76</v>
      </c>
      <c r="C59" s="79"/>
      <c r="D59" s="79"/>
      <c r="E59" s="79"/>
      <c r="F59" s="79"/>
      <c r="G59" s="79"/>
      <c r="H59" s="79"/>
      <c r="I59" s="79"/>
      <c r="J59" s="79"/>
      <c r="L59"/>
      <c r="M59"/>
      <c r="N59"/>
      <c r="O59"/>
      <c r="P59"/>
      <c r="Q59"/>
      <c r="R59"/>
      <c r="S59"/>
      <c r="T59"/>
      <c r="U59"/>
      <c r="V59"/>
      <c r="W59"/>
      <c r="X59"/>
      <c r="Y59"/>
      <c r="Z59"/>
      <c r="AA59"/>
      <c r="AB59"/>
      <c r="AC59"/>
      <c r="AD59"/>
      <c r="AE59"/>
      <c r="AF59"/>
      <c r="AG59"/>
      <c r="AH59"/>
      <c r="AI59"/>
      <c r="AJ59"/>
      <c r="AK59"/>
      <c r="AL59"/>
      <c r="AM59"/>
      <c r="AN59"/>
      <c r="AO59"/>
    </row>
    <row r="60" spans="1:41" s="8" customFormat="1" ht="38.25" customHeight="1" x14ac:dyDescent="0.25">
      <c r="A60" s="78"/>
      <c r="B60" s="81" t="s">
        <v>89</v>
      </c>
      <c r="C60" s="81"/>
      <c r="D60" s="81"/>
      <c r="E60" s="81"/>
      <c r="F60" s="81"/>
      <c r="G60" s="81"/>
      <c r="H60" s="81"/>
      <c r="I60" s="81"/>
      <c r="J60" s="81"/>
      <c r="L60"/>
      <c r="M60"/>
      <c r="N60"/>
      <c r="O60"/>
      <c r="P60"/>
      <c r="Q60"/>
      <c r="R60"/>
      <c r="S60"/>
      <c r="T60"/>
      <c r="U60"/>
      <c r="V60"/>
      <c r="W60"/>
      <c r="X60"/>
      <c r="Y60"/>
      <c r="Z60"/>
      <c r="AA60"/>
      <c r="AB60"/>
      <c r="AC60"/>
      <c r="AD60"/>
      <c r="AE60"/>
      <c r="AF60"/>
      <c r="AG60"/>
      <c r="AH60"/>
      <c r="AI60"/>
      <c r="AJ60"/>
      <c r="AK60"/>
      <c r="AL60"/>
      <c r="AM60"/>
      <c r="AN60"/>
      <c r="AO60"/>
    </row>
    <row r="61" spans="1:41" s="8" customFormat="1" ht="18.75" customHeight="1" x14ac:dyDescent="0.25">
      <c r="A61" s="78"/>
      <c r="B61" s="79" t="s">
        <v>78</v>
      </c>
      <c r="C61" s="79"/>
      <c r="D61" s="79"/>
      <c r="E61" s="79"/>
      <c r="F61" s="79"/>
      <c r="G61" s="79"/>
      <c r="H61" s="79"/>
      <c r="I61" s="79"/>
      <c r="J61" s="79"/>
      <c r="L61"/>
      <c r="M61"/>
      <c r="N61"/>
      <c r="O61"/>
      <c r="P61"/>
      <c r="Q61"/>
      <c r="R61"/>
      <c r="S61"/>
      <c r="T61"/>
      <c r="U61"/>
      <c r="V61"/>
      <c r="W61"/>
      <c r="X61"/>
      <c r="Y61"/>
      <c r="Z61"/>
      <c r="AA61"/>
      <c r="AB61"/>
      <c r="AC61"/>
      <c r="AD61"/>
      <c r="AE61"/>
      <c r="AF61"/>
      <c r="AG61"/>
      <c r="AH61"/>
      <c r="AI61"/>
      <c r="AJ61"/>
      <c r="AK61"/>
      <c r="AL61"/>
      <c r="AM61"/>
      <c r="AN61"/>
      <c r="AO61"/>
    </row>
    <row r="62" spans="1:41" s="8" customFormat="1" ht="77.25" customHeight="1" x14ac:dyDescent="0.25">
      <c r="A62" s="78"/>
      <c r="B62" s="85" t="s">
        <v>82</v>
      </c>
      <c r="C62" s="80"/>
      <c r="D62" s="80"/>
      <c r="E62" s="80"/>
      <c r="F62" s="80"/>
      <c r="G62" s="80"/>
      <c r="H62" s="80"/>
      <c r="I62" s="80"/>
      <c r="J62" s="80"/>
      <c r="L62"/>
      <c r="M62"/>
      <c r="N62"/>
      <c r="O62"/>
      <c r="P62"/>
      <c r="Q62"/>
      <c r="R62"/>
      <c r="S62"/>
      <c r="T62"/>
      <c r="U62"/>
      <c r="V62"/>
      <c r="W62"/>
      <c r="X62"/>
      <c r="Y62"/>
      <c r="Z62"/>
      <c r="AA62"/>
      <c r="AB62"/>
      <c r="AC62"/>
      <c r="AD62"/>
      <c r="AE62"/>
      <c r="AF62"/>
      <c r="AG62"/>
      <c r="AH62"/>
      <c r="AI62"/>
      <c r="AJ62"/>
      <c r="AK62"/>
      <c r="AL62"/>
      <c r="AM62"/>
      <c r="AN62"/>
      <c r="AO62"/>
    </row>
    <row r="63" spans="1:41" ht="15.75" x14ac:dyDescent="0.25">
      <c r="A63" s="73" t="s">
        <v>83</v>
      </c>
      <c r="B63" s="73"/>
      <c r="C63" s="73"/>
      <c r="D63" s="73"/>
      <c r="E63" s="73"/>
      <c r="F63" s="73"/>
      <c r="G63" s="73"/>
      <c r="H63" s="73"/>
      <c r="I63" s="73"/>
      <c r="J63" s="73"/>
    </row>
    <row r="64" spans="1:41" ht="16.5" thickBot="1" x14ac:dyDescent="0.3">
      <c r="A64" s="74" t="s">
        <v>84</v>
      </c>
      <c r="B64" s="74"/>
      <c r="C64" s="74"/>
      <c r="D64" s="74"/>
      <c r="E64" s="74"/>
      <c r="F64" s="74"/>
      <c r="G64" s="74"/>
      <c r="H64" s="74"/>
      <c r="I64" s="74"/>
      <c r="J64" s="74"/>
      <c r="K64" s="10"/>
    </row>
    <row r="65" spans="1:11" ht="23.25" customHeight="1" x14ac:dyDescent="0.25">
      <c r="A65" s="28" t="s">
        <v>76</v>
      </c>
      <c r="B65" s="83" t="s">
        <v>90</v>
      </c>
      <c r="C65" s="83"/>
      <c r="D65" s="83"/>
      <c r="E65" s="83"/>
      <c r="F65" s="83"/>
      <c r="G65" s="83"/>
      <c r="H65" s="83"/>
      <c r="I65" s="83"/>
      <c r="J65" s="83"/>
    </row>
    <row r="66" spans="1:11" ht="48.75" customHeight="1" x14ac:dyDescent="0.25">
      <c r="A66" s="28" t="s">
        <v>78</v>
      </c>
      <c r="B66" s="110" t="s">
        <v>91</v>
      </c>
      <c r="C66" s="110"/>
      <c r="D66" s="110"/>
      <c r="E66" s="110"/>
      <c r="F66" s="110"/>
      <c r="G66" s="110"/>
      <c r="H66" s="110"/>
      <c r="I66" s="110"/>
      <c r="J66" s="110"/>
    </row>
    <row r="67" spans="1:11" ht="16.5" thickBot="1" x14ac:dyDescent="0.3">
      <c r="A67" s="82" t="s">
        <v>70</v>
      </c>
      <c r="B67" s="82"/>
      <c r="C67" s="82"/>
      <c r="D67" s="82"/>
      <c r="E67" s="82"/>
      <c r="F67" s="82"/>
      <c r="G67" s="82"/>
      <c r="H67" s="82"/>
      <c r="I67" s="82"/>
      <c r="J67" s="82"/>
      <c r="K67" s="10"/>
    </row>
    <row r="68" spans="1:11" ht="17.25" customHeight="1" thickBot="1" x14ac:dyDescent="0.3">
      <c r="A68" s="7" t="s">
        <v>71</v>
      </c>
      <c r="B68" s="79" t="s">
        <v>92</v>
      </c>
      <c r="C68" s="79"/>
      <c r="D68" s="79"/>
      <c r="E68" s="79"/>
      <c r="F68" s="79"/>
      <c r="G68" s="79"/>
      <c r="H68" s="79"/>
      <c r="I68" s="79"/>
      <c r="J68" s="79"/>
    </row>
    <row r="69" spans="1:11" ht="30" customHeight="1" thickBot="1" x14ac:dyDescent="0.3">
      <c r="A69" s="7" t="s">
        <v>73</v>
      </c>
      <c r="B69" s="84" t="s">
        <v>93</v>
      </c>
      <c r="C69" s="84"/>
      <c r="D69" s="84"/>
      <c r="E69" s="84"/>
      <c r="F69" s="84"/>
      <c r="G69" s="84"/>
      <c r="H69" s="84"/>
      <c r="I69" s="84"/>
      <c r="J69" s="84"/>
    </row>
    <row r="70" spans="1:11" ht="18.75" customHeight="1" x14ac:dyDescent="0.25">
      <c r="A70" s="78" t="s">
        <v>75</v>
      </c>
      <c r="B70" s="79" t="s">
        <v>76</v>
      </c>
      <c r="C70" s="79"/>
      <c r="D70" s="79"/>
      <c r="E70" s="79"/>
      <c r="F70" s="79"/>
      <c r="G70" s="79"/>
      <c r="H70" s="79"/>
      <c r="I70" s="79"/>
      <c r="J70" s="79"/>
    </row>
    <row r="71" spans="1:11" ht="45.75" customHeight="1" x14ac:dyDescent="0.25">
      <c r="A71" s="78"/>
      <c r="B71" s="80" t="s">
        <v>94</v>
      </c>
      <c r="C71" s="80"/>
      <c r="D71" s="80"/>
      <c r="E71" s="80"/>
      <c r="F71" s="80"/>
      <c r="G71" s="80"/>
      <c r="H71" s="80"/>
      <c r="I71" s="80"/>
      <c r="J71" s="80"/>
    </row>
    <row r="72" spans="1:11" ht="18.75" customHeight="1" x14ac:dyDescent="0.25">
      <c r="A72" s="78"/>
      <c r="B72" s="79" t="s">
        <v>78</v>
      </c>
      <c r="C72" s="79"/>
      <c r="D72" s="79"/>
      <c r="E72" s="79"/>
      <c r="F72" s="79"/>
      <c r="G72" s="79"/>
      <c r="H72" s="79"/>
      <c r="I72" s="79"/>
      <c r="J72" s="79"/>
    </row>
    <row r="73" spans="1:11" ht="78.75" customHeight="1" x14ac:dyDescent="0.25">
      <c r="A73" s="78"/>
      <c r="B73" s="80" t="s">
        <v>95</v>
      </c>
      <c r="C73" s="80"/>
      <c r="D73" s="80"/>
      <c r="E73" s="80"/>
      <c r="F73" s="80"/>
      <c r="G73" s="80"/>
      <c r="H73" s="80"/>
      <c r="I73" s="80"/>
      <c r="J73" s="80"/>
    </row>
    <row r="74" spans="1:11" ht="18.75" customHeight="1" x14ac:dyDescent="0.25">
      <c r="A74" s="78" t="s">
        <v>80</v>
      </c>
      <c r="B74" s="79" t="s">
        <v>76</v>
      </c>
      <c r="C74" s="79"/>
      <c r="D74" s="79"/>
      <c r="E74" s="79"/>
      <c r="F74" s="79"/>
      <c r="G74" s="79"/>
      <c r="H74" s="79"/>
      <c r="I74" s="79"/>
      <c r="J74" s="79"/>
    </row>
    <row r="75" spans="1:11" ht="42.75" customHeight="1" x14ac:dyDescent="0.25">
      <c r="A75" s="78"/>
      <c r="B75" s="80" t="s">
        <v>96</v>
      </c>
      <c r="C75" s="80"/>
      <c r="D75" s="80"/>
      <c r="E75" s="80"/>
      <c r="F75" s="80"/>
      <c r="G75" s="80"/>
      <c r="H75" s="80"/>
      <c r="I75" s="80"/>
      <c r="J75" s="80"/>
    </row>
    <row r="76" spans="1:11" ht="18.75" customHeight="1" x14ac:dyDescent="0.25">
      <c r="A76" s="78"/>
      <c r="B76" s="79" t="s">
        <v>78</v>
      </c>
      <c r="C76" s="79"/>
      <c r="D76" s="79"/>
      <c r="E76" s="79"/>
      <c r="F76" s="79"/>
      <c r="G76" s="79"/>
      <c r="H76" s="79"/>
      <c r="I76" s="79"/>
      <c r="J76" s="79"/>
    </row>
    <row r="77" spans="1:11" ht="43.5" customHeight="1" x14ac:dyDescent="0.25">
      <c r="A77" s="78"/>
      <c r="B77" s="80" t="s">
        <v>97</v>
      </c>
      <c r="C77" s="80"/>
      <c r="D77" s="80"/>
      <c r="E77" s="80"/>
      <c r="F77" s="80"/>
      <c r="G77" s="80"/>
      <c r="H77" s="80"/>
      <c r="I77" s="80"/>
      <c r="J77" s="80"/>
    </row>
    <row r="78" spans="1:11" ht="15.75" x14ac:dyDescent="0.25">
      <c r="A78" s="73" t="s">
        <v>83</v>
      </c>
      <c r="B78" s="73"/>
      <c r="C78" s="73"/>
      <c r="D78" s="73"/>
      <c r="E78" s="73"/>
      <c r="F78" s="73"/>
      <c r="G78" s="73"/>
      <c r="H78" s="73"/>
      <c r="I78" s="73"/>
      <c r="J78" s="73"/>
    </row>
    <row r="79" spans="1:11" ht="16.5" thickBot="1" x14ac:dyDescent="0.3">
      <c r="A79" s="74" t="s">
        <v>84</v>
      </c>
      <c r="B79" s="74"/>
      <c r="C79" s="74"/>
      <c r="D79" s="74"/>
      <c r="E79" s="74"/>
      <c r="F79" s="74"/>
      <c r="G79" s="74"/>
      <c r="H79" s="74"/>
      <c r="I79" s="74"/>
      <c r="J79" s="74"/>
      <c r="K79" s="10"/>
    </row>
    <row r="80" spans="1:11" ht="23.25" customHeight="1" x14ac:dyDescent="0.25">
      <c r="A80" s="28" t="s">
        <v>76</v>
      </c>
      <c r="B80" s="83" t="s">
        <v>98</v>
      </c>
      <c r="C80" s="83"/>
      <c r="D80" s="83"/>
      <c r="E80" s="83"/>
      <c r="F80" s="83"/>
      <c r="G80" s="83"/>
      <c r="H80" s="83"/>
      <c r="I80" s="83"/>
      <c r="J80" s="83"/>
    </row>
    <row r="81" spans="1:41" ht="23.25" customHeight="1" x14ac:dyDescent="0.25">
      <c r="A81" s="28" t="s">
        <v>78</v>
      </c>
      <c r="B81" s="83" t="s">
        <v>99</v>
      </c>
      <c r="C81" s="83"/>
      <c r="D81" s="83"/>
      <c r="E81" s="83"/>
      <c r="F81" s="83"/>
      <c r="G81" s="83"/>
      <c r="H81" s="83"/>
      <c r="I81" s="83"/>
      <c r="J81" s="83"/>
    </row>
    <row r="82" spans="1:41" ht="16.5" thickBot="1" x14ac:dyDescent="0.3">
      <c r="A82" s="82" t="s">
        <v>70</v>
      </c>
      <c r="B82" s="82"/>
      <c r="C82" s="82"/>
      <c r="D82" s="82"/>
      <c r="E82" s="82"/>
      <c r="F82" s="82"/>
      <c r="G82" s="82"/>
      <c r="H82" s="82"/>
      <c r="I82" s="82"/>
      <c r="J82" s="82"/>
      <c r="K82" s="10"/>
    </row>
    <row r="83" spans="1:41" s="8" customFormat="1" ht="15" customHeight="1" thickBot="1" x14ac:dyDescent="0.3">
      <c r="A83" s="7" t="s">
        <v>71</v>
      </c>
      <c r="B83" s="79" t="s">
        <v>100</v>
      </c>
      <c r="C83" s="79"/>
      <c r="D83" s="79"/>
      <c r="E83" s="79"/>
      <c r="F83" s="79"/>
      <c r="G83" s="79"/>
      <c r="H83" s="79"/>
      <c r="I83" s="79"/>
      <c r="J83" s="79"/>
      <c r="L83"/>
      <c r="M83"/>
      <c r="N83"/>
      <c r="O83"/>
      <c r="P83"/>
      <c r="Q83"/>
      <c r="R83"/>
      <c r="S83"/>
      <c r="T83"/>
      <c r="U83"/>
      <c r="V83"/>
      <c r="W83"/>
      <c r="X83"/>
      <c r="Y83"/>
      <c r="Z83"/>
      <c r="AA83"/>
      <c r="AB83"/>
      <c r="AC83"/>
      <c r="AD83"/>
      <c r="AE83"/>
      <c r="AF83"/>
      <c r="AG83"/>
      <c r="AH83"/>
      <c r="AI83"/>
      <c r="AJ83"/>
      <c r="AK83"/>
      <c r="AL83"/>
      <c r="AM83"/>
      <c r="AN83"/>
      <c r="AO83"/>
    </row>
    <row r="84" spans="1:41" s="8" customFormat="1" ht="30" customHeight="1" thickBot="1" x14ac:dyDescent="0.3">
      <c r="A84" s="7" t="s">
        <v>73</v>
      </c>
      <c r="B84" s="87" t="s">
        <v>101</v>
      </c>
      <c r="C84" s="87"/>
      <c r="D84" s="87"/>
      <c r="E84" s="87"/>
      <c r="F84" s="87"/>
      <c r="G84" s="87"/>
      <c r="H84" s="87"/>
      <c r="I84" s="87"/>
      <c r="J84" s="87"/>
      <c r="L84"/>
      <c r="M84"/>
      <c r="N84"/>
      <c r="O84"/>
      <c r="P84"/>
      <c r="Q84"/>
      <c r="R84"/>
      <c r="S84"/>
      <c r="T84"/>
      <c r="U84"/>
      <c r="V84"/>
      <c r="W84"/>
      <c r="X84"/>
      <c r="Y84"/>
      <c r="Z84"/>
      <c r="AA84"/>
      <c r="AB84"/>
      <c r="AC84"/>
      <c r="AD84"/>
      <c r="AE84"/>
      <c r="AF84"/>
      <c r="AG84"/>
      <c r="AH84"/>
      <c r="AI84"/>
      <c r="AJ84"/>
      <c r="AK84"/>
      <c r="AL84"/>
      <c r="AM84"/>
      <c r="AN84"/>
      <c r="AO84"/>
    </row>
    <row r="85" spans="1:41" s="8" customFormat="1" ht="18.75" hidden="1" customHeight="1" thickBot="1" x14ac:dyDescent="0.3">
      <c r="A85" s="29"/>
      <c r="B85" s="79" t="s">
        <v>102</v>
      </c>
      <c r="C85" s="79"/>
      <c r="D85" s="79"/>
      <c r="E85" s="79"/>
      <c r="F85" s="79"/>
      <c r="G85" s="79"/>
      <c r="H85" s="79"/>
      <c r="I85" s="79"/>
      <c r="J85" s="79"/>
      <c r="L85"/>
      <c r="M85"/>
      <c r="N85"/>
      <c r="O85"/>
      <c r="P85"/>
      <c r="Q85"/>
      <c r="R85"/>
      <c r="S85"/>
      <c r="T85"/>
      <c r="U85"/>
      <c r="V85"/>
      <c r="W85"/>
      <c r="X85"/>
      <c r="Y85"/>
      <c r="Z85"/>
      <c r="AA85"/>
      <c r="AB85"/>
      <c r="AC85"/>
      <c r="AD85"/>
      <c r="AE85"/>
      <c r="AF85"/>
      <c r="AG85"/>
      <c r="AH85"/>
      <c r="AI85"/>
      <c r="AJ85"/>
      <c r="AK85"/>
      <c r="AL85"/>
      <c r="AM85"/>
      <c r="AN85"/>
      <c r="AO85"/>
    </row>
    <row r="86" spans="1:41" s="8" customFormat="1" ht="17.25" hidden="1" customHeight="1" thickBot="1" x14ac:dyDescent="0.3">
      <c r="A86" s="30"/>
      <c r="B86" s="83" t="s">
        <v>90</v>
      </c>
      <c r="C86" s="83"/>
      <c r="D86" s="83"/>
      <c r="E86" s="83"/>
      <c r="F86" s="83"/>
      <c r="G86" s="83"/>
      <c r="H86" s="83"/>
      <c r="I86" s="83"/>
      <c r="J86" s="83"/>
      <c r="L86"/>
      <c r="M86"/>
      <c r="N86"/>
      <c r="O86"/>
      <c r="P86"/>
      <c r="Q86"/>
      <c r="R86"/>
      <c r="S86"/>
      <c r="T86"/>
      <c r="U86"/>
      <c r="V86"/>
      <c r="W86"/>
      <c r="X86"/>
      <c r="Y86"/>
      <c r="Z86"/>
      <c r="AA86"/>
      <c r="AB86"/>
      <c r="AC86"/>
      <c r="AD86"/>
      <c r="AE86"/>
      <c r="AF86"/>
      <c r="AG86"/>
      <c r="AH86"/>
      <c r="AI86"/>
      <c r="AJ86"/>
      <c r="AK86"/>
      <c r="AL86"/>
      <c r="AM86"/>
      <c r="AN86"/>
      <c r="AO86"/>
    </row>
    <row r="87" spans="1:41" s="8" customFormat="1" ht="18.75" hidden="1" customHeight="1" thickBot="1" x14ac:dyDescent="0.3">
      <c r="A87" s="30"/>
      <c r="B87" s="79" t="s">
        <v>103</v>
      </c>
      <c r="C87" s="79"/>
      <c r="D87" s="79"/>
      <c r="E87" s="79"/>
      <c r="F87" s="79"/>
      <c r="G87" s="79"/>
      <c r="H87" s="79"/>
      <c r="I87" s="79"/>
      <c r="J87" s="79"/>
      <c r="L87"/>
      <c r="M87"/>
      <c r="N87"/>
      <c r="O87"/>
      <c r="P87"/>
      <c r="Q87"/>
      <c r="R87"/>
      <c r="S87"/>
      <c r="T87"/>
      <c r="U87"/>
      <c r="V87"/>
      <c r="W87"/>
      <c r="X87"/>
      <c r="Y87"/>
      <c r="Z87"/>
      <c r="AA87"/>
      <c r="AB87"/>
      <c r="AC87"/>
      <c r="AD87"/>
      <c r="AE87"/>
      <c r="AF87"/>
      <c r="AG87"/>
      <c r="AH87"/>
      <c r="AI87"/>
      <c r="AJ87"/>
      <c r="AK87"/>
      <c r="AL87"/>
      <c r="AM87"/>
      <c r="AN87"/>
      <c r="AO87"/>
    </row>
    <row r="88" spans="1:41" s="8" customFormat="1" ht="17.25" hidden="1" customHeight="1" thickBot="1" x14ac:dyDescent="0.3">
      <c r="A88" s="30"/>
      <c r="B88" s="83" t="s">
        <v>90</v>
      </c>
      <c r="C88" s="83"/>
      <c r="D88" s="83"/>
      <c r="E88" s="83"/>
      <c r="F88" s="83"/>
      <c r="G88" s="83"/>
      <c r="H88" s="83"/>
      <c r="I88" s="83"/>
      <c r="J88" s="83"/>
      <c r="L88"/>
      <c r="M88"/>
      <c r="N88"/>
      <c r="O88"/>
      <c r="P88"/>
      <c r="Q88"/>
      <c r="R88"/>
      <c r="S88"/>
      <c r="T88"/>
      <c r="U88"/>
      <c r="V88"/>
      <c r="W88"/>
      <c r="X88"/>
      <c r="Y88"/>
      <c r="Z88"/>
      <c r="AA88"/>
      <c r="AB88"/>
      <c r="AC88"/>
      <c r="AD88"/>
      <c r="AE88"/>
      <c r="AF88"/>
      <c r="AG88"/>
      <c r="AH88"/>
      <c r="AI88"/>
      <c r="AJ88"/>
      <c r="AK88"/>
      <c r="AL88"/>
      <c r="AM88"/>
      <c r="AN88"/>
      <c r="AO88"/>
    </row>
    <row r="89" spans="1:41" s="8" customFormat="1" ht="18.75" customHeight="1" thickBot="1" x14ac:dyDescent="0.3">
      <c r="A89" s="78" t="s">
        <v>75</v>
      </c>
      <c r="B89" s="79" t="s">
        <v>76</v>
      </c>
      <c r="C89" s="79"/>
      <c r="D89" s="79"/>
      <c r="E89" s="79"/>
      <c r="F89" s="79"/>
      <c r="G89" s="79"/>
      <c r="H89" s="79"/>
      <c r="I89" s="79"/>
      <c r="J89" s="79"/>
      <c r="L89"/>
      <c r="M89"/>
      <c r="N89"/>
      <c r="O89"/>
      <c r="P89"/>
      <c r="Q89"/>
      <c r="R89"/>
      <c r="S89"/>
      <c r="T89"/>
      <c r="U89"/>
      <c r="V89"/>
      <c r="W89"/>
      <c r="X89"/>
      <c r="Y89"/>
      <c r="Z89"/>
      <c r="AA89"/>
      <c r="AB89"/>
      <c r="AC89"/>
      <c r="AD89"/>
      <c r="AE89"/>
      <c r="AF89"/>
      <c r="AG89"/>
      <c r="AH89"/>
      <c r="AI89"/>
      <c r="AJ89"/>
      <c r="AK89"/>
      <c r="AL89"/>
      <c r="AM89"/>
      <c r="AN89"/>
      <c r="AO89"/>
    </row>
    <row r="90" spans="1:41" s="8" customFormat="1" ht="37.5" customHeight="1" thickBot="1" x14ac:dyDescent="0.3">
      <c r="A90" s="78"/>
      <c r="B90" s="80" t="s">
        <v>104</v>
      </c>
      <c r="C90" s="80"/>
      <c r="D90" s="80"/>
      <c r="E90" s="80"/>
      <c r="F90" s="80"/>
      <c r="G90" s="80"/>
      <c r="H90" s="80"/>
      <c r="I90" s="80"/>
      <c r="J90" s="80"/>
      <c r="L90"/>
      <c r="M90"/>
      <c r="N90"/>
      <c r="O90"/>
      <c r="P90"/>
      <c r="Q90"/>
      <c r="R90"/>
      <c r="S90"/>
      <c r="T90"/>
      <c r="U90"/>
      <c r="V90"/>
      <c r="W90"/>
      <c r="X90"/>
      <c r="Y90"/>
      <c r="Z90"/>
      <c r="AA90"/>
      <c r="AB90"/>
      <c r="AC90"/>
      <c r="AD90"/>
      <c r="AE90"/>
      <c r="AF90"/>
      <c r="AG90"/>
      <c r="AH90"/>
      <c r="AI90"/>
      <c r="AJ90"/>
      <c r="AK90"/>
      <c r="AL90"/>
      <c r="AM90"/>
      <c r="AN90"/>
      <c r="AO90"/>
    </row>
    <row r="91" spans="1:41" s="8" customFormat="1" ht="18.75" customHeight="1" x14ac:dyDescent="0.25">
      <c r="A91" s="78"/>
      <c r="B91" s="79" t="s">
        <v>78</v>
      </c>
      <c r="C91" s="79"/>
      <c r="D91" s="79"/>
      <c r="E91" s="79"/>
      <c r="F91" s="79"/>
      <c r="G91" s="79"/>
      <c r="H91" s="79"/>
      <c r="I91" s="79"/>
      <c r="J91" s="79"/>
      <c r="L91"/>
      <c r="M91"/>
      <c r="N91"/>
      <c r="O91"/>
      <c r="P91"/>
      <c r="Q91"/>
      <c r="R91"/>
      <c r="S91"/>
      <c r="T91"/>
      <c r="U91"/>
      <c r="V91"/>
      <c r="W91"/>
      <c r="X91"/>
      <c r="Y91"/>
      <c r="Z91"/>
      <c r="AA91"/>
      <c r="AB91"/>
      <c r="AC91"/>
      <c r="AD91"/>
      <c r="AE91"/>
      <c r="AF91"/>
      <c r="AG91"/>
      <c r="AH91"/>
      <c r="AI91"/>
      <c r="AJ91"/>
      <c r="AK91"/>
      <c r="AL91"/>
      <c r="AM91"/>
      <c r="AN91"/>
      <c r="AO91"/>
    </row>
    <row r="92" spans="1:41" s="8" customFormat="1" ht="36" customHeight="1" x14ac:dyDescent="0.25">
      <c r="A92" s="78"/>
      <c r="B92" s="80" t="s">
        <v>105</v>
      </c>
      <c r="C92" s="80"/>
      <c r="D92" s="80"/>
      <c r="E92" s="80"/>
      <c r="F92" s="80"/>
      <c r="G92" s="80"/>
      <c r="H92" s="80"/>
      <c r="I92" s="80"/>
      <c r="J92" s="80"/>
      <c r="L92"/>
      <c r="M92"/>
      <c r="N92"/>
      <c r="O92"/>
      <c r="P92"/>
      <c r="Q92"/>
      <c r="R92"/>
      <c r="S92"/>
      <c r="T92"/>
      <c r="U92"/>
      <c r="V92"/>
      <c r="W92"/>
      <c r="X92"/>
      <c r="Y92"/>
      <c r="Z92"/>
      <c r="AA92"/>
      <c r="AB92"/>
      <c r="AC92"/>
      <c r="AD92"/>
      <c r="AE92"/>
      <c r="AF92"/>
      <c r="AG92"/>
      <c r="AH92"/>
      <c r="AI92"/>
      <c r="AJ92"/>
      <c r="AK92"/>
      <c r="AL92"/>
      <c r="AM92"/>
      <c r="AN92"/>
      <c r="AO92"/>
    </row>
    <row r="93" spans="1:41" s="8" customFormat="1" ht="18.75" customHeight="1" x14ac:dyDescent="0.25">
      <c r="A93" s="78" t="s">
        <v>80</v>
      </c>
      <c r="B93" s="79" t="s">
        <v>76</v>
      </c>
      <c r="C93" s="79"/>
      <c r="D93" s="79"/>
      <c r="E93" s="79"/>
      <c r="F93" s="79"/>
      <c r="G93" s="79"/>
      <c r="H93" s="79"/>
      <c r="I93" s="79"/>
      <c r="J93" s="79"/>
      <c r="L93"/>
      <c r="M93"/>
      <c r="N93"/>
      <c r="O93"/>
      <c r="P93"/>
      <c r="Q93"/>
      <c r="R93"/>
      <c r="S93"/>
      <c r="T93"/>
      <c r="U93"/>
      <c r="V93"/>
      <c r="W93"/>
      <c r="X93"/>
      <c r="Y93"/>
      <c r="Z93"/>
      <c r="AA93"/>
      <c r="AB93"/>
      <c r="AC93"/>
      <c r="AD93"/>
      <c r="AE93"/>
      <c r="AF93"/>
      <c r="AG93"/>
      <c r="AH93"/>
      <c r="AI93"/>
      <c r="AJ93"/>
      <c r="AK93"/>
      <c r="AL93"/>
      <c r="AM93"/>
      <c r="AN93"/>
      <c r="AO93"/>
    </row>
    <row r="94" spans="1:41" s="8" customFormat="1" ht="39.75" customHeight="1" x14ac:dyDescent="0.25">
      <c r="A94" s="78"/>
      <c r="B94" s="80" t="s">
        <v>106</v>
      </c>
      <c r="C94" s="80"/>
      <c r="D94" s="80"/>
      <c r="E94" s="80"/>
      <c r="F94" s="80"/>
      <c r="G94" s="80"/>
      <c r="H94" s="80"/>
      <c r="I94" s="80"/>
      <c r="J94" s="80"/>
      <c r="L94"/>
      <c r="M94"/>
      <c r="N94"/>
      <c r="O94"/>
      <c r="P94"/>
      <c r="Q94"/>
      <c r="R94"/>
      <c r="S94"/>
      <c r="T94"/>
      <c r="U94"/>
      <c r="V94"/>
      <c r="W94"/>
      <c r="X94"/>
      <c r="Y94"/>
      <c r="Z94"/>
      <c r="AA94"/>
      <c r="AB94"/>
      <c r="AC94"/>
      <c r="AD94"/>
      <c r="AE94"/>
      <c r="AF94"/>
      <c r="AG94"/>
      <c r="AH94"/>
      <c r="AI94"/>
      <c r="AJ94"/>
      <c r="AK94"/>
      <c r="AL94"/>
      <c r="AM94"/>
      <c r="AN94"/>
      <c r="AO94"/>
    </row>
    <row r="95" spans="1:41" ht="18.75" customHeight="1" x14ac:dyDescent="0.25">
      <c r="A95" s="78"/>
      <c r="B95" s="79" t="s">
        <v>78</v>
      </c>
      <c r="C95" s="79"/>
      <c r="D95" s="79"/>
      <c r="E95" s="79"/>
      <c r="F95" s="79"/>
      <c r="G95" s="79"/>
      <c r="H95" s="79"/>
      <c r="I95" s="79"/>
      <c r="J95" s="79"/>
    </row>
    <row r="96" spans="1:41" ht="40.5" customHeight="1" x14ac:dyDescent="0.25">
      <c r="A96" s="78"/>
      <c r="B96" s="80" t="s">
        <v>107</v>
      </c>
      <c r="C96" s="80"/>
      <c r="D96" s="80"/>
      <c r="E96" s="80"/>
      <c r="F96" s="80"/>
      <c r="G96" s="80"/>
      <c r="H96" s="80"/>
      <c r="I96" s="80"/>
      <c r="J96" s="80"/>
    </row>
    <row r="97" spans="1:11" ht="15.75" x14ac:dyDescent="0.25">
      <c r="A97" s="73" t="s">
        <v>83</v>
      </c>
      <c r="B97" s="73"/>
      <c r="C97" s="73"/>
      <c r="D97" s="73"/>
      <c r="E97" s="73"/>
      <c r="F97" s="73"/>
      <c r="G97" s="73"/>
      <c r="H97" s="73"/>
      <c r="I97" s="73"/>
      <c r="J97" s="73"/>
    </row>
    <row r="98" spans="1:11" ht="16.5" thickBot="1" x14ac:dyDescent="0.3">
      <c r="A98" s="74" t="s">
        <v>84</v>
      </c>
      <c r="B98" s="74"/>
      <c r="C98" s="74"/>
      <c r="D98" s="74"/>
      <c r="E98" s="74"/>
      <c r="F98" s="74"/>
      <c r="G98" s="74"/>
      <c r="H98" s="74"/>
      <c r="I98" s="74"/>
      <c r="J98" s="74"/>
      <c r="K98" s="10"/>
    </row>
    <row r="99" spans="1:11" ht="23.25" customHeight="1" x14ac:dyDescent="0.25">
      <c r="A99" s="28" t="s">
        <v>76</v>
      </c>
      <c r="B99" s="83" t="s">
        <v>108</v>
      </c>
      <c r="C99" s="83"/>
      <c r="D99" s="83"/>
      <c r="E99" s="83"/>
      <c r="F99" s="83"/>
      <c r="G99" s="83"/>
      <c r="H99" s="83"/>
      <c r="I99" s="83"/>
      <c r="J99" s="83"/>
    </row>
    <row r="100" spans="1:11" ht="23.25" customHeight="1" x14ac:dyDescent="0.25">
      <c r="A100" s="28" t="s">
        <v>78</v>
      </c>
      <c r="B100" s="83" t="s">
        <v>108</v>
      </c>
      <c r="C100" s="83"/>
      <c r="D100" s="83"/>
      <c r="E100" s="83"/>
      <c r="F100" s="83"/>
      <c r="G100" s="83"/>
      <c r="H100" s="83"/>
      <c r="I100" s="83"/>
      <c r="J100" s="83"/>
    </row>
    <row r="101" spans="1:11" ht="16.5" thickBot="1" x14ac:dyDescent="0.3">
      <c r="A101" s="82" t="s">
        <v>70</v>
      </c>
      <c r="B101" s="82"/>
      <c r="C101" s="82"/>
      <c r="D101" s="82"/>
      <c r="E101" s="82"/>
      <c r="F101" s="82"/>
      <c r="G101" s="82"/>
      <c r="H101" s="82"/>
      <c r="I101" s="82"/>
      <c r="J101" s="82"/>
      <c r="K101" s="10"/>
    </row>
    <row r="102" spans="1:11" ht="21" customHeight="1" thickBot="1" x14ac:dyDescent="0.3">
      <c r="A102" s="7" t="s">
        <v>71</v>
      </c>
      <c r="B102" s="79" t="s">
        <v>109</v>
      </c>
      <c r="C102" s="79"/>
      <c r="D102" s="79"/>
      <c r="E102" s="79"/>
      <c r="F102" s="79"/>
      <c r="G102" s="79"/>
      <c r="H102" s="79"/>
      <c r="I102" s="79"/>
      <c r="J102" s="79"/>
    </row>
    <row r="103" spans="1:11" ht="48.75" customHeight="1" thickBot="1" x14ac:dyDescent="0.3">
      <c r="A103" s="7" t="s">
        <v>73</v>
      </c>
      <c r="B103" s="84" t="s">
        <v>110</v>
      </c>
      <c r="C103" s="84"/>
      <c r="D103" s="84"/>
      <c r="E103" s="84"/>
      <c r="F103" s="84"/>
      <c r="G103" s="84"/>
      <c r="H103" s="84"/>
      <c r="I103" s="84"/>
      <c r="J103" s="84"/>
    </row>
    <row r="104" spans="1:11" ht="18.75" customHeight="1" x14ac:dyDescent="0.25">
      <c r="A104" s="78" t="s">
        <v>75</v>
      </c>
      <c r="B104" s="79" t="s">
        <v>76</v>
      </c>
      <c r="C104" s="79"/>
      <c r="D104" s="79"/>
      <c r="E104" s="79"/>
      <c r="F104" s="79"/>
      <c r="G104" s="79"/>
      <c r="H104" s="79"/>
      <c r="I104" s="79"/>
      <c r="J104" s="79"/>
    </row>
    <row r="105" spans="1:11" ht="109.5" customHeight="1" x14ac:dyDescent="0.25">
      <c r="A105" s="78"/>
      <c r="B105" s="86" t="s">
        <v>111</v>
      </c>
      <c r="C105" s="86"/>
      <c r="D105" s="86"/>
      <c r="E105" s="86"/>
      <c r="F105" s="86"/>
      <c r="G105" s="86"/>
      <c r="H105" s="86"/>
      <c r="I105" s="86"/>
      <c r="J105" s="86"/>
    </row>
    <row r="106" spans="1:11" ht="18.75" customHeight="1" x14ac:dyDescent="0.25">
      <c r="A106" s="78"/>
      <c r="B106" s="79" t="s">
        <v>78</v>
      </c>
      <c r="C106" s="79"/>
      <c r="D106" s="79"/>
      <c r="E106" s="79"/>
      <c r="F106" s="79"/>
      <c r="G106" s="79"/>
      <c r="H106" s="79"/>
      <c r="I106" s="79"/>
      <c r="J106" s="79"/>
    </row>
    <row r="107" spans="1:11" ht="123.75" customHeight="1" x14ac:dyDescent="0.25">
      <c r="A107" s="78"/>
      <c r="B107" s="80" t="s">
        <v>112</v>
      </c>
      <c r="C107" s="80"/>
      <c r="D107" s="80"/>
      <c r="E107" s="80"/>
      <c r="F107" s="80"/>
      <c r="G107" s="80"/>
      <c r="H107" s="80"/>
      <c r="I107" s="80"/>
      <c r="J107" s="80"/>
    </row>
    <row r="108" spans="1:11" ht="18.75" customHeight="1" x14ac:dyDescent="0.25">
      <c r="A108" s="78" t="s">
        <v>80</v>
      </c>
      <c r="B108" s="79" t="s">
        <v>76</v>
      </c>
      <c r="C108" s="79"/>
      <c r="D108" s="79"/>
      <c r="E108" s="79"/>
      <c r="F108" s="79"/>
      <c r="G108" s="79"/>
      <c r="H108" s="79"/>
      <c r="I108" s="79"/>
      <c r="J108" s="79"/>
    </row>
    <row r="109" spans="1:11" ht="32.25" customHeight="1" x14ac:dyDescent="0.25">
      <c r="A109" s="78"/>
      <c r="B109" s="85" t="s">
        <v>113</v>
      </c>
      <c r="C109" s="80"/>
      <c r="D109" s="80"/>
      <c r="E109" s="80"/>
      <c r="F109" s="80"/>
      <c r="G109" s="80"/>
      <c r="H109" s="80"/>
      <c r="I109" s="80"/>
      <c r="J109" s="80"/>
    </row>
    <row r="110" spans="1:11" ht="18.75" customHeight="1" x14ac:dyDescent="0.25">
      <c r="A110" s="78"/>
      <c r="B110" s="79" t="s">
        <v>78</v>
      </c>
      <c r="C110" s="79"/>
      <c r="D110" s="79"/>
      <c r="E110" s="79"/>
      <c r="F110" s="79"/>
      <c r="G110" s="79"/>
      <c r="H110" s="79"/>
      <c r="I110" s="79"/>
      <c r="J110" s="79"/>
    </row>
    <row r="111" spans="1:11" ht="33.75" customHeight="1" x14ac:dyDescent="0.25">
      <c r="A111" s="78"/>
      <c r="B111" s="85" t="s">
        <v>114</v>
      </c>
      <c r="C111" s="80"/>
      <c r="D111" s="80"/>
      <c r="E111" s="80"/>
      <c r="F111" s="80"/>
      <c r="G111" s="80"/>
      <c r="H111" s="80"/>
      <c r="I111" s="80"/>
      <c r="J111" s="80"/>
    </row>
    <row r="112" spans="1:11" ht="15.75" x14ac:dyDescent="0.25">
      <c r="A112" s="73" t="s">
        <v>83</v>
      </c>
      <c r="B112" s="73"/>
      <c r="C112" s="73"/>
      <c r="D112" s="73"/>
      <c r="E112" s="73"/>
      <c r="F112" s="73"/>
      <c r="G112" s="73"/>
      <c r="H112" s="73"/>
      <c r="I112" s="73"/>
      <c r="J112" s="73"/>
    </row>
    <row r="113" spans="1:11" ht="16.5" thickBot="1" x14ac:dyDescent="0.3">
      <c r="A113" s="74" t="s">
        <v>84</v>
      </c>
      <c r="B113" s="74"/>
      <c r="C113" s="74"/>
      <c r="D113" s="74"/>
      <c r="E113" s="74"/>
      <c r="F113" s="74"/>
      <c r="G113" s="74"/>
      <c r="H113" s="74"/>
      <c r="I113" s="74"/>
      <c r="J113" s="74"/>
      <c r="K113" s="10"/>
    </row>
    <row r="114" spans="1:11" ht="23.25" customHeight="1" x14ac:dyDescent="0.25">
      <c r="A114" s="28" t="s">
        <v>76</v>
      </c>
      <c r="B114" s="83" t="s">
        <v>90</v>
      </c>
      <c r="C114" s="83"/>
      <c r="D114" s="83"/>
      <c r="E114" s="83"/>
      <c r="F114" s="83"/>
      <c r="G114" s="83"/>
      <c r="H114" s="83"/>
      <c r="I114" s="83"/>
      <c r="J114" s="83"/>
    </row>
    <row r="115" spans="1:11" ht="23.25" customHeight="1" x14ac:dyDescent="0.25">
      <c r="A115" s="28" t="s">
        <v>78</v>
      </c>
      <c r="B115" s="83" t="s">
        <v>90</v>
      </c>
      <c r="C115" s="83"/>
      <c r="D115" s="83"/>
      <c r="E115" s="83"/>
      <c r="F115" s="83"/>
      <c r="G115" s="83"/>
      <c r="H115" s="83"/>
      <c r="I115" s="83"/>
      <c r="J115" s="83"/>
    </row>
    <row r="116" spans="1:11" ht="16.5" thickBot="1" x14ac:dyDescent="0.3">
      <c r="A116" s="82" t="s">
        <v>70</v>
      </c>
      <c r="B116" s="82"/>
      <c r="C116" s="82"/>
      <c r="D116" s="82"/>
      <c r="E116" s="82"/>
      <c r="F116" s="82"/>
      <c r="G116" s="82"/>
      <c r="H116" s="82"/>
      <c r="I116" s="82"/>
      <c r="J116" s="82"/>
      <c r="K116" s="10"/>
    </row>
    <row r="117" spans="1:11" ht="21" customHeight="1" thickBot="1" x14ac:dyDescent="0.3">
      <c r="A117" s="7" t="s">
        <v>71</v>
      </c>
      <c r="B117" s="79" t="s">
        <v>115</v>
      </c>
      <c r="C117" s="79"/>
      <c r="D117" s="79"/>
      <c r="E117" s="79"/>
      <c r="F117" s="79"/>
      <c r="G117" s="79"/>
      <c r="H117" s="79"/>
      <c r="I117" s="79"/>
      <c r="J117" s="79"/>
    </row>
    <row r="118" spans="1:11" ht="53.25" customHeight="1" thickBot="1" x14ac:dyDescent="0.3">
      <c r="A118" s="7" t="s">
        <v>73</v>
      </c>
      <c r="B118" s="84" t="s">
        <v>116</v>
      </c>
      <c r="C118" s="84"/>
      <c r="D118" s="84"/>
      <c r="E118" s="84"/>
      <c r="F118" s="84"/>
      <c r="G118" s="84"/>
      <c r="H118" s="84"/>
      <c r="I118" s="84"/>
      <c r="J118" s="84"/>
    </row>
    <row r="119" spans="1:11" ht="18.75" customHeight="1" x14ac:dyDescent="0.25">
      <c r="A119" s="78" t="s">
        <v>75</v>
      </c>
      <c r="B119" s="79" t="s">
        <v>76</v>
      </c>
      <c r="C119" s="79"/>
      <c r="D119" s="79"/>
      <c r="E119" s="79"/>
      <c r="F119" s="79"/>
      <c r="G119" s="79"/>
      <c r="H119" s="79"/>
      <c r="I119" s="79"/>
      <c r="J119" s="79"/>
    </row>
    <row r="120" spans="1:11" ht="67.5" customHeight="1" x14ac:dyDescent="0.25">
      <c r="A120" s="78"/>
      <c r="B120" s="80" t="s">
        <v>117</v>
      </c>
      <c r="C120" s="80"/>
      <c r="D120" s="80"/>
      <c r="E120" s="80"/>
      <c r="F120" s="80"/>
      <c r="G120" s="80"/>
      <c r="H120" s="80"/>
      <c r="I120" s="80"/>
      <c r="J120" s="80"/>
    </row>
    <row r="121" spans="1:11" ht="18.75" customHeight="1" x14ac:dyDescent="0.25">
      <c r="A121" s="78"/>
      <c r="B121" s="79" t="s">
        <v>78</v>
      </c>
      <c r="C121" s="79"/>
      <c r="D121" s="79"/>
      <c r="E121" s="79"/>
      <c r="F121" s="79"/>
      <c r="G121" s="79"/>
      <c r="H121" s="79"/>
      <c r="I121" s="79"/>
      <c r="J121" s="79"/>
    </row>
    <row r="122" spans="1:11" ht="40.5" customHeight="1" x14ac:dyDescent="0.25">
      <c r="A122" s="78"/>
      <c r="B122" s="80" t="s">
        <v>118</v>
      </c>
      <c r="C122" s="80"/>
      <c r="D122" s="80"/>
      <c r="E122" s="80"/>
      <c r="F122" s="80"/>
      <c r="G122" s="80"/>
      <c r="H122" s="80"/>
      <c r="I122" s="80"/>
      <c r="J122" s="80"/>
    </row>
    <row r="123" spans="1:11" ht="18.75" customHeight="1" x14ac:dyDescent="0.25">
      <c r="A123" s="78" t="s">
        <v>80</v>
      </c>
      <c r="B123" s="79" t="s">
        <v>76</v>
      </c>
      <c r="C123" s="79"/>
      <c r="D123" s="79"/>
      <c r="E123" s="79"/>
      <c r="F123" s="79"/>
      <c r="G123" s="79"/>
      <c r="H123" s="79"/>
      <c r="I123" s="79"/>
      <c r="J123" s="79"/>
    </row>
    <row r="124" spans="1:11" ht="43.5" customHeight="1" x14ac:dyDescent="0.25">
      <c r="A124" s="78"/>
      <c r="B124" s="80" t="s">
        <v>119</v>
      </c>
      <c r="C124" s="80"/>
      <c r="D124" s="80"/>
      <c r="E124" s="80"/>
      <c r="F124" s="80"/>
      <c r="G124" s="80"/>
      <c r="H124" s="80"/>
      <c r="I124" s="80"/>
      <c r="J124" s="80"/>
    </row>
    <row r="125" spans="1:11" ht="18.75" customHeight="1" x14ac:dyDescent="0.25">
      <c r="A125" s="78"/>
      <c r="B125" s="79" t="s">
        <v>78</v>
      </c>
      <c r="C125" s="79"/>
      <c r="D125" s="79"/>
      <c r="E125" s="79"/>
      <c r="F125" s="79"/>
      <c r="G125" s="79"/>
      <c r="H125" s="79"/>
      <c r="I125" s="79"/>
      <c r="J125" s="79"/>
    </row>
    <row r="126" spans="1:11" ht="18" customHeight="1" x14ac:dyDescent="0.25">
      <c r="A126" s="78"/>
      <c r="B126" s="81" t="s">
        <v>120</v>
      </c>
      <c r="C126" s="81"/>
      <c r="D126" s="81"/>
      <c r="E126" s="81"/>
      <c r="F126" s="81"/>
      <c r="G126" s="81"/>
      <c r="H126" s="81"/>
      <c r="I126" s="81"/>
      <c r="J126" s="81"/>
    </row>
    <row r="127" spans="1:11" ht="15.75" x14ac:dyDescent="0.25">
      <c r="A127" s="73" t="s">
        <v>83</v>
      </c>
      <c r="B127" s="73"/>
      <c r="C127" s="73"/>
      <c r="D127" s="73"/>
      <c r="E127" s="73"/>
      <c r="F127" s="73"/>
      <c r="G127" s="73"/>
      <c r="H127" s="73"/>
      <c r="I127" s="73"/>
      <c r="J127" s="73"/>
    </row>
    <row r="128" spans="1:11" ht="16.5" thickBot="1" x14ac:dyDescent="0.3">
      <c r="A128" s="74" t="s">
        <v>84</v>
      </c>
      <c r="B128" s="74"/>
      <c r="C128" s="74"/>
      <c r="D128" s="74"/>
      <c r="E128" s="74"/>
      <c r="F128" s="74"/>
      <c r="G128" s="74"/>
      <c r="H128" s="74"/>
      <c r="I128" s="74"/>
      <c r="J128" s="74"/>
      <c r="K128" s="10"/>
    </row>
    <row r="129" spans="1:11" ht="36" customHeight="1" x14ac:dyDescent="0.25">
      <c r="A129" s="28" t="s">
        <v>76</v>
      </c>
      <c r="B129" s="75" t="s">
        <v>121</v>
      </c>
      <c r="C129" s="75"/>
      <c r="D129" s="75"/>
      <c r="E129" s="75"/>
      <c r="F129" s="75"/>
      <c r="G129" s="75"/>
      <c r="H129" s="75"/>
      <c r="I129" s="75"/>
      <c r="J129" s="75"/>
    </row>
    <row r="130" spans="1:11" ht="31.5" customHeight="1" x14ac:dyDescent="0.25">
      <c r="A130" s="28" t="s">
        <v>78</v>
      </c>
      <c r="B130" s="75" t="s">
        <v>122</v>
      </c>
      <c r="C130" s="75"/>
      <c r="D130" s="75"/>
      <c r="E130" s="75"/>
      <c r="F130" s="75"/>
      <c r="G130" s="75"/>
      <c r="H130" s="75"/>
      <c r="I130" s="75"/>
      <c r="J130" s="75"/>
    </row>
    <row r="132" spans="1:11" x14ac:dyDescent="0.25">
      <c r="A132" s="1"/>
      <c r="B132"/>
      <c r="C132"/>
      <c r="D132"/>
      <c r="E132"/>
      <c r="F132"/>
      <c r="G132"/>
      <c r="H132"/>
      <c r="I132" s="1"/>
      <c r="J132" s="1"/>
      <c r="K132"/>
    </row>
    <row r="133" spans="1:11" x14ac:dyDescent="0.25">
      <c r="A133" s="2" t="s">
        <v>123</v>
      </c>
      <c r="B133"/>
      <c r="C133"/>
      <c r="D133"/>
      <c r="E133"/>
      <c r="F133"/>
      <c r="G133"/>
      <c r="H133"/>
      <c r="I133" s="76" t="s">
        <v>124</v>
      </c>
      <c r="J133" s="76"/>
      <c r="K133"/>
    </row>
    <row r="134" spans="1:11" x14ac:dyDescent="0.25">
      <c r="A134" s="3" t="s">
        <v>125</v>
      </c>
      <c r="B134"/>
      <c r="C134"/>
      <c r="D134"/>
      <c r="E134"/>
      <c r="F134"/>
      <c r="G134"/>
      <c r="H134"/>
      <c r="I134" s="77" t="s">
        <v>126</v>
      </c>
      <c r="J134" s="77"/>
      <c r="K134"/>
    </row>
  </sheetData>
  <mergeCells count="147">
    <mergeCell ref="B39:J39"/>
    <mergeCell ref="A36:J36"/>
    <mergeCell ref="A26:B26"/>
    <mergeCell ref="C26:E26"/>
    <mergeCell ref="F26:H26"/>
    <mergeCell ref="I26:J26"/>
    <mergeCell ref="A23:J23"/>
    <mergeCell ref="A25:B25"/>
    <mergeCell ref="C25:E25"/>
    <mergeCell ref="F25:H25"/>
    <mergeCell ref="I25:J25"/>
    <mergeCell ref="A24:J24"/>
    <mergeCell ref="A27:J27"/>
    <mergeCell ref="C28:D28"/>
    <mergeCell ref="E28:F28"/>
    <mergeCell ref="G28:H28"/>
    <mergeCell ref="I28:J28"/>
    <mergeCell ref="B38:J38"/>
    <mergeCell ref="A64:J64"/>
    <mergeCell ref="A67:J67"/>
    <mergeCell ref="B65:J65"/>
    <mergeCell ref="B66:J66"/>
    <mergeCell ref="B60:J60"/>
    <mergeCell ref="B61:J61"/>
    <mergeCell ref="B62:J62"/>
    <mergeCell ref="A59:A62"/>
    <mergeCell ref="B59:J59"/>
    <mergeCell ref="A63:J63"/>
    <mergeCell ref="B86:J86"/>
    <mergeCell ref="B87:J87"/>
    <mergeCell ref="B88:J88"/>
    <mergeCell ref="B89:J89"/>
    <mergeCell ref="B85:J85"/>
    <mergeCell ref="A78:J78"/>
    <mergeCell ref="A79:J79"/>
    <mergeCell ref="A74:A77"/>
    <mergeCell ref="B73:J73"/>
    <mergeCell ref="B74:J74"/>
    <mergeCell ref="B75:J75"/>
    <mergeCell ref="B76:J76"/>
    <mergeCell ref="B77:J77"/>
    <mergeCell ref="B80:J80"/>
    <mergeCell ref="B81:J81"/>
    <mergeCell ref="A82:J82"/>
    <mergeCell ref="B83:J83"/>
    <mergeCell ref="B84:J84"/>
    <mergeCell ref="B2:J2"/>
    <mergeCell ref="B4:C4"/>
    <mergeCell ref="D4:H4"/>
    <mergeCell ref="A8:J8"/>
    <mergeCell ref="B13:J13"/>
    <mergeCell ref="A37:J37"/>
    <mergeCell ref="B19:J19"/>
    <mergeCell ref="B20:J20"/>
    <mergeCell ref="B21:J21"/>
    <mergeCell ref="C17:J17"/>
    <mergeCell ref="A18:J18"/>
    <mergeCell ref="B22:J22"/>
    <mergeCell ref="B11:J11"/>
    <mergeCell ref="B12:J12"/>
    <mergeCell ref="C15:J15"/>
    <mergeCell ref="C16:J16"/>
    <mergeCell ref="A14:J14"/>
    <mergeCell ref="A5:J5"/>
    <mergeCell ref="A6:J6"/>
    <mergeCell ref="A7:J7"/>
    <mergeCell ref="B9:J9"/>
    <mergeCell ref="B10:J10"/>
    <mergeCell ref="B3:C3"/>
    <mergeCell ref="D3:H3"/>
    <mergeCell ref="B54:J54"/>
    <mergeCell ref="A55:A58"/>
    <mergeCell ref="B55:J55"/>
    <mergeCell ref="B56:J56"/>
    <mergeCell ref="B57:J57"/>
    <mergeCell ref="B58:J58"/>
    <mergeCell ref="B43:J43"/>
    <mergeCell ref="A44:A47"/>
    <mergeCell ref="B44:J44"/>
    <mergeCell ref="A48:J48"/>
    <mergeCell ref="B50:J50"/>
    <mergeCell ref="B51:J51"/>
    <mergeCell ref="A49:J49"/>
    <mergeCell ref="A52:J52"/>
    <mergeCell ref="B53:J53"/>
    <mergeCell ref="B45:J45"/>
    <mergeCell ref="B46:J46"/>
    <mergeCell ref="B47:J47"/>
    <mergeCell ref="A40:A43"/>
    <mergeCell ref="B40:J40"/>
    <mergeCell ref="B41:J41"/>
    <mergeCell ref="B42:J42"/>
    <mergeCell ref="B68:J68"/>
    <mergeCell ref="B69:J69"/>
    <mergeCell ref="A70:A73"/>
    <mergeCell ref="B70:J70"/>
    <mergeCell ref="B71:J71"/>
    <mergeCell ref="B72:J72"/>
    <mergeCell ref="B103:J103"/>
    <mergeCell ref="A104:A107"/>
    <mergeCell ref="B104:J104"/>
    <mergeCell ref="B105:J105"/>
    <mergeCell ref="B106:J106"/>
    <mergeCell ref="B107:J107"/>
    <mergeCell ref="B91:J91"/>
    <mergeCell ref="B92:J92"/>
    <mergeCell ref="A93:A96"/>
    <mergeCell ref="B93:J93"/>
    <mergeCell ref="B94:J94"/>
    <mergeCell ref="B95:J95"/>
    <mergeCell ref="B96:J96"/>
    <mergeCell ref="A97:J97"/>
    <mergeCell ref="A98:J98"/>
    <mergeCell ref="B99:J99"/>
    <mergeCell ref="B100:J100"/>
    <mergeCell ref="B102:J102"/>
    <mergeCell ref="A101:J101"/>
    <mergeCell ref="A89:A92"/>
    <mergeCell ref="B90:J90"/>
    <mergeCell ref="A113:J113"/>
    <mergeCell ref="B114:J114"/>
    <mergeCell ref="B115:J115"/>
    <mergeCell ref="A116:J116"/>
    <mergeCell ref="B117:J117"/>
    <mergeCell ref="B118:J118"/>
    <mergeCell ref="A108:A111"/>
    <mergeCell ref="B108:J108"/>
    <mergeCell ref="B109:J109"/>
    <mergeCell ref="B110:J110"/>
    <mergeCell ref="B111:J111"/>
    <mergeCell ref="A112:J112"/>
    <mergeCell ref="A127:J127"/>
    <mergeCell ref="A128:J128"/>
    <mergeCell ref="B129:J129"/>
    <mergeCell ref="B130:J130"/>
    <mergeCell ref="I133:J133"/>
    <mergeCell ref="I134:J134"/>
    <mergeCell ref="A119:A122"/>
    <mergeCell ref="B119:J119"/>
    <mergeCell ref="B120:J120"/>
    <mergeCell ref="B121:J121"/>
    <mergeCell ref="B122:J122"/>
    <mergeCell ref="A123:A126"/>
    <mergeCell ref="B123:J123"/>
    <mergeCell ref="B124:J124"/>
    <mergeCell ref="B125:J125"/>
    <mergeCell ref="B126:J126"/>
  </mergeCells>
  <dataValidations count="13">
    <dataValidation allowBlank="1" showInputMessage="1" showErrorMessage="1" prompt="Nombre de cada producto" sqref="A29" xr:uid="{F22A9DC9-6F72-4DA9-9439-50A7C126A2D4}"/>
    <dataValidation allowBlank="1" showInputMessage="1" showErrorMessage="1" prompt="Nombre del indicador" sqref="B29" xr:uid="{A26882C7-5752-4687-805F-AB9A5A9C4BFD}"/>
    <dataValidation allowBlank="1" showInputMessage="1" showErrorMessage="1" prompt="Meta anual del indicador" sqref="C29:C35 E29:E35 G34:H34 F30:H31" xr:uid="{3A5AD733-1467-4960-A229-5F62E7D3C8C2}"/>
    <dataValidation allowBlank="1" showInputMessage="1" showErrorMessage="1" prompt="Monto presupuestado para el producto" sqref="D29:D35 F29 F32:F35" xr:uid="{CA7AF022-0D5C-4DAD-9DB1-EE12649E8F92}"/>
    <dataValidation allowBlank="1" showInputMessage="1" showErrorMessage="1" prompt="Meta alcanzada en el trimestre" sqref="G29 G32:H33 G35:H35" xr:uid="{261CA5FB-27E1-4408-A2C5-D20C222B021C}"/>
    <dataValidation allowBlank="1" showInputMessage="1" showErrorMessage="1" prompt="Monto ejecutado en el trimestre" sqref="H29" xr:uid="{F9F2EB49-90AE-4539-B200-E372F2178006}"/>
    <dataValidation allowBlank="1" showInputMessage="1" showErrorMessage="1" prompt="¿En qué consiste el programa?" sqref="B20:J20" xr:uid="{54134036-91E1-4F97-986A-12A6353B9C5D}"/>
    <dataValidation allowBlank="1" showInputMessage="1" showErrorMessage="1" prompt="Oportunidades de mejora identificadas" sqref="A66 A100 A115 A131:J131 A51 A81 A130" xr:uid="{A538AC49-F37A-4FFF-A055-A4A5E827D68E}"/>
    <dataValidation allowBlank="1" showInputMessage="1" showErrorMessage="1" prompt="1. Describir lo plasmado en el presupuesto_x000a_2. Describir lo alcanzado en términos financieros y de producción " sqref="B108:J108 B40:J40 B110:J110 B46:J46 B57:J57 B61:J61 C85:J85 C89:J89 B106:J106 B70:J70 B93:J93 B91:J91 B95:J95 B104:J104 B121:J121 B44:J44 B59:J59 B72:J72 C87:J87 B85:B89 B42:J42 B55:J55 B74:J74 B76:J76 B119:J119 B123:J123 B125:J125" xr:uid="{3AF94A10-DF12-4AB6-BD50-D23F1D5B3655}"/>
    <dataValidation allowBlank="1" showInputMessage="1" showErrorMessage="1" prompt="Nombre del producto" sqref="B117:J117 B102:J102 B83:J83 B68:J68 B53:J53 B38:J38" xr:uid="{49FE526C-0DBB-4A7F-A4D7-C4A73A55CBEC}"/>
    <dataValidation allowBlank="1" showInputMessage="1" showErrorMessage="1" prompt="¿A quién va dirigido el programa?, ¿qué característica tiene esta población que requiere ser beneficiada?" sqref="B21:J21" xr:uid="{54996AC9-D35D-4B68-B89F-584648ED2A74}"/>
    <dataValidation allowBlank="1" showInputMessage="1" prompt="Nombre del capítulo" sqref="B9:J11" xr:uid="{EB82217F-919D-456F-953E-EF0CB079A274}"/>
    <dataValidation allowBlank="1" sqref="A9" xr:uid="{25CC5FE4-69E3-46CD-BCAB-A03B9743A99F}"/>
  </dataValidations>
  <printOptions horizontalCentered="1"/>
  <pageMargins left="0.39370078740157483" right="0.39370078740157483" top="0.59055118110236227" bottom="0.59055118110236227" header="0.31496062992125984" footer="0.19685039370078741"/>
  <pageSetup scale="69" fitToHeight="0" orientation="portrait" r:id="rId1"/>
  <headerFooter>
    <oddFooter>&amp;C&amp;10&amp;P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F000-5894-46B0-A083-FB1FE019F13C}">
  <sheetPr>
    <tabColor rgb="FFFFFF00"/>
    <pageSetUpPr fitToPage="1"/>
  </sheetPr>
  <dimension ref="A1:AU112"/>
  <sheetViews>
    <sheetView tabSelected="1" topLeftCell="A34" zoomScaleNormal="100" workbookViewId="0">
      <selection activeCell="G41" sqref="G41"/>
    </sheetView>
  </sheetViews>
  <sheetFormatPr baseColWidth="10" defaultColWidth="9.140625" defaultRowHeight="13.5" x14ac:dyDescent="0.25"/>
  <cols>
    <col min="1" max="1" width="29.42578125" style="51" customWidth="1"/>
    <col min="2" max="2" width="13.7109375" style="51" customWidth="1"/>
    <col min="3" max="3" width="12.7109375" style="51" customWidth="1"/>
    <col min="4" max="4" width="14.42578125" style="51" customWidth="1"/>
    <col min="5" max="5" width="12.7109375" style="51" customWidth="1"/>
    <col min="6" max="6" width="13.28515625" style="51" bestFit="1" customWidth="1"/>
    <col min="7" max="9" width="12.7109375" style="51" customWidth="1"/>
    <col min="10" max="10" width="16.42578125" style="51" customWidth="1"/>
    <col min="11" max="16384" width="9.140625" style="51"/>
  </cols>
  <sheetData>
    <row r="1" spans="1:10" ht="21.75" customHeight="1" x14ac:dyDescent="0.25">
      <c r="A1" s="56" t="s">
        <v>127</v>
      </c>
      <c r="B1" s="152" t="s">
        <v>128</v>
      </c>
      <c r="C1" s="153"/>
      <c r="D1" s="153"/>
      <c r="E1" s="153"/>
      <c r="F1" s="153"/>
      <c r="G1" s="153"/>
      <c r="H1" s="153"/>
      <c r="I1" s="153"/>
      <c r="J1" s="154"/>
    </row>
    <row r="2" spans="1:10" ht="27" x14ac:dyDescent="0.25">
      <c r="A2" s="57" t="s">
        <v>127</v>
      </c>
      <c r="B2" s="155" t="s">
        <v>1</v>
      </c>
      <c r="C2" s="156"/>
      <c r="D2" s="155" t="s">
        <v>2</v>
      </c>
      <c r="E2" s="156"/>
      <c r="F2" s="156"/>
      <c r="G2" s="156"/>
      <c r="H2" s="157"/>
      <c r="I2" s="58" t="s">
        <v>3</v>
      </c>
      <c r="J2" s="58" t="s">
        <v>4</v>
      </c>
    </row>
    <row r="3" spans="1:10" ht="32.25" customHeight="1" x14ac:dyDescent="0.25">
      <c r="A3" s="59" t="s">
        <v>127</v>
      </c>
      <c r="B3" s="158" t="s">
        <v>5</v>
      </c>
      <c r="C3" s="159"/>
      <c r="D3" s="158" t="s">
        <v>6</v>
      </c>
      <c r="E3" s="159"/>
      <c r="F3" s="159"/>
      <c r="G3" s="159"/>
      <c r="H3" s="160"/>
      <c r="I3" s="60" t="s">
        <v>129</v>
      </c>
      <c r="J3" s="60">
        <v>0</v>
      </c>
    </row>
    <row r="4" spans="1:10" x14ac:dyDescent="0.25">
      <c r="A4" s="161" t="s">
        <v>127</v>
      </c>
      <c r="B4" s="162"/>
      <c r="C4" s="162"/>
      <c r="D4" s="162"/>
      <c r="E4" s="162"/>
      <c r="F4" s="162"/>
      <c r="G4" s="162"/>
      <c r="H4" s="162"/>
      <c r="I4" s="162"/>
      <c r="J4" s="163"/>
    </row>
    <row r="5" spans="1:10" x14ac:dyDescent="0.25">
      <c r="A5" s="151" t="s">
        <v>127</v>
      </c>
      <c r="B5" s="151"/>
      <c r="C5" s="151"/>
      <c r="D5" s="151"/>
      <c r="E5" s="151"/>
      <c r="F5" s="151"/>
      <c r="G5" s="151"/>
      <c r="H5" s="151"/>
      <c r="I5" s="151"/>
      <c r="J5" s="151"/>
    </row>
    <row r="6" spans="1:10" x14ac:dyDescent="0.25">
      <c r="A6" s="116" t="s">
        <v>7</v>
      </c>
      <c r="B6" s="116"/>
      <c r="C6" s="116"/>
      <c r="D6" s="116"/>
      <c r="E6" s="116"/>
      <c r="F6" s="116"/>
      <c r="G6" s="116"/>
      <c r="H6" s="116"/>
      <c r="I6" s="116"/>
      <c r="J6" s="116"/>
    </row>
    <row r="7" spans="1:10" x14ac:dyDescent="0.25">
      <c r="A7" s="123" t="s">
        <v>8</v>
      </c>
      <c r="B7" s="123"/>
      <c r="C7" s="123"/>
      <c r="D7" s="123"/>
      <c r="E7" s="123"/>
      <c r="F7" s="123"/>
      <c r="G7" s="123"/>
      <c r="H7" s="123"/>
      <c r="I7" s="123"/>
      <c r="J7" s="123"/>
    </row>
    <row r="8" spans="1:10" x14ac:dyDescent="0.25">
      <c r="A8" s="61" t="s">
        <v>9</v>
      </c>
      <c r="B8" s="148" t="s">
        <v>10</v>
      </c>
      <c r="C8" s="148"/>
      <c r="D8" s="148"/>
      <c r="E8" s="148"/>
      <c r="F8" s="148"/>
      <c r="G8" s="148"/>
      <c r="H8" s="148"/>
      <c r="I8" s="148"/>
      <c r="J8" s="148"/>
    </row>
    <row r="9" spans="1:10" x14ac:dyDescent="0.25">
      <c r="A9" s="61" t="s">
        <v>130</v>
      </c>
      <c r="B9" s="148" t="s">
        <v>12</v>
      </c>
      <c r="C9" s="148"/>
      <c r="D9" s="148"/>
      <c r="E9" s="148"/>
      <c r="F9" s="148"/>
      <c r="G9" s="148"/>
      <c r="H9" s="148"/>
      <c r="I9" s="148"/>
      <c r="J9" s="148"/>
    </row>
    <row r="10" spans="1:10" x14ac:dyDescent="0.25">
      <c r="A10" s="61" t="s">
        <v>13</v>
      </c>
      <c r="B10" s="148" t="s">
        <v>14</v>
      </c>
      <c r="C10" s="148"/>
      <c r="D10" s="148"/>
      <c r="E10" s="148"/>
      <c r="F10" s="148"/>
      <c r="G10" s="148"/>
      <c r="H10" s="148"/>
      <c r="I10" s="148"/>
      <c r="J10" s="148"/>
    </row>
    <row r="11" spans="1:10" x14ac:dyDescent="0.25">
      <c r="A11" s="61" t="s">
        <v>15</v>
      </c>
      <c r="B11" s="148" t="s">
        <v>16</v>
      </c>
      <c r="C11" s="148"/>
      <c r="D11" s="148"/>
      <c r="E11" s="148"/>
      <c r="F11" s="148"/>
      <c r="G11" s="148"/>
      <c r="H11" s="148"/>
      <c r="I11" s="148"/>
      <c r="J11" s="148"/>
    </row>
    <row r="12" spans="1:10" ht="30" customHeight="1" x14ac:dyDescent="0.25">
      <c r="A12" s="61" t="s">
        <v>17</v>
      </c>
      <c r="B12" s="148" t="s">
        <v>18</v>
      </c>
      <c r="C12" s="148"/>
      <c r="D12" s="148"/>
      <c r="E12" s="148"/>
      <c r="F12" s="148"/>
      <c r="G12" s="148"/>
      <c r="H12" s="148"/>
      <c r="I12" s="148"/>
      <c r="J12" s="148"/>
    </row>
    <row r="13" spans="1:10" x14ac:dyDescent="0.25">
      <c r="A13" s="116" t="s">
        <v>19</v>
      </c>
      <c r="B13" s="116"/>
      <c r="C13" s="116"/>
      <c r="D13" s="116"/>
      <c r="E13" s="116"/>
      <c r="F13" s="116"/>
      <c r="G13" s="116"/>
      <c r="H13" s="116"/>
      <c r="I13" s="116"/>
      <c r="J13" s="116"/>
    </row>
    <row r="14" spans="1:10" x14ac:dyDescent="0.25">
      <c r="A14" s="61" t="s">
        <v>20</v>
      </c>
      <c r="B14" s="31">
        <v>3</v>
      </c>
      <c r="C14" s="150" t="s">
        <v>21</v>
      </c>
      <c r="D14" s="150"/>
      <c r="E14" s="150"/>
      <c r="F14" s="150"/>
      <c r="G14" s="150"/>
      <c r="H14" s="150"/>
      <c r="I14" s="150"/>
      <c r="J14" s="150"/>
    </row>
    <row r="15" spans="1:10" x14ac:dyDescent="0.25">
      <c r="A15" s="61" t="s">
        <v>22</v>
      </c>
      <c r="B15" s="32">
        <v>3.3</v>
      </c>
      <c r="C15" s="150" t="s">
        <v>23</v>
      </c>
      <c r="D15" s="150"/>
      <c r="E15" s="150"/>
      <c r="F15" s="150"/>
      <c r="G15" s="150"/>
      <c r="H15" s="150"/>
      <c r="I15" s="150"/>
      <c r="J15" s="150"/>
    </row>
    <row r="16" spans="1:10" x14ac:dyDescent="0.25">
      <c r="A16" s="61" t="s">
        <v>24</v>
      </c>
      <c r="B16" s="31" t="s">
        <v>25</v>
      </c>
      <c r="C16" s="150" t="s">
        <v>26</v>
      </c>
      <c r="D16" s="150"/>
      <c r="E16" s="150"/>
      <c r="F16" s="150"/>
      <c r="G16" s="150"/>
      <c r="H16" s="150"/>
      <c r="I16" s="150"/>
      <c r="J16" s="150"/>
    </row>
    <row r="17" spans="1:10" x14ac:dyDescent="0.25">
      <c r="A17" s="116" t="s">
        <v>27</v>
      </c>
      <c r="B17" s="116"/>
      <c r="C17" s="116"/>
      <c r="D17" s="116"/>
      <c r="E17" s="116"/>
      <c r="F17" s="116"/>
      <c r="G17" s="116"/>
      <c r="H17" s="116"/>
      <c r="I17" s="116"/>
      <c r="J17" s="116"/>
    </row>
    <row r="18" spans="1:10" ht="19.5" customHeight="1" x14ac:dyDescent="0.25">
      <c r="A18" s="61" t="s">
        <v>28</v>
      </c>
      <c r="B18" s="146" t="s">
        <v>131</v>
      </c>
      <c r="C18" s="146"/>
      <c r="D18" s="146"/>
      <c r="E18" s="146"/>
      <c r="F18" s="146"/>
      <c r="G18" s="146"/>
      <c r="H18" s="146"/>
      <c r="I18" s="146"/>
      <c r="J18" s="146"/>
    </row>
    <row r="19" spans="1:10" ht="51" customHeight="1" x14ac:dyDescent="0.25">
      <c r="A19" s="62" t="s">
        <v>30</v>
      </c>
      <c r="B19" s="147" t="s">
        <v>31</v>
      </c>
      <c r="C19" s="147"/>
      <c r="D19" s="147"/>
      <c r="E19" s="147"/>
      <c r="F19" s="147"/>
      <c r="G19" s="147"/>
      <c r="H19" s="147"/>
      <c r="I19" s="147"/>
      <c r="J19" s="147"/>
    </row>
    <row r="20" spans="1:10" ht="18" customHeight="1" x14ac:dyDescent="0.25">
      <c r="A20" s="63" t="s">
        <v>132</v>
      </c>
      <c r="B20" s="148" t="s">
        <v>133</v>
      </c>
      <c r="C20" s="148"/>
      <c r="D20" s="148"/>
      <c r="E20" s="148"/>
      <c r="F20" s="148"/>
      <c r="G20" s="148"/>
      <c r="H20" s="148"/>
      <c r="I20" s="148"/>
      <c r="J20" s="148"/>
    </row>
    <row r="21" spans="1:10" ht="21" customHeight="1" x14ac:dyDescent="0.25">
      <c r="A21" s="62" t="s">
        <v>34</v>
      </c>
      <c r="B21" s="147" t="s">
        <v>134</v>
      </c>
      <c r="C21" s="147"/>
      <c r="D21" s="147"/>
      <c r="E21" s="147"/>
      <c r="F21" s="147"/>
      <c r="G21" s="147"/>
      <c r="H21" s="147"/>
      <c r="I21" s="147"/>
      <c r="J21" s="147"/>
    </row>
    <row r="22" spans="1:10" ht="19.5" customHeight="1" x14ac:dyDescent="0.25">
      <c r="A22" s="149" t="s">
        <v>36</v>
      </c>
      <c r="B22" s="149"/>
      <c r="C22" s="149"/>
      <c r="D22" s="149"/>
      <c r="E22" s="149"/>
      <c r="F22" s="149"/>
      <c r="G22" s="149"/>
      <c r="H22" s="149"/>
      <c r="I22" s="149"/>
      <c r="J22" s="149"/>
    </row>
    <row r="23" spans="1:10" x14ac:dyDescent="0.25">
      <c r="A23" s="127" t="s">
        <v>37</v>
      </c>
      <c r="B23" s="127"/>
      <c r="C23" s="127"/>
      <c r="D23" s="127"/>
      <c r="E23" s="127"/>
      <c r="F23" s="127"/>
      <c r="G23" s="127"/>
      <c r="H23" s="127"/>
      <c r="I23" s="127"/>
      <c r="J23" s="127"/>
    </row>
    <row r="24" spans="1:10" ht="35.25" customHeight="1" x14ac:dyDescent="0.25">
      <c r="A24" s="143" t="s">
        <v>38</v>
      </c>
      <c r="B24" s="143"/>
      <c r="C24" s="143" t="s">
        <v>39</v>
      </c>
      <c r="D24" s="143"/>
      <c r="E24" s="143"/>
      <c r="F24" s="143" t="s">
        <v>40</v>
      </c>
      <c r="G24" s="143"/>
      <c r="H24" s="143"/>
      <c r="I24" s="143" t="s">
        <v>41</v>
      </c>
      <c r="J24" s="143"/>
    </row>
    <row r="25" spans="1:10" ht="27" customHeight="1" x14ac:dyDescent="0.25">
      <c r="A25" s="144">
        <v>5042470640</v>
      </c>
      <c r="B25" s="144"/>
      <c r="C25" s="144">
        <f>+A25-F25</f>
        <v>4965456360.71</v>
      </c>
      <c r="D25" s="144"/>
      <c r="E25" s="144"/>
      <c r="F25" s="144" cm="1">
        <f t="array" ref="F25">+Tabla134214[Financiera 
 (F)]+Tabla1345915[Financiera 
 (F)]+H55+Tabla1345671117[Financiera 
 (F)]+Tabla13456781218[Financiera 
 (F)]+Tabla134567891319[Financiera 
 (F)]</f>
        <v>77014279.290000007</v>
      </c>
      <c r="G25" s="144"/>
      <c r="H25" s="144"/>
      <c r="I25" s="145">
        <f>IF(F25&gt;0,F25/C25,0)</f>
        <v>1.5510010298225217E-2</v>
      </c>
      <c r="J25" s="145"/>
    </row>
    <row r="26" spans="1:10" ht="18.75" customHeight="1" x14ac:dyDescent="0.25">
      <c r="A26" s="127" t="s">
        <v>42</v>
      </c>
      <c r="B26" s="127"/>
      <c r="C26" s="127"/>
      <c r="D26" s="127"/>
      <c r="E26" s="127"/>
      <c r="F26" s="127"/>
      <c r="G26" s="127"/>
      <c r="H26" s="127"/>
      <c r="I26" s="127"/>
      <c r="J26" s="127"/>
    </row>
    <row r="27" spans="1:10" ht="25.5" customHeight="1" x14ac:dyDescent="0.25">
      <c r="A27" s="64"/>
      <c r="B27" s="64"/>
      <c r="C27" s="128" t="s">
        <v>135</v>
      </c>
      <c r="D27" s="129"/>
      <c r="E27" s="128" t="s">
        <v>136</v>
      </c>
      <c r="F27" s="129"/>
      <c r="G27" s="128" t="s">
        <v>137</v>
      </c>
      <c r="H27" s="128"/>
      <c r="I27" s="128" t="s">
        <v>46</v>
      </c>
      <c r="J27" s="129"/>
    </row>
    <row r="28" spans="1:10" ht="42.75" customHeight="1" x14ac:dyDescent="0.25">
      <c r="A28" s="33" t="s">
        <v>47</v>
      </c>
      <c r="B28" s="33" t="s">
        <v>48</v>
      </c>
      <c r="C28" s="33" t="s">
        <v>49</v>
      </c>
      <c r="D28" s="33" t="s">
        <v>50</v>
      </c>
      <c r="E28" s="33" t="s">
        <v>51</v>
      </c>
      <c r="F28" s="33" t="s">
        <v>52</v>
      </c>
      <c r="G28" s="33" t="s">
        <v>53</v>
      </c>
      <c r="H28" s="33" t="s">
        <v>54</v>
      </c>
      <c r="I28" s="33" t="s">
        <v>55</v>
      </c>
      <c r="J28" s="33" t="s">
        <v>56</v>
      </c>
    </row>
    <row r="29" spans="1:10" ht="45.75" customHeight="1" x14ac:dyDescent="0.25">
      <c r="A29" s="34" t="s">
        <v>138</v>
      </c>
      <c r="B29" s="35" t="s">
        <v>58</v>
      </c>
      <c r="C29" s="36">
        <v>14294</v>
      </c>
      <c r="D29" s="37">
        <v>317831936.63</v>
      </c>
      <c r="E29" s="36">
        <v>1600</v>
      </c>
      <c r="F29" s="37">
        <v>76661081</v>
      </c>
      <c r="G29" s="36">
        <v>481</v>
      </c>
      <c r="H29" s="38">
        <v>19263063.73</v>
      </c>
      <c r="I29" s="65">
        <f>IF(G29&gt;0,G29/E29,0)</f>
        <v>0.30062499999999998</v>
      </c>
      <c r="J29" s="66">
        <f>IF(H29&gt;0,H29/F29,0)</f>
        <v>0.25127566007059043</v>
      </c>
    </row>
    <row r="30" spans="1:10" ht="21" customHeight="1" x14ac:dyDescent="0.25">
      <c r="A30" s="116" t="s">
        <v>69</v>
      </c>
      <c r="B30" s="116"/>
      <c r="C30" s="116"/>
      <c r="D30" s="116"/>
      <c r="E30" s="116"/>
      <c r="F30" s="116"/>
      <c r="G30" s="116"/>
      <c r="H30" s="116"/>
      <c r="I30" s="116"/>
      <c r="J30" s="116"/>
    </row>
    <row r="31" spans="1:10" x14ac:dyDescent="0.25">
      <c r="A31" s="123" t="s">
        <v>70</v>
      </c>
      <c r="B31" s="123"/>
      <c r="C31" s="123"/>
      <c r="D31" s="123"/>
      <c r="E31" s="123"/>
      <c r="F31" s="123"/>
      <c r="G31" s="123"/>
      <c r="H31" s="123"/>
      <c r="I31" s="123"/>
      <c r="J31" s="123"/>
    </row>
    <row r="32" spans="1:10" s="52" customFormat="1" ht="18.75" customHeight="1" x14ac:dyDescent="0.25">
      <c r="A32" s="62" t="s">
        <v>71</v>
      </c>
      <c r="B32" s="124" t="s">
        <v>72</v>
      </c>
      <c r="C32" s="124"/>
      <c r="D32" s="124"/>
      <c r="E32" s="124"/>
      <c r="F32" s="124"/>
      <c r="G32" s="124"/>
      <c r="H32" s="124"/>
      <c r="I32" s="124"/>
      <c r="J32" s="124"/>
    </row>
    <row r="33" spans="1:10" ht="34.5" customHeight="1" x14ac:dyDescent="0.25">
      <c r="A33" s="40" t="s">
        <v>73</v>
      </c>
      <c r="B33" s="125" t="s">
        <v>139</v>
      </c>
      <c r="C33" s="125"/>
      <c r="D33" s="125"/>
      <c r="E33" s="125"/>
      <c r="F33" s="125"/>
      <c r="G33" s="125"/>
      <c r="H33" s="125"/>
      <c r="I33" s="125"/>
      <c r="J33" s="125"/>
    </row>
    <row r="34" spans="1:10" s="52" customFormat="1" ht="162.75" customHeight="1" x14ac:dyDescent="0.25">
      <c r="A34" s="55" t="s">
        <v>75</v>
      </c>
      <c r="B34" s="142" t="s">
        <v>140</v>
      </c>
      <c r="C34" s="142"/>
      <c r="D34" s="142"/>
      <c r="E34" s="142"/>
      <c r="F34" s="142"/>
      <c r="G34" s="142"/>
      <c r="H34" s="142"/>
      <c r="I34" s="142"/>
      <c r="J34" s="142"/>
    </row>
    <row r="35" spans="1:10" ht="139.5" customHeight="1" x14ac:dyDescent="0.25">
      <c r="A35" s="40" t="s">
        <v>80</v>
      </c>
      <c r="B35" s="131" t="s">
        <v>141</v>
      </c>
      <c r="C35" s="126"/>
      <c r="D35" s="126"/>
      <c r="E35" s="126"/>
      <c r="F35" s="126"/>
      <c r="G35" s="126"/>
      <c r="H35" s="126"/>
      <c r="I35" s="126"/>
      <c r="J35" s="126"/>
    </row>
    <row r="36" spans="1:10" ht="21" customHeight="1" x14ac:dyDescent="0.25">
      <c r="A36" s="116" t="s">
        <v>142</v>
      </c>
      <c r="B36" s="116"/>
      <c r="C36" s="116"/>
      <c r="D36" s="116"/>
      <c r="E36" s="116"/>
      <c r="F36" s="116"/>
      <c r="G36" s="116"/>
      <c r="H36" s="116"/>
      <c r="I36" s="116"/>
      <c r="J36" s="116"/>
    </row>
    <row r="37" spans="1:10" x14ac:dyDescent="0.25">
      <c r="A37" s="117" t="s">
        <v>84</v>
      </c>
      <c r="B37" s="117"/>
      <c r="C37" s="117"/>
      <c r="D37" s="117"/>
      <c r="E37" s="117"/>
      <c r="F37" s="117"/>
      <c r="G37" s="117"/>
      <c r="H37" s="117"/>
      <c r="I37" s="117"/>
      <c r="J37" s="117"/>
    </row>
    <row r="38" spans="1:10" ht="54" customHeight="1" x14ac:dyDescent="0.25">
      <c r="A38" s="126" t="s">
        <v>143</v>
      </c>
      <c r="B38" s="126"/>
      <c r="C38" s="126"/>
      <c r="D38" s="126"/>
      <c r="E38" s="126"/>
      <c r="F38" s="126"/>
      <c r="G38" s="126"/>
      <c r="H38" s="126"/>
      <c r="I38" s="126"/>
      <c r="J38" s="126"/>
    </row>
    <row r="39" spans="1:10" x14ac:dyDescent="0.25">
      <c r="A39" s="127" t="s">
        <v>42</v>
      </c>
      <c r="B39" s="127"/>
      <c r="C39" s="127"/>
      <c r="D39" s="127"/>
      <c r="E39" s="127"/>
      <c r="F39" s="127"/>
      <c r="G39" s="127"/>
      <c r="H39" s="127"/>
      <c r="I39" s="127"/>
      <c r="J39" s="127"/>
    </row>
    <row r="40" spans="1:10" x14ac:dyDescent="0.25">
      <c r="A40" s="64"/>
      <c r="B40" s="64"/>
      <c r="C40" s="128" t="s">
        <v>135</v>
      </c>
      <c r="D40" s="129"/>
      <c r="E40" s="128" t="s">
        <v>136</v>
      </c>
      <c r="F40" s="129"/>
      <c r="G40" s="128" t="s">
        <v>137</v>
      </c>
      <c r="H40" s="128"/>
      <c r="I40" s="128" t="s">
        <v>46</v>
      </c>
      <c r="J40" s="129"/>
    </row>
    <row r="41" spans="1:10" ht="40.5" x14ac:dyDescent="0.25">
      <c r="A41" s="33" t="s">
        <v>47</v>
      </c>
      <c r="B41" s="33" t="s">
        <v>48</v>
      </c>
      <c r="C41" s="33" t="s">
        <v>49</v>
      </c>
      <c r="D41" s="33" t="s">
        <v>50</v>
      </c>
      <c r="E41" s="33" t="s">
        <v>51</v>
      </c>
      <c r="F41" s="33" t="s">
        <v>52</v>
      </c>
      <c r="G41" s="33" t="s">
        <v>53</v>
      </c>
      <c r="H41" s="33" t="s">
        <v>54</v>
      </c>
      <c r="I41" s="33" t="s">
        <v>55</v>
      </c>
      <c r="J41" s="33" t="s">
        <v>56</v>
      </c>
    </row>
    <row r="42" spans="1:10" ht="66" customHeight="1" x14ac:dyDescent="0.25">
      <c r="A42" s="34" t="s">
        <v>86</v>
      </c>
      <c r="B42" s="35" t="s">
        <v>60</v>
      </c>
      <c r="C42" s="36">
        <v>12958</v>
      </c>
      <c r="D42" s="37">
        <v>45949860.439999998</v>
      </c>
      <c r="E42" s="36">
        <v>3205</v>
      </c>
      <c r="F42" s="37">
        <v>10316857</v>
      </c>
      <c r="G42" s="36">
        <v>2643</v>
      </c>
      <c r="H42" s="39">
        <v>10417015.800000001</v>
      </c>
      <c r="I42" s="65">
        <f>IF(G42&gt;0,G42/E42,0)</f>
        <v>0.82464898595943836</v>
      </c>
      <c r="J42" s="66">
        <f>IF(H42&gt;0,H42/F42,0)</f>
        <v>1.0097082667715567</v>
      </c>
    </row>
    <row r="43" spans="1:10" x14ac:dyDescent="0.25">
      <c r="A43" s="116" t="s">
        <v>69</v>
      </c>
      <c r="B43" s="116"/>
      <c r="C43" s="116"/>
      <c r="D43" s="116"/>
      <c r="E43" s="116"/>
      <c r="F43" s="116"/>
      <c r="G43" s="116"/>
      <c r="H43" s="116"/>
      <c r="I43" s="116"/>
      <c r="J43" s="116"/>
    </row>
    <row r="44" spans="1:10" x14ac:dyDescent="0.25">
      <c r="A44" s="123" t="s">
        <v>70</v>
      </c>
      <c r="B44" s="123"/>
      <c r="C44" s="123"/>
      <c r="D44" s="123"/>
      <c r="E44" s="123"/>
      <c r="F44" s="123"/>
      <c r="G44" s="123"/>
      <c r="H44" s="123"/>
      <c r="I44" s="123"/>
      <c r="J44" s="123"/>
    </row>
    <row r="45" spans="1:10" ht="18.75" customHeight="1" x14ac:dyDescent="0.25">
      <c r="A45" s="54" t="s">
        <v>71</v>
      </c>
      <c r="B45" s="137" t="s">
        <v>86</v>
      </c>
      <c r="C45" s="137"/>
      <c r="D45" s="137"/>
      <c r="E45" s="137"/>
      <c r="F45" s="137"/>
      <c r="G45" s="137"/>
      <c r="H45" s="137"/>
      <c r="I45" s="137"/>
      <c r="J45" s="137"/>
    </row>
    <row r="46" spans="1:10" ht="20.25" customHeight="1" x14ac:dyDescent="0.25">
      <c r="A46" s="40" t="s">
        <v>73</v>
      </c>
      <c r="B46" s="125" t="s">
        <v>144</v>
      </c>
      <c r="C46" s="125"/>
      <c r="D46" s="125"/>
      <c r="E46" s="125"/>
      <c r="F46" s="125"/>
      <c r="G46" s="125"/>
      <c r="H46" s="125"/>
      <c r="I46" s="125"/>
      <c r="J46" s="125"/>
    </row>
    <row r="47" spans="1:10" s="52" customFormat="1" ht="118.5" customHeight="1" x14ac:dyDescent="0.25">
      <c r="A47" s="55" t="s">
        <v>75</v>
      </c>
      <c r="B47" s="138" t="s">
        <v>145</v>
      </c>
      <c r="C47" s="126"/>
      <c r="D47" s="126"/>
      <c r="E47" s="126"/>
      <c r="F47" s="126"/>
      <c r="G47" s="126"/>
      <c r="H47" s="126"/>
      <c r="I47" s="126"/>
      <c r="J47" s="126"/>
    </row>
    <row r="48" spans="1:10" ht="37.5" customHeight="1" x14ac:dyDescent="0.25">
      <c r="A48" s="41" t="s">
        <v>80</v>
      </c>
      <c r="B48" s="139" t="s">
        <v>146</v>
      </c>
      <c r="C48" s="140"/>
      <c r="D48" s="140"/>
      <c r="E48" s="140"/>
      <c r="F48" s="140"/>
      <c r="G48" s="140"/>
      <c r="H48" s="140"/>
      <c r="I48" s="140"/>
      <c r="J48" s="141"/>
    </row>
    <row r="49" spans="1:10" x14ac:dyDescent="0.25">
      <c r="A49" s="116" t="s">
        <v>142</v>
      </c>
      <c r="B49" s="116"/>
      <c r="C49" s="116"/>
      <c r="D49" s="116"/>
      <c r="E49" s="116"/>
      <c r="F49" s="116"/>
      <c r="G49" s="116"/>
      <c r="H49" s="116"/>
      <c r="I49" s="116"/>
      <c r="J49" s="116"/>
    </row>
    <row r="50" spans="1:10" x14ac:dyDescent="0.25">
      <c r="A50" s="117" t="s">
        <v>84</v>
      </c>
      <c r="B50" s="117"/>
      <c r="C50" s="117"/>
      <c r="D50" s="117"/>
      <c r="E50" s="117"/>
      <c r="F50" s="117"/>
      <c r="G50" s="117"/>
      <c r="H50" s="117"/>
      <c r="I50" s="117"/>
      <c r="J50" s="117"/>
    </row>
    <row r="51" spans="1:10" ht="47.25" customHeight="1" x14ac:dyDescent="0.25">
      <c r="A51" s="138" t="s">
        <v>147</v>
      </c>
      <c r="B51" s="126"/>
      <c r="C51" s="126"/>
      <c r="D51" s="126"/>
      <c r="E51" s="126"/>
      <c r="F51" s="126"/>
      <c r="G51" s="126"/>
      <c r="H51" s="126"/>
      <c r="I51" s="126"/>
      <c r="J51" s="126"/>
    </row>
    <row r="52" spans="1:10" x14ac:dyDescent="0.25">
      <c r="A52" s="127" t="s">
        <v>42</v>
      </c>
      <c r="B52" s="127"/>
      <c r="C52" s="127"/>
      <c r="D52" s="127"/>
      <c r="E52" s="127"/>
      <c r="F52" s="127"/>
      <c r="G52" s="127"/>
      <c r="H52" s="127"/>
      <c r="I52" s="127"/>
      <c r="J52" s="127"/>
    </row>
    <row r="53" spans="1:10" x14ac:dyDescent="0.25">
      <c r="A53" s="64"/>
      <c r="B53" s="64"/>
      <c r="C53" s="128" t="s">
        <v>135</v>
      </c>
      <c r="D53" s="129"/>
      <c r="E53" s="128" t="s">
        <v>136</v>
      </c>
      <c r="F53" s="129"/>
      <c r="G53" s="128" t="s">
        <v>137</v>
      </c>
      <c r="H53" s="128"/>
      <c r="I53" s="128" t="s">
        <v>46</v>
      </c>
      <c r="J53" s="129"/>
    </row>
    <row r="54" spans="1:10" ht="42.75" customHeight="1" x14ac:dyDescent="0.25">
      <c r="A54" s="33" t="s">
        <v>47</v>
      </c>
      <c r="B54" s="33" t="s">
        <v>48</v>
      </c>
      <c r="C54" s="33" t="s">
        <v>49</v>
      </c>
      <c r="D54" s="33" t="s">
        <v>50</v>
      </c>
      <c r="E54" s="33" t="s">
        <v>51</v>
      </c>
      <c r="F54" s="33" t="s">
        <v>52</v>
      </c>
      <c r="G54" s="33" t="s">
        <v>53</v>
      </c>
      <c r="H54" s="33" t="s">
        <v>54</v>
      </c>
      <c r="I54" s="33" t="s">
        <v>55</v>
      </c>
      <c r="J54" s="33" t="s">
        <v>56</v>
      </c>
    </row>
    <row r="55" spans="1:10" ht="45" customHeight="1" thickBot="1" x14ac:dyDescent="0.3">
      <c r="A55" s="34" t="s">
        <v>92</v>
      </c>
      <c r="B55" s="35" t="s">
        <v>62</v>
      </c>
      <c r="C55" s="36">
        <f>SUM(C56:C57)</f>
        <v>2250</v>
      </c>
      <c r="D55" s="37">
        <v>87126444.594783336</v>
      </c>
      <c r="E55" s="36">
        <f>SUM(E56:E57)</f>
        <v>500</v>
      </c>
      <c r="F55" s="37">
        <v>19857975</v>
      </c>
      <c r="G55" s="36">
        <f>SUM(G56:G57)</f>
        <v>439</v>
      </c>
      <c r="H55" s="37">
        <v>18760573.32</v>
      </c>
      <c r="I55" s="65">
        <f t="shared" ref="I55:I57" si="0">IF(G55&gt;0,G55/E55,0)</f>
        <v>0.878</v>
      </c>
      <c r="J55" s="66">
        <f>IF(H55&gt;0,H55/F55,0)</f>
        <v>0.94473748305151961</v>
      </c>
    </row>
    <row r="56" spans="1:10" ht="39" hidden="1" customHeight="1" thickBot="1" x14ac:dyDescent="0.3">
      <c r="A56" s="42" t="s">
        <v>148</v>
      </c>
      <c r="B56" s="43"/>
      <c r="C56" s="44">
        <v>1350</v>
      </c>
      <c r="D56" s="45"/>
      <c r="E56" s="44">
        <v>250</v>
      </c>
      <c r="F56" s="46"/>
      <c r="G56" s="47">
        <v>150</v>
      </c>
      <c r="H56" s="45"/>
      <c r="I56" s="65">
        <f t="shared" si="0"/>
        <v>0.6</v>
      </c>
      <c r="J56" s="67">
        <f>IF(H56&gt;0,H56/#REF!,0)</f>
        <v>0</v>
      </c>
    </row>
    <row r="57" spans="1:10" ht="42" hidden="1" customHeight="1" thickBot="1" x14ac:dyDescent="0.3">
      <c r="A57" s="48" t="s">
        <v>149</v>
      </c>
      <c r="B57" s="43"/>
      <c r="C57" s="44">
        <v>900</v>
      </c>
      <c r="D57" s="45"/>
      <c r="E57" s="44">
        <v>250</v>
      </c>
      <c r="F57" s="49"/>
      <c r="G57" s="50">
        <v>289</v>
      </c>
      <c r="H57" s="45"/>
      <c r="I57" s="65">
        <f t="shared" si="0"/>
        <v>1.1559999999999999</v>
      </c>
      <c r="J57" s="67">
        <f t="shared" ref="J57" si="1">IF(H57&gt;0,H57/F57,0)</f>
        <v>0</v>
      </c>
    </row>
    <row r="58" spans="1:10" ht="14.25" thickBot="1" x14ac:dyDescent="0.3">
      <c r="A58" s="116" t="s">
        <v>69</v>
      </c>
      <c r="B58" s="116"/>
      <c r="C58" s="116"/>
      <c r="D58" s="116"/>
      <c r="E58" s="116"/>
      <c r="F58" s="136"/>
      <c r="G58" s="116"/>
      <c r="H58" s="116"/>
      <c r="I58" s="116"/>
      <c r="J58" s="116"/>
    </row>
    <row r="59" spans="1:10" ht="14.25" thickBot="1" x14ac:dyDescent="0.3">
      <c r="A59" s="123" t="s">
        <v>70</v>
      </c>
      <c r="B59" s="123"/>
      <c r="C59" s="123"/>
      <c r="D59" s="123"/>
      <c r="E59" s="123"/>
      <c r="F59" s="123"/>
      <c r="G59" s="123"/>
      <c r="H59" s="123"/>
      <c r="I59" s="123"/>
      <c r="J59" s="123"/>
    </row>
    <row r="60" spans="1:10" ht="18" customHeight="1" x14ac:dyDescent="0.25">
      <c r="A60" s="54" t="s">
        <v>71</v>
      </c>
      <c r="B60" s="137" t="s">
        <v>92</v>
      </c>
      <c r="C60" s="137"/>
      <c r="D60" s="137"/>
      <c r="E60" s="137"/>
      <c r="F60" s="137"/>
      <c r="G60" s="137"/>
      <c r="H60" s="137"/>
      <c r="I60" s="137"/>
      <c r="J60" s="137"/>
    </row>
    <row r="61" spans="1:10" ht="21.75" customHeight="1" x14ac:dyDescent="0.25">
      <c r="A61" s="40" t="s">
        <v>73</v>
      </c>
      <c r="B61" s="125" t="s">
        <v>93</v>
      </c>
      <c r="C61" s="125"/>
      <c r="D61" s="125"/>
      <c r="E61" s="125"/>
      <c r="F61" s="125"/>
      <c r="G61" s="125"/>
      <c r="H61" s="125"/>
      <c r="I61" s="125"/>
      <c r="J61" s="125"/>
    </row>
    <row r="62" spans="1:10" s="52" customFormat="1" ht="40.5" customHeight="1" thickBot="1" x14ac:dyDescent="0.3">
      <c r="A62" s="55" t="s">
        <v>75</v>
      </c>
      <c r="B62" s="126" t="s">
        <v>150</v>
      </c>
      <c r="C62" s="126"/>
      <c r="D62" s="126"/>
      <c r="E62" s="126"/>
      <c r="F62" s="126"/>
      <c r="G62" s="126"/>
      <c r="H62" s="126"/>
      <c r="I62" s="126"/>
      <c r="J62" s="126"/>
    </row>
    <row r="63" spans="1:10" ht="46.5" customHeight="1" thickBot="1" x14ac:dyDescent="0.3">
      <c r="A63" s="41" t="s">
        <v>80</v>
      </c>
      <c r="B63" s="126" t="s">
        <v>168</v>
      </c>
      <c r="C63" s="126"/>
      <c r="D63" s="126"/>
      <c r="E63" s="126"/>
      <c r="F63" s="126"/>
      <c r="G63" s="126"/>
      <c r="H63" s="126"/>
      <c r="I63" s="126"/>
      <c r="J63" s="126"/>
    </row>
    <row r="64" spans="1:10" ht="14.25" thickBot="1" x14ac:dyDescent="0.3">
      <c r="A64" s="116" t="s">
        <v>142</v>
      </c>
      <c r="B64" s="116"/>
      <c r="C64" s="116"/>
      <c r="D64" s="116"/>
      <c r="E64" s="116"/>
      <c r="F64" s="116"/>
      <c r="G64" s="116"/>
      <c r="H64" s="116"/>
      <c r="I64" s="116"/>
      <c r="J64" s="116"/>
    </row>
    <row r="65" spans="1:47" x14ac:dyDescent="0.25">
      <c r="A65" s="117" t="s">
        <v>84</v>
      </c>
      <c r="B65" s="117"/>
      <c r="C65" s="117"/>
      <c r="D65" s="117"/>
      <c r="E65" s="117"/>
      <c r="F65" s="117"/>
      <c r="G65" s="117"/>
      <c r="H65" s="117"/>
      <c r="I65" s="117"/>
      <c r="J65" s="117"/>
    </row>
    <row r="66" spans="1:47" ht="38.25" customHeight="1" x14ac:dyDescent="0.25">
      <c r="A66" s="133" t="s">
        <v>151</v>
      </c>
      <c r="B66" s="134"/>
      <c r="C66" s="134"/>
      <c r="D66" s="134"/>
      <c r="E66" s="134"/>
      <c r="F66" s="134"/>
      <c r="G66" s="134"/>
      <c r="H66" s="134"/>
      <c r="I66" s="134"/>
      <c r="J66" s="135"/>
    </row>
    <row r="67" spans="1:47" ht="20.25" customHeight="1" x14ac:dyDescent="0.25">
      <c r="A67" s="127" t="s">
        <v>42</v>
      </c>
      <c r="B67" s="127"/>
      <c r="C67" s="127"/>
      <c r="D67" s="127"/>
      <c r="E67" s="127"/>
      <c r="F67" s="127"/>
      <c r="G67" s="127"/>
      <c r="H67" s="127"/>
      <c r="I67" s="127"/>
      <c r="J67" s="127"/>
    </row>
    <row r="68" spans="1:47" x14ac:dyDescent="0.25">
      <c r="A68" s="64"/>
      <c r="B68" s="64"/>
      <c r="C68" s="128" t="s">
        <v>135</v>
      </c>
      <c r="D68" s="129"/>
      <c r="E68" s="128" t="s">
        <v>136</v>
      </c>
      <c r="F68" s="129"/>
      <c r="G68" s="128" t="s">
        <v>137</v>
      </c>
      <c r="H68" s="128"/>
      <c r="I68" s="128" t="s">
        <v>46</v>
      </c>
      <c r="J68" s="129"/>
    </row>
    <row r="69" spans="1:47" ht="40.5" x14ac:dyDescent="0.25">
      <c r="A69" s="33" t="s">
        <v>47</v>
      </c>
      <c r="B69" s="33" t="s">
        <v>48</v>
      </c>
      <c r="C69" s="33" t="s">
        <v>49</v>
      </c>
      <c r="D69" s="33" t="s">
        <v>50</v>
      </c>
      <c r="E69" s="33" t="s">
        <v>51</v>
      </c>
      <c r="F69" s="33" t="s">
        <v>52</v>
      </c>
      <c r="G69" s="33" t="s">
        <v>53</v>
      </c>
      <c r="H69" s="33" t="s">
        <v>54</v>
      </c>
      <c r="I69" s="33" t="s">
        <v>55</v>
      </c>
      <c r="J69" s="33" t="s">
        <v>56</v>
      </c>
    </row>
    <row r="70" spans="1:47" ht="44.25" customHeight="1" x14ac:dyDescent="0.25">
      <c r="A70" s="34" t="s">
        <v>100</v>
      </c>
      <c r="B70" s="35" t="s">
        <v>64</v>
      </c>
      <c r="C70" s="36">
        <v>9600</v>
      </c>
      <c r="D70" s="37">
        <v>53922501.579999998</v>
      </c>
      <c r="E70" s="36">
        <v>2400</v>
      </c>
      <c r="F70" s="37">
        <v>12422530</v>
      </c>
      <c r="G70" s="36">
        <f>410+349+358</f>
        <v>1117</v>
      </c>
      <c r="H70" s="39">
        <v>15799375.73</v>
      </c>
      <c r="I70" s="65">
        <f>IF(G70&gt;0,G70/E70,0)</f>
        <v>0.46541666666666665</v>
      </c>
      <c r="J70" s="66">
        <f>IF(H70&gt;0,H70/F70,0)</f>
        <v>1.2718323666757094</v>
      </c>
    </row>
    <row r="71" spans="1:47" ht="18" customHeight="1" x14ac:dyDescent="0.25">
      <c r="A71" s="116" t="s">
        <v>69</v>
      </c>
      <c r="B71" s="116"/>
      <c r="C71" s="116"/>
      <c r="D71" s="116"/>
      <c r="E71" s="116"/>
      <c r="F71" s="116"/>
      <c r="G71" s="116"/>
      <c r="H71" s="116"/>
      <c r="I71" s="116"/>
      <c r="J71" s="116"/>
    </row>
    <row r="72" spans="1:47" x14ac:dyDescent="0.25">
      <c r="A72" s="123" t="s">
        <v>70</v>
      </c>
      <c r="B72" s="123"/>
      <c r="C72" s="123"/>
      <c r="D72" s="123"/>
      <c r="E72" s="123"/>
      <c r="F72" s="123"/>
      <c r="G72" s="123"/>
      <c r="H72" s="123"/>
      <c r="I72" s="123"/>
      <c r="J72" s="123"/>
    </row>
    <row r="73" spans="1:47" ht="19.5" customHeight="1" x14ac:dyDescent="0.25">
      <c r="A73" s="40" t="s">
        <v>71</v>
      </c>
      <c r="B73" s="124" t="s">
        <v>100</v>
      </c>
      <c r="C73" s="124"/>
      <c r="D73" s="124"/>
      <c r="E73" s="124"/>
      <c r="F73" s="124"/>
      <c r="G73" s="124"/>
      <c r="H73" s="124"/>
      <c r="I73" s="124"/>
      <c r="J73" s="124"/>
    </row>
    <row r="74" spans="1:47" ht="20.25" customHeight="1" x14ac:dyDescent="0.25">
      <c r="A74" s="40" t="s">
        <v>73</v>
      </c>
      <c r="B74" s="125" t="s">
        <v>152</v>
      </c>
      <c r="C74" s="125"/>
      <c r="D74" s="125"/>
      <c r="E74" s="125"/>
      <c r="F74" s="125"/>
      <c r="G74" s="125"/>
      <c r="H74" s="125"/>
      <c r="I74" s="125"/>
      <c r="J74" s="125"/>
    </row>
    <row r="75" spans="1:47" s="52" customFormat="1" ht="38.25" customHeight="1" x14ac:dyDescent="0.25">
      <c r="A75" s="55" t="s">
        <v>75</v>
      </c>
      <c r="B75" s="126" t="s">
        <v>153</v>
      </c>
      <c r="C75" s="126"/>
      <c r="D75" s="126"/>
      <c r="E75" s="126"/>
      <c r="F75" s="126"/>
      <c r="G75" s="126"/>
      <c r="H75" s="126"/>
      <c r="I75" s="126"/>
      <c r="J75" s="126"/>
    </row>
    <row r="76" spans="1:47" ht="44.25" customHeight="1" x14ac:dyDescent="0.25">
      <c r="A76" s="40" t="s">
        <v>80</v>
      </c>
      <c r="B76" s="126" t="s">
        <v>107</v>
      </c>
      <c r="C76" s="126"/>
      <c r="D76" s="126"/>
      <c r="E76" s="126"/>
      <c r="F76" s="126"/>
      <c r="G76" s="126"/>
      <c r="H76" s="126"/>
      <c r="I76" s="126"/>
      <c r="J76" s="126"/>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row>
    <row r="77" spans="1:47" x14ac:dyDescent="0.25">
      <c r="A77" s="116" t="s">
        <v>142</v>
      </c>
      <c r="B77" s="116"/>
      <c r="C77" s="116"/>
      <c r="D77" s="116"/>
      <c r="E77" s="116"/>
      <c r="F77" s="116"/>
      <c r="G77" s="116"/>
      <c r="H77" s="116"/>
      <c r="I77" s="116"/>
      <c r="J77" s="116"/>
    </row>
    <row r="78" spans="1:47" ht="19.5" customHeight="1" x14ac:dyDescent="0.25">
      <c r="A78" s="117" t="s">
        <v>84</v>
      </c>
      <c r="B78" s="117"/>
      <c r="C78" s="117"/>
      <c r="D78" s="117"/>
      <c r="E78" s="117"/>
      <c r="F78" s="117"/>
      <c r="G78" s="117"/>
      <c r="H78" s="117"/>
      <c r="I78" s="117"/>
      <c r="J78" s="117"/>
    </row>
    <row r="79" spans="1:47" ht="41.25" customHeight="1" x14ac:dyDescent="0.25">
      <c r="A79" s="126" t="s">
        <v>154</v>
      </c>
      <c r="B79" s="126"/>
      <c r="C79" s="126"/>
      <c r="D79" s="126"/>
      <c r="E79" s="126"/>
      <c r="F79" s="126"/>
      <c r="G79" s="126"/>
      <c r="H79" s="126"/>
      <c r="I79" s="126"/>
      <c r="J79" s="126"/>
    </row>
    <row r="80" spans="1:47" x14ac:dyDescent="0.25">
      <c r="A80" s="127" t="s">
        <v>42</v>
      </c>
      <c r="B80" s="127"/>
      <c r="C80" s="127"/>
      <c r="D80" s="127"/>
      <c r="E80" s="127"/>
      <c r="F80" s="127"/>
      <c r="G80" s="127"/>
      <c r="H80" s="127"/>
      <c r="I80" s="127"/>
      <c r="J80" s="127"/>
    </row>
    <row r="81" spans="1:10" x14ac:dyDescent="0.25">
      <c r="A81" s="64"/>
      <c r="B81" s="64"/>
      <c r="C81" s="128" t="s">
        <v>135</v>
      </c>
      <c r="D81" s="129"/>
      <c r="E81" s="128" t="s">
        <v>136</v>
      </c>
      <c r="F81" s="129"/>
      <c r="G81" s="128" t="s">
        <v>137</v>
      </c>
      <c r="H81" s="128"/>
      <c r="I81" s="128" t="s">
        <v>46</v>
      </c>
      <c r="J81" s="129"/>
    </row>
    <row r="82" spans="1:10" ht="41.25" customHeight="1" x14ac:dyDescent="0.25">
      <c r="A82" s="33" t="s">
        <v>47</v>
      </c>
      <c r="B82" s="33" t="s">
        <v>48</v>
      </c>
      <c r="C82" s="33" t="s">
        <v>49</v>
      </c>
      <c r="D82" s="33" t="s">
        <v>50</v>
      </c>
      <c r="E82" s="33" t="s">
        <v>51</v>
      </c>
      <c r="F82" s="33" t="s">
        <v>52</v>
      </c>
      <c r="G82" s="33" t="s">
        <v>53</v>
      </c>
      <c r="H82" s="33" t="s">
        <v>54</v>
      </c>
      <c r="I82" s="33" t="s">
        <v>55</v>
      </c>
      <c r="J82" s="33" t="s">
        <v>56</v>
      </c>
    </row>
    <row r="83" spans="1:10" ht="61.5" customHeight="1" x14ac:dyDescent="0.25">
      <c r="A83" s="34" t="s">
        <v>109</v>
      </c>
      <c r="B83" s="35" t="s">
        <v>66</v>
      </c>
      <c r="C83" s="35">
        <v>6</v>
      </c>
      <c r="D83" s="37">
        <v>38951340.939999998</v>
      </c>
      <c r="E83" s="35">
        <v>2</v>
      </c>
      <c r="F83" s="37">
        <v>12281041</v>
      </c>
      <c r="G83" s="35">
        <v>1</v>
      </c>
      <c r="H83" s="37">
        <v>8136827.3100000005</v>
      </c>
      <c r="I83" s="65">
        <f>IF(G83&gt;0,G83/E83,0)</f>
        <v>0.5</v>
      </c>
      <c r="J83" s="66">
        <f>IF(H83&gt;0,H83/F83,0)</f>
        <v>0.6625519212907115</v>
      </c>
    </row>
    <row r="84" spans="1:10" x14ac:dyDescent="0.25">
      <c r="A84" s="116" t="s">
        <v>69</v>
      </c>
      <c r="B84" s="116"/>
      <c r="C84" s="116"/>
      <c r="D84" s="116"/>
      <c r="E84" s="116"/>
      <c r="F84" s="116"/>
      <c r="G84" s="116"/>
      <c r="H84" s="116"/>
      <c r="I84" s="116"/>
      <c r="J84" s="116"/>
    </row>
    <row r="85" spans="1:10" x14ac:dyDescent="0.25">
      <c r="A85" s="123" t="s">
        <v>70</v>
      </c>
      <c r="B85" s="123"/>
      <c r="C85" s="123"/>
      <c r="D85" s="123"/>
      <c r="E85" s="123"/>
      <c r="F85" s="123"/>
      <c r="G85" s="123"/>
      <c r="H85" s="123"/>
      <c r="I85" s="123"/>
      <c r="J85" s="123"/>
    </row>
    <row r="86" spans="1:10" ht="22.5" customHeight="1" x14ac:dyDescent="0.25">
      <c r="A86" s="40" t="s">
        <v>71</v>
      </c>
      <c r="B86" s="124" t="s">
        <v>109</v>
      </c>
      <c r="C86" s="124"/>
      <c r="D86" s="124"/>
      <c r="E86" s="124"/>
      <c r="F86" s="124"/>
      <c r="G86" s="124"/>
      <c r="H86" s="124"/>
      <c r="I86" s="124"/>
      <c r="J86" s="124"/>
    </row>
    <row r="87" spans="1:10" ht="58.5" customHeight="1" x14ac:dyDescent="0.25">
      <c r="A87" s="40" t="s">
        <v>73</v>
      </c>
      <c r="B87" s="130" t="s">
        <v>155</v>
      </c>
      <c r="C87" s="130"/>
      <c r="D87" s="130"/>
      <c r="E87" s="130"/>
      <c r="F87" s="130"/>
      <c r="G87" s="130"/>
      <c r="H87" s="130"/>
      <c r="I87" s="130"/>
      <c r="J87" s="130"/>
    </row>
    <row r="88" spans="1:10" s="52" customFormat="1" ht="153.75" customHeight="1" x14ac:dyDescent="0.25">
      <c r="A88" s="55" t="s">
        <v>75</v>
      </c>
      <c r="B88" s="126" t="s">
        <v>156</v>
      </c>
      <c r="C88" s="126"/>
      <c r="D88" s="126"/>
      <c r="E88" s="126"/>
      <c r="F88" s="126"/>
      <c r="G88" s="126"/>
      <c r="H88" s="126"/>
      <c r="I88" s="126"/>
      <c r="J88" s="126"/>
    </row>
    <row r="89" spans="1:10" ht="44.25" customHeight="1" x14ac:dyDescent="0.25">
      <c r="A89" s="40" t="s">
        <v>80</v>
      </c>
      <c r="B89" s="131" t="s">
        <v>157</v>
      </c>
      <c r="C89" s="126"/>
      <c r="D89" s="126"/>
      <c r="E89" s="126"/>
      <c r="F89" s="126"/>
      <c r="G89" s="126"/>
      <c r="H89" s="126"/>
      <c r="I89" s="126"/>
      <c r="J89" s="126"/>
    </row>
    <row r="90" spans="1:10" x14ac:dyDescent="0.25">
      <c r="A90" s="116" t="s">
        <v>142</v>
      </c>
      <c r="B90" s="116"/>
      <c r="C90" s="116"/>
      <c r="D90" s="116"/>
      <c r="E90" s="116"/>
      <c r="F90" s="116"/>
      <c r="G90" s="116"/>
      <c r="H90" s="116"/>
      <c r="I90" s="116"/>
      <c r="J90" s="116"/>
    </row>
    <row r="91" spans="1:10" x14ac:dyDescent="0.25">
      <c r="A91" s="117" t="s">
        <v>84</v>
      </c>
      <c r="B91" s="117"/>
      <c r="C91" s="117"/>
      <c r="D91" s="117"/>
      <c r="E91" s="117"/>
      <c r="F91" s="117"/>
      <c r="G91" s="117"/>
      <c r="H91" s="117"/>
      <c r="I91" s="117"/>
      <c r="J91" s="117"/>
    </row>
    <row r="92" spans="1:10" ht="21" customHeight="1" x14ac:dyDescent="0.25">
      <c r="A92" s="125" t="s">
        <v>158</v>
      </c>
      <c r="B92" s="125"/>
      <c r="C92" s="125"/>
      <c r="D92" s="125"/>
      <c r="E92" s="125"/>
      <c r="F92" s="125"/>
      <c r="G92" s="125"/>
      <c r="H92" s="125"/>
      <c r="I92" s="125"/>
      <c r="J92" s="125"/>
    </row>
    <row r="93" spans="1:10" x14ac:dyDescent="0.25">
      <c r="A93" s="127" t="s">
        <v>42</v>
      </c>
      <c r="B93" s="127"/>
      <c r="C93" s="127"/>
      <c r="D93" s="127"/>
      <c r="E93" s="127"/>
      <c r="F93" s="127"/>
      <c r="G93" s="127"/>
      <c r="H93" s="127"/>
      <c r="I93" s="127"/>
      <c r="J93" s="127"/>
    </row>
    <row r="94" spans="1:10" x14ac:dyDescent="0.25">
      <c r="A94" s="64"/>
      <c r="B94" s="64"/>
      <c r="C94" s="128" t="s">
        <v>135</v>
      </c>
      <c r="D94" s="129"/>
      <c r="E94" s="128" t="s">
        <v>136</v>
      </c>
      <c r="F94" s="129"/>
      <c r="G94" s="128" t="s">
        <v>137</v>
      </c>
      <c r="H94" s="128"/>
      <c r="I94" s="128" t="s">
        <v>46</v>
      </c>
      <c r="J94" s="129"/>
    </row>
    <row r="95" spans="1:10" ht="42" customHeight="1" x14ac:dyDescent="0.25">
      <c r="A95" s="33" t="s">
        <v>47</v>
      </c>
      <c r="B95" s="33" t="s">
        <v>48</v>
      </c>
      <c r="C95" s="33" t="s">
        <v>49</v>
      </c>
      <c r="D95" s="33" t="s">
        <v>50</v>
      </c>
      <c r="E95" s="33" t="s">
        <v>51</v>
      </c>
      <c r="F95" s="33" t="s">
        <v>52</v>
      </c>
      <c r="G95" s="33" t="s">
        <v>53</v>
      </c>
      <c r="H95" s="33" t="s">
        <v>54</v>
      </c>
      <c r="I95" s="33" t="s">
        <v>55</v>
      </c>
      <c r="J95" s="33" t="s">
        <v>56</v>
      </c>
    </row>
    <row r="96" spans="1:10" ht="70.5" customHeight="1" x14ac:dyDescent="0.25">
      <c r="A96" s="34" t="s">
        <v>115</v>
      </c>
      <c r="B96" s="35" t="s">
        <v>68</v>
      </c>
      <c r="C96" s="35">
        <v>4</v>
      </c>
      <c r="D96" s="37">
        <v>20601773.440000001</v>
      </c>
      <c r="E96" s="35">
        <v>1</v>
      </c>
      <c r="F96" s="37">
        <v>4787931</v>
      </c>
      <c r="G96" s="35">
        <v>2</v>
      </c>
      <c r="H96" s="37">
        <v>4637423.4000000004</v>
      </c>
      <c r="I96" s="65">
        <f>IF(G96&gt;0,G96/E96,0)</f>
        <v>2</v>
      </c>
      <c r="J96" s="66">
        <f>IF(H96&gt;0,H96/F96,0)</f>
        <v>0.96856521115279237</v>
      </c>
    </row>
    <row r="97" spans="1:10" x14ac:dyDescent="0.25">
      <c r="A97" s="116" t="s">
        <v>69</v>
      </c>
      <c r="B97" s="116"/>
      <c r="C97" s="116"/>
      <c r="D97" s="116"/>
      <c r="E97" s="116"/>
      <c r="F97" s="116"/>
      <c r="G97" s="116"/>
      <c r="H97" s="116"/>
      <c r="I97" s="116"/>
      <c r="J97" s="116"/>
    </row>
    <row r="98" spans="1:10" x14ac:dyDescent="0.25">
      <c r="A98" s="123" t="s">
        <v>70</v>
      </c>
      <c r="B98" s="123"/>
      <c r="C98" s="123"/>
      <c r="D98" s="123"/>
      <c r="E98" s="123"/>
      <c r="F98" s="123"/>
      <c r="G98" s="123"/>
      <c r="H98" s="123"/>
      <c r="I98" s="123"/>
      <c r="J98" s="123"/>
    </row>
    <row r="99" spans="1:10" ht="21.75" customHeight="1" x14ac:dyDescent="0.25">
      <c r="A99" s="40" t="s">
        <v>71</v>
      </c>
      <c r="B99" s="124" t="s">
        <v>115</v>
      </c>
      <c r="C99" s="124"/>
      <c r="D99" s="124"/>
      <c r="E99" s="124"/>
      <c r="F99" s="124"/>
      <c r="G99" s="124"/>
      <c r="H99" s="124"/>
      <c r="I99" s="124"/>
      <c r="J99" s="124"/>
    </row>
    <row r="100" spans="1:10" ht="66.75" customHeight="1" thickBot="1" x14ac:dyDescent="0.3">
      <c r="A100" s="40" t="s">
        <v>73</v>
      </c>
      <c r="B100" s="125" t="s">
        <v>117</v>
      </c>
      <c r="C100" s="125"/>
      <c r="D100" s="125"/>
      <c r="E100" s="125"/>
      <c r="F100" s="125"/>
      <c r="G100" s="125"/>
      <c r="H100" s="125"/>
      <c r="I100" s="125"/>
      <c r="J100" s="125"/>
    </row>
    <row r="101" spans="1:10" s="52" customFormat="1" ht="66" customHeight="1" thickBot="1" x14ac:dyDescent="0.3">
      <c r="A101" s="55" t="s">
        <v>75</v>
      </c>
      <c r="B101" s="126" t="s">
        <v>159</v>
      </c>
      <c r="C101" s="126"/>
      <c r="D101" s="126"/>
      <c r="E101" s="126"/>
      <c r="F101" s="126"/>
      <c r="G101" s="126"/>
      <c r="H101" s="126"/>
      <c r="I101" s="126"/>
      <c r="J101" s="126"/>
    </row>
    <row r="102" spans="1:10" ht="54" customHeight="1" thickBot="1" x14ac:dyDescent="0.3">
      <c r="A102" s="40" t="s">
        <v>80</v>
      </c>
      <c r="B102" s="126" t="s">
        <v>160</v>
      </c>
      <c r="C102" s="126"/>
      <c r="D102" s="126"/>
      <c r="E102" s="126"/>
      <c r="F102" s="126"/>
      <c r="G102" s="126"/>
      <c r="H102" s="126"/>
      <c r="I102" s="126"/>
      <c r="J102" s="126"/>
    </row>
    <row r="103" spans="1:10" ht="14.25" thickBot="1" x14ac:dyDescent="0.3">
      <c r="A103" s="116" t="s">
        <v>142</v>
      </c>
      <c r="B103" s="116"/>
      <c r="C103" s="116"/>
      <c r="D103" s="116"/>
      <c r="E103" s="116"/>
      <c r="F103" s="116"/>
      <c r="G103" s="116"/>
      <c r="H103" s="116"/>
      <c r="I103" s="116"/>
      <c r="J103" s="116"/>
    </row>
    <row r="104" spans="1:10" x14ac:dyDescent="0.25">
      <c r="A104" s="117" t="s">
        <v>84</v>
      </c>
      <c r="B104" s="117"/>
      <c r="C104" s="117"/>
      <c r="D104" s="117"/>
      <c r="E104" s="117"/>
      <c r="F104" s="117"/>
      <c r="G104" s="117"/>
      <c r="H104" s="117"/>
      <c r="I104" s="117"/>
      <c r="J104" s="117"/>
    </row>
    <row r="105" spans="1:10" ht="39.75" customHeight="1" x14ac:dyDescent="0.25">
      <c r="A105" s="118" t="s">
        <v>161</v>
      </c>
      <c r="B105" s="119"/>
      <c r="C105" s="119"/>
      <c r="D105" s="119"/>
      <c r="E105" s="119"/>
      <c r="F105" s="119"/>
      <c r="G105" s="119"/>
      <c r="H105" s="119"/>
      <c r="I105" s="119"/>
      <c r="J105" s="120"/>
    </row>
    <row r="106" spans="1:10" x14ac:dyDescent="0.25">
      <c r="A106" s="68"/>
      <c r="C106" s="51" t="s">
        <v>162</v>
      </c>
      <c r="I106" s="68"/>
      <c r="J106" s="68"/>
    </row>
    <row r="107" spans="1:10" x14ac:dyDescent="0.25">
      <c r="A107" s="69" t="s">
        <v>123</v>
      </c>
      <c r="I107" s="121" t="s">
        <v>163</v>
      </c>
      <c r="J107" s="121"/>
    </row>
    <row r="108" spans="1:10" x14ac:dyDescent="0.25">
      <c r="A108" s="53" t="s">
        <v>125</v>
      </c>
      <c r="I108" s="122" t="s">
        <v>164</v>
      </c>
      <c r="J108" s="122"/>
    </row>
    <row r="110" spans="1:10" x14ac:dyDescent="0.25">
      <c r="A110" s="70" t="s">
        <v>165</v>
      </c>
      <c r="B110" s="71">
        <v>5042470640</v>
      </c>
    </row>
    <row r="111" spans="1:10" x14ac:dyDescent="0.25">
      <c r="A111" s="70" t="s">
        <v>166</v>
      </c>
      <c r="B111" s="71">
        <f>C25</f>
        <v>4965456360.71</v>
      </c>
    </row>
    <row r="112" spans="1:10" x14ac:dyDescent="0.25">
      <c r="A112" s="70" t="s">
        <v>167</v>
      </c>
      <c r="B112" s="72">
        <f>F25</f>
        <v>77014279.290000007</v>
      </c>
    </row>
  </sheetData>
  <mergeCells count="120">
    <mergeCell ref="A5:J5"/>
    <mergeCell ref="A6:J6"/>
    <mergeCell ref="A7:J7"/>
    <mergeCell ref="B8:J8"/>
    <mergeCell ref="B9:J9"/>
    <mergeCell ref="B10:J10"/>
    <mergeCell ref="B1:J1"/>
    <mergeCell ref="B2:C2"/>
    <mergeCell ref="D2:H2"/>
    <mergeCell ref="B3:C3"/>
    <mergeCell ref="D3:H3"/>
    <mergeCell ref="A4:J4"/>
    <mergeCell ref="A17:J17"/>
    <mergeCell ref="B18:J18"/>
    <mergeCell ref="B19:J19"/>
    <mergeCell ref="B20:J20"/>
    <mergeCell ref="B21:J21"/>
    <mergeCell ref="A22:J22"/>
    <mergeCell ref="B11:J11"/>
    <mergeCell ref="B12:J12"/>
    <mergeCell ref="A13:J13"/>
    <mergeCell ref="C14:J14"/>
    <mergeCell ref="C15:J15"/>
    <mergeCell ref="C16:J16"/>
    <mergeCell ref="A23:J23"/>
    <mergeCell ref="A24:B24"/>
    <mergeCell ref="C24:E24"/>
    <mergeCell ref="F24:H24"/>
    <mergeCell ref="I24:J24"/>
    <mergeCell ref="A25:B25"/>
    <mergeCell ref="C25:E25"/>
    <mergeCell ref="F25:H25"/>
    <mergeCell ref="I25:J25"/>
    <mergeCell ref="A31:J31"/>
    <mergeCell ref="B32:J32"/>
    <mergeCell ref="B33:J33"/>
    <mergeCell ref="B34:J34"/>
    <mergeCell ref="B35:J35"/>
    <mergeCell ref="A36:J36"/>
    <mergeCell ref="A26:J26"/>
    <mergeCell ref="C27:D27"/>
    <mergeCell ref="E27:F27"/>
    <mergeCell ref="G27:H27"/>
    <mergeCell ref="I27:J27"/>
    <mergeCell ref="A30:J30"/>
    <mergeCell ref="A43:J43"/>
    <mergeCell ref="A44:J44"/>
    <mergeCell ref="B45:J45"/>
    <mergeCell ref="B46:J46"/>
    <mergeCell ref="B47:J47"/>
    <mergeCell ref="B48:J48"/>
    <mergeCell ref="A37:J37"/>
    <mergeCell ref="A38:J38"/>
    <mergeCell ref="A39:J39"/>
    <mergeCell ref="C40:D40"/>
    <mergeCell ref="E40:F40"/>
    <mergeCell ref="G40:H40"/>
    <mergeCell ref="I40:J40"/>
    <mergeCell ref="A58:J58"/>
    <mergeCell ref="A59:J59"/>
    <mergeCell ref="B60:J60"/>
    <mergeCell ref="B61:J61"/>
    <mergeCell ref="B62:J62"/>
    <mergeCell ref="B63:J63"/>
    <mergeCell ref="A49:J49"/>
    <mergeCell ref="A50:J50"/>
    <mergeCell ref="A51:J51"/>
    <mergeCell ref="A52:J52"/>
    <mergeCell ref="C53:D53"/>
    <mergeCell ref="E53:F53"/>
    <mergeCell ref="G53:H53"/>
    <mergeCell ref="I53:J53"/>
    <mergeCell ref="A71:J71"/>
    <mergeCell ref="A72:J72"/>
    <mergeCell ref="B73:J73"/>
    <mergeCell ref="B74:J74"/>
    <mergeCell ref="B75:J75"/>
    <mergeCell ref="B76:J76"/>
    <mergeCell ref="A64:J64"/>
    <mergeCell ref="A65:J65"/>
    <mergeCell ref="A66:J66"/>
    <mergeCell ref="A67:J67"/>
    <mergeCell ref="C68:D68"/>
    <mergeCell ref="E68:F68"/>
    <mergeCell ref="G68:H68"/>
    <mergeCell ref="I68:J68"/>
    <mergeCell ref="L76:AU76"/>
    <mergeCell ref="A77:J77"/>
    <mergeCell ref="A78:J78"/>
    <mergeCell ref="A79:J79"/>
    <mergeCell ref="A80:J80"/>
    <mergeCell ref="C81:D81"/>
    <mergeCell ref="E81:F81"/>
    <mergeCell ref="G81:H81"/>
    <mergeCell ref="I81:J81"/>
    <mergeCell ref="A90:J90"/>
    <mergeCell ref="A91:J91"/>
    <mergeCell ref="A92:J92"/>
    <mergeCell ref="A93:J93"/>
    <mergeCell ref="C94:D94"/>
    <mergeCell ref="E94:F94"/>
    <mergeCell ref="G94:H94"/>
    <mergeCell ref="I94:J94"/>
    <mergeCell ref="A84:J84"/>
    <mergeCell ref="A85:J85"/>
    <mergeCell ref="B86:J86"/>
    <mergeCell ref="B87:J87"/>
    <mergeCell ref="B88:J88"/>
    <mergeCell ref="B89:J89"/>
    <mergeCell ref="A103:J103"/>
    <mergeCell ref="A104:J104"/>
    <mergeCell ref="A105:J105"/>
    <mergeCell ref="I107:J107"/>
    <mergeCell ref="I108:J108"/>
    <mergeCell ref="A97:J97"/>
    <mergeCell ref="A98:J98"/>
    <mergeCell ref="B99:J99"/>
    <mergeCell ref="B100:J100"/>
    <mergeCell ref="B101:J101"/>
    <mergeCell ref="B102:J102"/>
  </mergeCells>
  <dataValidations count="6">
    <dataValidation allowBlank="1" showInputMessage="1" showErrorMessage="1" prompt="Nombre de cada producto" sqref="A28 A41 A54 A69 A82 A95" xr:uid="{36767B21-6F0D-4CF0-84DD-117E0C36E2CC}"/>
    <dataValidation allowBlank="1" showInputMessage="1" showErrorMessage="1" prompt="Nombre del indicador" sqref="B28 B41 B54 B69 B82 B95" xr:uid="{369AC2F1-03E7-4A08-A07E-F02D7E1569DF}"/>
    <dataValidation allowBlank="1" showInputMessage="1" showErrorMessage="1" prompt="Meta anual del indicador" sqref="E28 C28 E41 C82 E54 C41 E69 C54 E82 C69 E95 C95" xr:uid="{B0DE1E35-AE78-4A03-BB21-602613BAD07D}"/>
    <dataValidation allowBlank="1" showInputMessage="1" showErrorMessage="1" prompt="Monto presupuestado para el producto" sqref="F28 D28 F41 D41 F54 D82 F69 D54 F82 D69 F95 D95" xr:uid="{83D37E0C-C9C6-447C-8D4C-92AA13DBE52F}"/>
    <dataValidation allowBlank="1" showInputMessage="1" showErrorMessage="1" prompt="Meta alcanzada en el trimestre" sqref="G28 G41 G54 G69 G82 G95" xr:uid="{384F37F9-2728-4A22-A399-52F9BB568F88}"/>
    <dataValidation allowBlank="1" showInputMessage="1" showErrorMessage="1" prompt="Monto ejecutado en el trimestre" sqref="H28 H41 H54 H69 H82 H95" xr:uid="{C9E0278F-D5CC-4C9A-B61F-ED0A2AF9BFC4}"/>
  </dataValidations>
  <printOptions horizontalCentered="1"/>
  <pageMargins left="0.7" right="0.7" top="0.75" bottom="0.75" header="0.3" footer="0.3"/>
  <pageSetup scale="59" fitToHeight="0" orientation="portrait" r:id="rId1"/>
  <headerFooter>
    <oddFooter>&amp;C&amp;10&amp;P de &amp;N</oddFooter>
  </headerFooter>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1er. Semestre 2024 </vt:lpstr>
      <vt:lpstr>T3 Julio-Septiembre 2024 </vt:lpstr>
      <vt:lpstr>'1er. Semestre 2024 '!Área_de_impresión</vt:lpstr>
      <vt:lpstr>'T3 Julio-Septiembre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Moreta</dc:creator>
  <cp:keywords/>
  <dc:description/>
  <cp:lastModifiedBy>Alexis Cruz Concepcion</cp:lastModifiedBy>
  <cp:revision/>
  <cp:lastPrinted>2024-10-28T16:16:24Z</cp:lastPrinted>
  <dcterms:created xsi:type="dcterms:W3CDTF">2022-05-23T13:39:33Z</dcterms:created>
  <dcterms:modified xsi:type="dcterms:W3CDTF">2024-10-28T16:22:20Z</dcterms:modified>
  <cp:category/>
  <cp:contentStatus/>
</cp:coreProperties>
</file>