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lcruz\Desktop\Estados\Esdtados y reportes 2024\Ejecucion presupuestaria\Octubre\"/>
    </mc:Choice>
  </mc:AlternateContent>
  <xr:revisionPtr revIDLastSave="0" documentId="13_ncr:1_{EB996C3D-5129-4443-88A0-EF49E32CDC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ansparencia" sheetId="3" r:id="rId1"/>
    <sheet name="Ejecucion" sheetId="15" r:id="rId2"/>
    <sheet name="Variacion" sheetId="2" r:id="rId3"/>
    <sheet name="Flujo" sheetId="13" r:id="rId4"/>
  </sheets>
  <definedNames>
    <definedName name="_xlnm.Print_Area" localSheetId="1">Ejecucion!$A$1:$K$270</definedName>
    <definedName name="_xlnm.Print_Area" localSheetId="3">Flujo!$A$1:$C$48</definedName>
    <definedName name="_xlnm.Print_Area" localSheetId="0">Transparencia!$A$1:$V$95</definedName>
    <definedName name="_xlnm.Print_Titles" localSheetId="1">Ejecucion!$7:$8</definedName>
    <definedName name="_xlnm.Print_Titles" localSheetId="0">Transparencia!$1:$8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0" i="3" l="1"/>
  <c r="S70" i="3"/>
  <c r="R67" i="3"/>
  <c r="S67" i="3"/>
  <c r="R62" i="3"/>
  <c r="R76" i="3" s="1"/>
  <c r="S62" i="3"/>
  <c r="S76" i="3" s="1"/>
  <c r="R52" i="3"/>
  <c r="S52" i="3"/>
  <c r="R44" i="3"/>
  <c r="S44" i="3"/>
  <c r="R36" i="3"/>
  <c r="S36" i="3"/>
  <c r="R26" i="3"/>
  <c r="S26" i="3"/>
  <c r="R10" i="3"/>
  <c r="S10" i="3"/>
  <c r="R16" i="3"/>
  <c r="S16" i="3"/>
  <c r="I78" i="3"/>
  <c r="J78" i="3"/>
  <c r="K78" i="3"/>
  <c r="L78" i="3"/>
  <c r="M78" i="3"/>
  <c r="N78" i="3"/>
  <c r="O78" i="3"/>
  <c r="P78" i="3"/>
  <c r="Q78" i="3"/>
  <c r="Q86" i="3" s="1"/>
  <c r="R78" i="3"/>
  <c r="R86" i="3" s="1"/>
  <c r="S78" i="3"/>
  <c r="S86" i="3" s="1"/>
  <c r="T78" i="3"/>
  <c r="T86" i="3" s="1"/>
  <c r="U78" i="3"/>
  <c r="U86" i="3" s="1"/>
  <c r="V85" i="3"/>
  <c r="V83" i="3"/>
  <c r="V82" i="3"/>
  <c r="V80" i="3"/>
  <c r="V79" i="3"/>
  <c r="T76" i="3"/>
  <c r="U76" i="3"/>
  <c r="V73" i="3"/>
  <c r="V74" i="3"/>
  <c r="V72" i="3"/>
  <c r="V71" i="3"/>
  <c r="V69" i="3"/>
  <c r="V68" i="3"/>
  <c r="V67" i="3" s="1"/>
  <c r="V66" i="3"/>
  <c r="V65" i="3"/>
  <c r="V64" i="3"/>
  <c r="V63" i="3"/>
  <c r="V61" i="3"/>
  <c r="V60" i="3"/>
  <c r="V59" i="3"/>
  <c r="V58" i="3"/>
  <c r="V57" i="3"/>
  <c r="V56" i="3"/>
  <c r="V55" i="3"/>
  <c r="V54" i="3"/>
  <c r="V53" i="3"/>
  <c r="V51" i="3"/>
  <c r="V50" i="3"/>
  <c r="V49" i="3"/>
  <c r="V48" i="3"/>
  <c r="V47" i="3"/>
  <c r="V46" i="3"/>
  <c r="V45" i="3"/>
  <c r="V44" i="3" s="1"/>
  <c r="V43" i="3"/>
  <c r="V42" i="3"/>
  <c r="V41" i="3"/>
  <c r="V40" i="3"/>
  <c r="V39" i="3"/>
  <c r="V38" i="3"/>
  <c r="V37" i="3"/>
  <c r="V35" i="3"/>
  <c r="V34" i="3"/>
  <c r="V33" i="3"/>
  <c r="V32" i="3"/>
  <c r="V31" i="3"/>
  <c r="V30" i="3"/>
  <c r="V29" i="3"/>
  <c r="V28" i="3"/>
  <c r="V27" i="3"/>
  <c r="V25" i="3"/>
  <c r="V24" i="3"/>
  <c r="V23" i="3"/>
  <c r="V22" i="3"/>
  <c r="V21" i="3"/>
  <c r="V20" i="3"/>
  <c r="V19" i="3"/>
  <c r="V18" i="3"/>
  <c r="V17" i="3"/>
  <c r="V12" i="3"/>
  <c r="V13" i="3"/>
  <c r="V14" i="3"/>
  <c r="V15" i="3"/>
  <c r="V11" i="3"/>
  <c r="Q81" i="3"/>
  <c r="Q70" i="3"/>
  <c r="Q67" i="3"/>
  <c r="Q62" i="3"/>
  <c r="Q52" i="3"/>
  <c r="Q44" i="3"/>
  <c r="Q36" i="3"/>
  <c r="Q26" i="3"/>
  <c r="Q16" i="3"/>
  <c r="Q10" i="3"/>
  <c r="E81" i="3"/>
  <c r="F81" i="3"/>
  <c r="G81" i="3"/>
  <c r="H81" i="3"/>
  <c r="I81" i="3"/>
  <c r="J81" i="3"/>
  <c r="K81" i="3"/>
  <c r="L81" i="3"/>
  <c r="M81" i="3"/>
  <c r="N81" i="3"/>
  <c r="O81" i="3"/>
  <c r="P81" i="3"/>
  <c r="D81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B36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B62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B67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B7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B52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B44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B2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B10" i="3"/>
  <c r="S88" i="3" l="1"/>
  <c r="R88" i="3"/>
  <c r="V62" i="3"/>
  <c r="V10" i="3"/>
  <c r="Q76" i="3"/>
  <c r="V16" i="3"/>
  <c r="Q88" i="3"/>
  <c r="V26" i="3"/>
  <c r="V52" i="3"/>
  <c r="V70" i="3"/>
  <c r="V36" i="3"/>
  <c r="V81" i="3"/>
  <c r="V76" i="3" l="1"/>
  <c r="J86" i="3"/>
  <c r="J88" i="3" s="1"/>
  <c r="K86" i="3"/>
  <c r="K88" i="3" s="1"/>
  <c r="L86" i="3"/>
  <c r="L88" i="3" s="1"/>
  <c r="M86" i="3"/>
  <c r="M88" i="3" s="1"/>
  <c r="N86" i="3"/>
  <c r="N88" i="3" s="1"/>
  <c r="O86" i="3"/>
  <c r="O88" i="3" s="1"/>
  <c r="P86" i="3"/>
  <c r="I76" i="3"/>
  <c r="H76" i="3"/>
  <c r="G76" i="3"/>
  <c r="F76" i="3"/>
  <c r="E76" i="3"/>
  <c r="D76" i="3"/>
  <c r="P76" i="3"/>
  <c r="H78" i="3"/>
  <c r="H86" i="3" s="1"/>
  <c r="I86" i="3"/>
  <c r="E78" i="3"/>
  <c r="E86" i="3" s="1"/>
  <c r="F78" i="3"/>
  <c r="F86" i="3" s="1"/>
  <c r="G78" i="3"/>
  <c r="G86" i="3" s="1"/>
  <c r="D78" i="3"/>
  <c r="D86" i="3" s="1"/>
  <c r="D88" i="3" l="1"/>
  <c r="P88" i="3"/>
  <c r="E88" i="3"/>
  <c r="F88" i="3"/>
  <c r="G88" i="3"/>
  <c r="I88" i="3"/>
  <c r="H88" i="3"/>
  <c r="V84" i="3"/>
  <c r="V78" i="3"/>
  <c r="V86" i="3" l="1"/>
  <c r="V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Moreta</author>
  </authors>
  <commentList>
    <comment ref="A17" authorId="0" shapeId="0" xr:uid="{4942B4CF-F29F-4AA1-9A06-F49F168ABF68}">
      <text>
        <r>
          <rPr>
            <sz val="9"/>
            <color indexed="81"/>
            <rFont val="Tahoma"/>
            <family val="2"/>
          </rPr>
          <t>Se coloca la variacion del efectivo tal cual esta</t>
        </r>
      </text>
    </comment>
  </commentList>
</comments>
</file>

<file path=xl/sharedStrings.xml><?xml version="1.0" encoding="utf-8"?>
<sst xmlns="http://schemas.openxmlformats.org/spreadsheetml/2006/main" count="840" uniqueCount="698">
  <si>
    <t>Cuenta</t>
  </si>
  <si>
    <t>CLASIFICACION</t>
  </si>
  <si>
    <t>Ejecutado</t>
  </si>
  <si>
    <t>Pagado</t>
  </si>
  <si>
    <t>Presupuestado</t>
  </si>
  <si>
    <t xml:space="preserve">  </t>
  </si>
  <si>
    <t>INGRESOS CORRIENTES</t>
  </si>
  <si>
    <t>4-114232</t>
  </si>
  <si>
    <t>Contribución CDT</t>
  </si>
  <si>
    <t>4-9108</t>
  </si>
  <si>
    <t>Derecho Uso del Espectro</t>
  </si>
  <si>
    <t xml:space="preserve">INTERESES </t>
  </si>
  <si>
    <t>4-161206</t>
  </si>
  <si>
    <t>Intereses Certificados Financieros</t>
  </si>
  <si>
    <t>4-16121</t>
  </si>
  <si>
    <t>Intereses Cuenta Corriente</t>
  </si>
  <si>
    <t>---</t>
  </si>
  <si>
    <t>OTROS INGRESOS</t>
  </si>
  <si>
    <t>4-9105</t>
  </si>
  <si>
    <t>Depositos no identificados</t>
  </si>
  <si>
    <t>4-9112</t>
  </si>
  <si>
    <t>Servicios Adm. y Serv. de Telecomunicaciones</t>
  </si>
  <si>
    <t>4-9113</t>
  </si>
  <si>
    <t>Intereses Indemnizatorios CDT</t>
  </si>
  <si>
    <t>4-9117</t>
  </si>
  <si>
    <t>4-9199</t>
  </si>
  <si>
    <t>Otros Ingresos</t>
  </si>
  <si>
    <t>TOTAL DE INGRESOS</t>
  </si>
  <si>
    <t>GASTOS CORRIENTES</t>
  </si>
  <si>
    <t>REMUNERACIONES Y CONTRIBUCIONES</t>
  </si>
  <si>
    <t>6-211</t>
  </si>
  <si>
    <t>6-2111</t>
  </si>
  <si>
    <t>REMUNERACIONES</t>
  </si>
  <si>
    <t>6-211101</t>
  </si>
  <si>
    <t>Sueldos Empleados Fijos</t>
  </si>
  <si>
    <t>6-2114</t>
  </si>
  <si>
    <t>6-211503</t>
  </si>
  <si>
    <t>Prestaciones Laborales</t>
  </si>
  <si>
    <t>6-211601</t>
  </si>
  <si>
    <t>Vacaciones</t>
  </si>
  <si>
    <t>6-212</t>
  </si>
  <si>
    <t>SOBRESUELDOS</t>
  </si>
  <si>
    <t>6-2122</t>
  </si>
  <si>
    <t>6-212201</t>
  </si>
  <si>
    <t>Compensacion Horas Extras</t>
  </si>
  <si>
    <t>6-212205</t>
  </si>
  <si>
    <t>Compensación por Servicios de Seguridad</t>
  </si>
  <si>
    <t>6-214</t>
  </si>
  <si>
    <t>GRATIFICACIONES Y BONIFICACIONES</t>
  </si>
  <si>
    <t>6-214201</t>
  </si>
  <si>
    <t xml:space="preserve">Bono Escolar </t>
  </si>
  <si>
    <t>6-214202</t>
  </si>
  <si>
    <t>Gratificaciones por Pasantias</t>
  </si>
  <si>
    <t>6-214204</t>
  </si>
  <si>
    <t>Oras Gratificaciones (6-2143-Bono Vacacional; 6-2144-Bono Estudiantil 14)</t>
  </si>
  <si>
    <t>6-215</t>
  </si>
  <si>
    <t>CONTRIBUCIONES A LA SEGURIDAD SOCIAL</t>
  </si>
  <si>
    <t>6-2151</t>
  </si>
  <si>
    <t>6-2152</t>
  </si>
  <si>
    <t>6-2153</t>
  </si>
  <si>
    <t>CONTRATACION DE SERVICIOS</t>
  </si>
  <si>
    <t>6-221</t>
  </si>
  <si>
    <t>SERVICIOS BÁSICOS</t>
  </si>
  <si>
    <t>6-2213</t>
  </si>
  <si>
    <t>Teléfonos</t>
  </si>
  <si>
    <t>6-2215</t>
  </si>
  <si>
    <t>Servicio de Internet y TV por Cable</t>
  </si>
  <si>
    <t>Energía Eléctrica</t>
  </si>
  <si>
    <t>6-2217</t>
  </si>
  <si>
    <t xml:space="preserve">Agua </t>
  </si>
  <si>
    <t>6-2218</t>
  </si>
  <si>
    <t>Recoleccion Residuos Sólidos</t>
  </si>
  <si>
    <t>6-222</t>
  </si>
  <si>
    <t>PUBLICIDAD, IMPRESIÓN Y ENCUADERNACIÓN</t>
  </si>
  <si>
    <t>6-2221</t>
  </si>
  <si>
    <t>6-2222</t>
  </si>
  <si>
    <t>6-223</t>
  </si>
  <si>
    <t>VIÁTICOS</t>
  </si>
  <si>
    <t>6-2231</t>
  </si>
  <si>
    <t>6-224</t>
  </si>
  <si>
    <t>TRANSPORTE Y ALMACENAJE</t>
  </si>
  <si>
    <t>6-2241</t>
  </si>
  <si>
    <t>6-2242</t>
  </si>
  <si>
    <t>6-2244</t>
  </si>
  <si>
    <t>6-225</t>
  </si>
  <si>
    <t>ALQUILERES Y RENTAS</t>
  </si>
  <si>
    <t>6-2251</t>
  </si>
  <si>
    <t>Alquiler y Renta de Edificios y Locales</t>
  </si>
  <si>
    <t>6-2254</t>
  </si>
  <si>
    <t>Alquiler Equipo de Transporte</t>
  </si>
  <si>
    <t>6-2258</t>
  </si>
  <si>
    <t>Otros Alquileres</t>
  </si>
  <si>
    <t>Alquileres diversos</t>
  </si>
  <si>
    <t>Alquiler Planta Electrica</t>
  </si>
  <si>
    <t>Alquiler de Parqueos</t>
  </si>
  <si>
    <t>Alquiler de Estaciones Moviles</t>
  </si>
  <si>
    <t>6-2259</t>
  </si>
  <si>
    <t>Derechos de Uso</t>
  </si>
  <si>
    <t>6-225901</t>
  </si>
  <si>
    <t>Licencias Informaticas</t>
  </si>
  <si>
    <t>6-226</t>
  </si>
  <si>
    <t>SEGUROS</t>
  </si>
  <si>
    <t>6-2261</t>
  </si>
  <si>
    <t>6-2262</t>
  </si>
  <si>
    <t>6-2263</t>
  </si>
  <si>
    <t>Seguro de Personas</t>
  </si>
  <si>
    <t>6-22631</t>
  </si>
  <si>
    <t>Seguro de Vida</t>
  </si>
  <si>
    <t>6-22632</t>
  </si>
  <si>
    <t>Seguro Salud Local</t>
  </si>
  <si>
    <t>Seguro Salud Internacional</t>
  </si>
  <si>
    <t>6-22633</t>
  </si>
  <si>
    <t>Seguro Ultimos Gastos</t>
  </si>
  <si>
    <t>6-227</t>
  </si>
  <si>
    <t>SERVICIOS DE CONSERVACIÓN, REPARACIONES MENORES E INSTALACIONES TEMPORALES</t>
  </si>
  <si>
    <t>6-2271</t>
  </si>
  <si>
    <t>6-227101</t>
  </si>
  <si>
    <t>6-227102</t>
  </si>
  <si>
    <t>Servicios especiales de mantenimiento y reparación</t>
  </si>
  <si>
    <t>6-227104</t>
  </si>
  <si>
    <t>Mant. y Reparación de Obras Civiles en Inst.</t>
  </si>
  <si>
    <t>6-2272</t>
  </si>
  <si>
    <t>Mantenimiento y Rep. de Maquinarias y Equipos</t>
  </si>
  <si>
    <t>6-227201</t>
  </si>
  <si>
    <t xml:space="preserve">Mantenimiento y Reparación de Muebles y equipo de oficina </t>
  </si>
  <si>
    <t>6-227202</t>
  </si>
  <si>
    <t xml:space="preserve">Mant. y reparación de equipo de computación </t>
  </si>
  <si>
    <t>6-227205</t>
  </si>
  <si>
    <t>Mant. y reparación de equipos Comunicación</t>
  </si>
  <si>
    <t>6-227206</t>
  </si>
  <si>
    <t>Mantenimiento y Reparación Equipo de Transporte</t>
  </si>
  <si>
    <t>6-228</t>
  </si>
  <si>
    <t>OTROS SERVICIOS NO INCLUIDOS EN CONCEPTOS ANTERIORES</t>
  </si>
  <si>
    <t>6-2282</t>
  </si>
  <si>
    <t>Comisiones y Gastos Bancarios</t>
  </si>
  <si>
    <t>6-2285</t>
  </si>
  <si>
    <t>Fumigación, Lavandería, limpieza de oficina</t>
  </si>
  <si>
    <t>6-228501</t>
  </si>
  <si>
    <t>Fumigación</t>
  </si>
  <si>
    <t>6-228502</t>
  </si>
  <si>
    <t>Lavandería</t>
  </si>
  <si>
    <t>6-228503</t>
  </si>
  <si>
    <t xml:space="preserve">Limpieza  Higiene </t>
  </si>
  <si>
    <t>6-2286</t>
  </si>
  <si>
    <t>Organización de Eventos y Festividades</t>
  </si>
  <si>
    <t>6-2287</t>
  </si>
  <si>
    <t>Servicios Técnicos y Prof. prestados</t>
  </si>
  <si>
    <t>6-228704</t>
  </si>
  <si>
    <t>Servicios de Capacitacion</t>
  </si>
  <si>
    <t>6-228705</t>
  </si>
  <si>
    <t xml:space="preserve">Servicios de Informática y sistema </t>
  </si>
  <si>
    <t>6-2288</t>
  </si>
  <si>
    <t xml:space="preserve"> Impuestos, Derechos y Tasas</t>
  </si>
  <si>
    <t>6-228801</t>
  </si>
  <si>
    <t>6-229</t>
  </si>
  <si>
    <t>Otras Contrataciones de Servicios</t>
  </si>
  <si>
    <t>6-229203</t>
  </si>
  <si>
    <t>Servicios de Catering</t>
  </si>
  <si>
    <t>MATERIALES Y SUMINISTROS</t>
  </si>
  <si>
    <t>6-231</t>
  </si>
  <si>
    <t>ALIMENTOS Y PRODUCTOS AGROFORESTALES</t>
  </si>
  <si>
    <t>6-2313</t>
  </si>
  <si>
    <t>Productos Agroforestales y Pecuarios</t>
  </si>
  <si>
    <t>6-232</t>
  </si>
  <si>
    <t>TEXTILES Y VESTUARIOS</t>
  </si>
  <si>
    <t>6-2322</t>
  </si>
  <si>
    <t>Acabados Textiles</t>
  </si>
  <si>
    <t>6-2323</t>
  </si>
  <si>
    <t xml:space="preserve">Prendas de Vestir </t>
  </si>
  <si>
    <t>6-233</t>
  </si>
  <si>
    <t>PRODUCTOS DE PAPEL, CARTÓN E IMPRESOS</t>
  </si>
  <si>
    <t>6-2332</t>
  </si>
  <si>
    <t>6-2334</t>
  </si>
  <si>
    <t>Libros, Revistas y Periódicos</t>
  </si>
  <si>
    <t>6-234</t>
  </si>
  <si>
    <t>PRODUCTOS FARMACÉUTICOS</t>
  </si>
  <si>
    <t>6-2341</t>
  </si>
  <si>
    <t>Productos Medicinales para uso Humano</t>
  </si>
  <si>
    <t>6-235</t>
  </si>
  <si>
    <t>PRODUCTOS DE CUERO, CAUCHO Y PLÁSTICO</t>
  </si>
  <si>
    <t>6-2353</t>
  </si>
  <si>
    <t>6-236</t>
  </si>
  <si>
    <t>PRODUCTOS DE MINERALES, METÁLICOS Y NO METÁLICOS</t>
  </si>
  <si>
    <t>6-2363</t>
  </si>
  <si>
    <t>Productos Metálicos y sus Derivados</t>
  </si>
  <si>
    <t>6-236304</t>
  </si>
  <si>
    <t>6-237</t>
  </si>
  <si>
    <t>COMBUSTIBLES, LUBRICANTES, PRODUCTOS QUÍMICOS Y CONEXOS</t>
  </si>
  <si>
    <t>6-2371</t>
  </si>
  <si>
    <t>Combustibles y Lubricantes</t>
  </si>
  <si>
    <t>6-237101</t>
  </si>
  <si>
    <t>Gasolina</t>
  </si>
  <si>
    <t>6-237102</t>
  </si>
  <si>
    <t>Gasoil</t>
  </si>
  <si>
    <t>6-2372</t>
  </si>
  <si>
    <t>Productos Químicos y Conexos</t>
  </si>
  <si>
    <t>6-239</t>
  </si>
  <si>
    <t>PRODUCTOS Y ÚTILES VARIOS</t>
  </si>
  <si>
    <t>6-2392</t>
  </si>
  <si>
    <t>Utiles de Escritorio, Oficina e Informática</t>
  </si>
  <si>
    <t>6-2396</t>
  </si>
  <si>
    <t>Productos Electricos y Afines</t>
  </si>
  <si>
    <t>TRANSFERENCIAS DE CORRIENTES</t>
  </si>
  <si>
    <t>6-241</t>
  </si>
  <si>
    <t>TRANSFERENCIAS CORRIENTES AL SECTOR PRIVADO</t>
  </si>
  <si>
    <t>6-2412</t>
  </si>
  <si>
    <t>Ayudas y Donaciones</t>
  </si>
  <si>
    <t>6-241202</t>
  </si>
  <si>
    <t>Ayudas y Donaciones Ocasionales a Hogares</t>
  </si>
  <si>
    <t>6-247</t>
  </si>
  <si>
    <t>TRANSFERENCIAS CORRIENTES AL SECTOR EXTERNO</t>
  </si>
  <si>
    <t>6-2472</t>
  </si>
  <si>
    <t>Transferencias Corrientes a Organismos Intern.</t>
  </si>
  <si>
    <t>TOTAL GASTOS CORRIENTES</t>
  </si>
  <si>
    <t>6-91</t>
  </si>
  <si>
    <t>TOTAL DE GASTOS</t>
  </si>
  <si>
    <t>1-26</t>
  </si>
  <si>
    <t>BIENES MUEBLES, INMUEBLES E INTANGIBLES</t>
  </si>
  <si>
    <t>1-261</t>
  </si>
  <si>
    <t>MOBILIARIO Y EQUIPO</t>
  </si>
  <si>
    <t>1-2611</t>
  </si>
  <si>
    <t>1-2613</t>
  </si>
  <si>
    <t>1-2619-002</t>
  </si>
  <si>
    <t>1-265</t>
  </si>
  <si>
    <t>MAQUINARIA, OTROS EQUIPOS Y HERRAMIENTAS</t>
  </si>
  <si>
    <t>1-2656</t>
  </si>
  <si>
    <t>PROYECTOS   FDT</t>
  </si>
  <si>
    <t>5-4003</t>
  </si>
  <si>
    <t>Componentes Complementarios del proyecto Redes Wi-Fi de Acceso en Lugares Públicos</t>
  </si>
  <si>
    <t>5-4003-003</t>
  </si>
  <si>
    <t>Servicio de Internet - Puntos WIFI</t>
  </si>
  <si>
    <t>5-5003</t>
  </si>
  <si>
    <t>Proyecto Conectar a los No Conectados (PB 2021-2022)</t>
  </si>
  <si>
    <t>5-5003-001</t>
  </si>
  <si>
    <t>5-5003-003</t>
  </si>
  <si>
    <t>Componente: Subsidio a la Demanda</t>
  </si>
  <si>
    <t>5-5003-004</t>
  </si>
  <si>
    <t>Componente: Apropiación Social y Desarrollo de Habilidades</t>
  </si>
  <si>
    <t>5-9100</t>
  </si>
  <si>
    <t>Servicios de Conectividad a Internet</t>
  </si>
  <si>
    <t>Servicio mensual de internet</t>
  </si>
  <si>
    <t>TOTAL DE GASTOS E INVERSION</t>
  </si>
  <si>
    <t>TOTAL GENERAL  DE GASTOS</t>
  </si>
  <si>
    <t>INSTITUTO DOMINICANO DE LAS TELECOMUNICACIONES</t>
  </si>
  <si>
    <t>DIRECCION FINANCIERA</t>
  </si>
  <si>
    <t>DEPARTAMENTO DE PRESUPUESTO</t>
  </si>
  <si>
    <t>ESTADO DE EJECUCION PRESUPUESTARIA</t>
  </si>
  <si>
    <t>Balance inicial en caja y banco</t>
  </si>
  <si>
    <t>mas: Ingreso</t>
  </si>
  <si>
    <t>(=) disponible</t>
  </si>
  <si>
    <t>(=) Balance Final en caja y banco</t>
  </si>
  <si>
    <t>Incremento y/o Disminucion en caja y banco</t>
  </si>
  <si>
    <t>1-11</t>
  </si>
  <si>
    <t xml:space="preserve">Balance inicial </t>
  </si>
  <si>
    <t>Mas: cuentas por pagar del mes</t>
  </si>
  <si>
    <t>Menos: pagos del mes</t>
  </si>
  <si>
    <t>(=) Balance final</t>
  </si>
  <si>
    <t xml:space="preserve">Aumento y/o (disminucion) </t>
  </si>
  <si>
    <t>Acumulado</t>
  </si>
  <si>
    <t>Variación</t>
  </si>
  <si>
    <t>1-13</t>
  </si>
  <si>
    <t>1-14</t>
  </si>
  <si>
    <t>Aumento otras ctas por cobrar</t>
  </si>
  <si>
    <t>1-15</t>
  </si>
  <si>
    <t>Aumento de los inventarios</t>
  </si>
  <si>
    <t>1-1611</t>
  </si>
  <si>
    <t>Aumento Seguro de Vehiculos</t>
  </si>
  <si>
    <t>1-1612</t>
  </si>
  <si>
    <t>Aumento Seguros de Propiedad</t>
  </si>
  <si>
    <t>1-1616</t>
  </si>
  <si>
    <t>1-1617</t>
  </si>
  <si>
    <t>Aumento Seguro Medico Internacional</t>
  </si>
  <si>
    <t>1-1618</t>
  </si>
  <si>
    <t>Aumento Seguro Dental</t>
  </si>
  <si>
    <t>1-162</t>
  </si>
  <si>
    <t>Aumento otros pagado anticipado</t>
  </si>
  <si>
    <t>1-1622</t>
  </si>
  <si>
    <t>Aumento de imprevisto</t>
  </si>
  <si>
    <t>1-17</t>
  </si>
  <si>
    <t>Aumento Inversión</t>
  </si>
  <si>
    <t>1-41</t>
  </si>
  <si>
    <t>2-00</t>
  </si>
  <si>
    <t>2-12</t>
  </si>
  <si>
    <t>2-1301</t>
  </si>
  <si>
    <t>2-1302</t>
  </si>
  <si>
    <t>2-19</t>
  </si>
  <si>
    <t>Disminucion Otras Cuentas por Pagar</t>
  </si>
  <si>
    <t>2-228</t>
  </si>
  <si>
    <t>Disminución Impuestos Retenidos</t>
  </si>
  <si>
    <t>3-1</t>
  </si>
  <si>
    <t>Disminucion Patrimonio</t>
  </si>
  <si>
    <t>Sub-total</t>
  </si>
  <si>
    <t>Aumento de Otras Cuentas por Pagar</t>
  </si>
  <si>
    <t>Aumento impuestos retenidos</t>
  </si>
  <si>
    <t>Aumento patrimonio</t>
  </si>
  <si>
    <t>Disminucion de Cuentas por Cobrar</t>
  </si>
  <si>
    <t>Disminucion  Otras cuentas por cobrar</t>
  </si>
  <si>
    <t>Disminucion de los inventarios</t>
  </si>
  <si>
    <t>Disminucion Seguro Medico Internacional</t>
  </si>
  <si>
    <t>Disminucion otros pagos anticipados</t>
  </si>
  <si>
    <t>Disminucion de imprevistos</t>
  </si>
  <si>
    <t>Disminuciòn de inversiones</t>
  </si>
  <si>
    <t>Disminución de Fianzas y Depósitos</t>
  </si>
  <si>
    <t xml:space="preserve">Totales Netos </t>
  </si>
  <si>
    <t>Cuentas por pagar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</si>
  <si>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</si>
  <si>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</si>
  <si>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</si>
  <si>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</si>
  <si>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</si>
  <si>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</si>
  <si>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</si>
  <si>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</si>
  <si>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</si>
  <si>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</si>
  <si>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</si>
  <si>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</si>
  <si>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</si>
  <si>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</si>
  <si>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</si>
  <si>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</si>
  <si>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</si>
  <si>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</si>
  <si>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</si>
  <si>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</si>
  <si>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</si>
  <si>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</si>
  <si>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</si>
  <si>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</si>
  <si>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</si>
  <si>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</si>
  <si>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</si>
  <si>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</si>
  <si>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</si>
  <si>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</si>
  <si>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</si>
  <si>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</si>
  <si>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</si>
  <si>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</si>
  <si>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</si>
  <si>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</si>
  <si>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</si>
  <si>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</si>
  <si>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</si>
  <si>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</si>
  <si>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</si>
  <si>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</si>
  <si>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</si>
  <si>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</si>
  <si>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</si>
  <si>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</si>
  <si>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</si>
  <si>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</si>
  <si>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</si>
  <si>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</si>
  <si>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</si>
  <si>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</si>
  <si>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</si>
  <si>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</si>
  <si>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</si>
  <si>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</si>
  <si>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</si>
  <si>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</si>
  <si>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</si>
  <si>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</si>
  <si>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</si>
  <si>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</si>
  <si>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</si>
  <si>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</si>
  <si>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</si>
  <si>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</si>
  <si>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</si>
  <si>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</si>
  <si>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</si>
  <si>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</si>
  <si>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</si>
  <si>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</si>
  <si>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</si>
  <si>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</si>
  <si>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</si>
  <si>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</si>
  <si>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</si>
  <si>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Valores en RD$</t>
  </si>
  <si>
    <t>Presupuesto Aprobado</t>
  </si>
  <si>
    <t xml:space="preserve"> </t>
  </si>
  <si>
    <t>Muebles de Oficina y Estanteria</t>
  </si>
  <si>
    <t>Instituto Dominicano de las Telecomunicaciones</t>
  </si>
  <si>
    <t>Origen y aplicación de los recursos</t>
  </si>
  <si>
    <t>Recursos Originados en Actividades del Periodo</t>
  </si>
  <si>
    <t>Ingresos provenientes de actividades de operativas</t>
  </si>
  <si>
    <t xml:space="preserve">Contribución al Desarrollo de las Telecomunicaciones </t>
  </si>
  <si>
    <t>Ingresos Percibidos en operaciones</t>
  </si>
  <si>
    <t>Total de Recursos Originados en el Periodo</t>
  </si>
  <si>
    <t>Recursos Aplicados en Actividades del Periodo</t>
  </si>
  <si>
    <t>Recursos Aplicados en Gastos Corrientes</t>
  </si>
  <si>
    <t>Remuneraciones al Personal</t>
  </si>
  <si>
    <t>Contribuciones a la Seguridad Social</t>
  </si>
  <si>
    <t>Contratacion de Servicios</t>
  </si>
  <si>
    <t>Materiales y Suministros</t>
  </si>
  <si>
    <t>Transferencias Corrientes al Sector Público, Privado y Externo</t>
  </si>
  <si>
    <t>Total de Recursos Aplicados en Gastos Corrientes</t>
  </si>
  <si>
    <t>Recursos Aplicados en Gastos de Capital</t>
  </si>
  <si>
    <t>Inversión en Bienes Muebles, Inmuebles e Intangibles</t>
  </si>
  <si>
    <t>Proyectos FDT</t>
  </si>
  <si>
    <t>Total Recursos Aplicados a Gastos de Capital</t>
  </si>
  <si>
    <t>Excedente (Disminución) de Recursos en las Operaciones del Periodo</t>
  </si>
  <si>
    <t>Efectivo Disponible al Inicio del Ejercicio</t>
  </si>
  <si>
    <t>Efectivo Disponible al Final del Ejercicio</t>
  </si>
  <si>
    <t>6-211209</t>
  </si>
  <si>
    <t>6-212203</t>
  </si>
  <si>
    <t>Publicidad y Propaganda</t>
  </si>
  <si>
    <t>Impresión y Encuadernación</t>
  </si>
  <si>
    <t>6-2232</t>
  </si>
  <si>
    <t>6-22634</t>
  </si>
  <si>
    <t>Seguro Dental</t>
  </si>
  <si>
    <t>6-237106</t>
  </si>
  <si>
    <t>Lubricantes</t>
  </si>
  <si>
    <t>6-2395</t>
  </si>
  <si>
    <t>Utiles de Cocina y Comedor</t>
  </si>
  <si>
    <t>Depreciacion y  Amortizaciones</t>
  </si>
  <si>
    <t>Depreciación</t>
  </si>
  <si>
    <t>Aumento Seguro Medico Nacional</t>
  </si>
  <si>
    <t>Disminucion de Ctas. por Pagar Proveedores</t>
  </si>
  <si>
    <t>Disminucion de Acumulaciones y Retenciones</t>
  </si>
  <si>
    <t>Disminucion Provision Regalia Pascual</t>
  </si>
  <si>
    <t>Disminucion Provision Prestaciones Laborales</t>
  </si>
  <si>
    <t>Aumento de Ctas. por Pagar Proveedores</t>
  </si>
  <si>
    <t>Aumento de Acumulaciones y Retenciones</t>
  </si>
  <si>
    <t>Aumento Provision Regalia Pascual</t>
  </si>
  <si>
    <t>Aumento Provisión Prestaciones Laborales</t>
  </si>
  <si>
    <t>Disminucion Seguros de Vehiculos</t>
  </si>
  <si>
    <t>Disminucion Seguros de Propiedad</t>
  </si>
  <si>
    <t>Disminucion Seguro Medico Nacional</t>
  </si>
  <si>
    <t>Disminucion Seguro Dental</t>
  </si>
  <si>
    <t>Abril</t>
  </si>
  <si>
    <t>Presupuesto Modificado</t>
  </si>
  <si>
    <t>Gasto Devengado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</si>
  <si>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</si>
  <si>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</si>
  <si>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</si>
  <si>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</si>
  <si>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</si>
  <si>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</si>
  <si>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</si>
  <si>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</si>
  <si>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</si>
  <si>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</si>
  <si>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</si>
  <si>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</si>
  <si>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</si>
  <si>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VARIACION EJECUCION MENSUAL</t>
  </si>
  <si>
    <t>Servicios Adm. y Serv. de Telecomunicaciones (No Objecion)</t>
  </si>
  <si>
    <t>Promocion y Patrocinio</t>
  </si>
  <si>
    <t>Publicaciones de Avisos Oficiales</t>
  </si>
  <si>
    <t>Contribución al Seguro Salud (SFS)</t>
  </si>
  <si>
    <t>Contribución al Fondo de Pensiones (AFP)</t>
  </si>
  <si>
    <t>Contribución al Seguro de Riesgos Laborales (ARL)</t>
  </si>
  <si>
    <t>Alimentos y bebidas para Personas</t>
  </si>
  <si>
    <t>6-228701</t>
  </si>
  <si>
    <t>Servicios Profesionales y Técnicos</t>
  </si>
  <si>
    <t>6-228702</t>
  </si>
  <si>
    <t>Servicios Jurídicos</t>
  </si>
  <si>
    <t>VARIACION DE CAJA Y BANCO</t>
  </si>
  <si>
    <t>VARIACION CUENTAS POR PAGAR</t>
  </si>
  <si>
    <t>6-2233</t>
  </si>
  <si>
    <t>5-60</t>
  </si>
  <si>
    <t>Plan Bianual  de Proyectos 2023-2024</t>
  </si>
  <si>
    <t>5-6001</t>
  </si>
  <si>
    <t>6-2311</t>
  </si>
  <si>
    <t>Sueldo Anual No. 13</t>
  </si>
  <si>
    <t>Compensaciones</t>
  </si>
  <si>
    <t>Compensación Alimentación</t>
  </si>
  <si>
    <t>6-221601</t>
  </si>
  <si>
    <t>6-222102</t>
  </si>
  <si>
    <t>6-222103</t>
  </si>
  <si>
    <t>Viaticos dentro del Pais</t>
  </si>
  <si>
    <t>Viaticos fuera del Pais</t>
  </si>
  <si>
    <t>Otros Viaticos</t>
  </si>
  <si>
    <t>Eventos y Reuniones</t>
  </si>
  <si>
    <t>6-2331</t>
  </si>
  <si>
    <t>Papel y Cartón</t>
  </si>
  <si>
    <t>Neumáticos y Cámaras de Aire</t>
  </si>
  <si>
    <t>6-241201</t>
  </si>
  <si>
    <t>Ayudas y Donaciones programadas a Hogares</t>
  </si>
  <si>
    <t>Aumento  Cuentas por Cobrar</t>
  </si>
  <si>
    <t>Aumento fianzas y Depositos</t>
  </si>
  <si>
    <t> </t>
  </si>
  <si>
    <t>2.1</t>
  </si>
  <si>
    <t>Personal de carácter eventual</t>
  </si>
  <si>
    <t>2.2</t>
  </si>
  <si>
    <t>Contratacion De Mantenimiento Y Reparaciones Menores</t>
  </si>
  <si>
    <t>Mantenimiento y reparaciones menores en edificaciones</t>
  </si>
  <si>
    <t>Impuestos</t>
  </si>
  <si>
    <t>2.3</t>
  </si>
  <si>
    <t>Papel de Escritorio</t>
  </si>
  <si>
    <t>6-237206</t>
  </si>
  <si>
    <t>Pinturas, Lacas, Barnices, Diluyentes y Absorbentes</t>
  </si>
  <si>
    <t>6-2391</t>
  </si>
  <si>
    <t xml:space="preserve">Material para Limpieza </t>
  </si>
  <si>
    <t>6-2398</t>
  </si>
  <si>
    <t>Otros Repuestos y Accesorios Menores</t>
  </si>
  <si>
    <t>2.4</t>
  </si>
  <si>
    <t>2.6</t>
  </si>
  <si>
    <t>Otros mobiliarios y equipos no identificados precedentemente</t>
  </si>
  <si>
    <t>1-264</t>
  </si>
  <si>
    <t>VEHÍCULOS Y EQUIPO DE TRANSPORTE, TRACCIÓN Y ELEVACIÓN</t>
  </si>
  <si>
    <t>1-2641</t>
  </si>
  <si>
    <t>Automoviles y Camiones</t>
  </si>
  <si>
    <t>1-2654</t>
  </si>
  <si>
    <t>Sistema y Equipos de Climatizacion</t>
  </si>
  <si>
    <t>1-2655</t>
  </si>
  <si>
    <t>Equipo de comunicación, telecomunicaciones y señalización</t>
  </si>
  <si>
    <t>Equipos de Generación Electrica y afines</t>
  </si>
  <si>
    <t>1-266</t>
  </si>
  <si>
    <t>EQUIPOS DE DEFENSA Y SEGURIDAD</t>
  </si>
  <si>
    <t>1-2662</t>
  </si>
  <si>
    <t>Equipos de Seguridad</t>
  </si>
  <si>
    <t>2.7</t>
  </si>
  <si>
    <t>OBRAS</t>
  </si>
  <si>
    <t>1-2731</t>
  </si>
  <si>
    <t>Construcciones En Bienes De Uso Publico Concesionados</t>
  </si>
  <si>
    <t>Viajes diagnóstico de las comunidades y gastos a administrativos del proyecto (P-DFDT-01)</t>
  </si>
  <si>
    <t>Gastos a administrativos del proyecto (PB 2023-2024)</t>
  </si>
  <si>
    <t>5-6001-01</t>
  </si>
  <si>
    <t>Viáticos y gastos de transporte</t>
  </si>
  <si>
    <t>5-6002</t>
  </si>
  <si>
    <t>Proyecto Conectar a los No Conectados (PB 2023-2024)</t>
  </si>
  <si>
    <t>5-6002-02</t>
  </si>
  <si>
    <t>Componente: Subsidio a la Demanda (PB 2023-2024)</t>
  </si>
  <si>
    <t>5-6002-0201</t>
  </si>
  <si>
    <t>Logistica entrega Canasta Digital Social</t>
  </si>
  <si>
    <t>5-6002-0202</t>
  </si>
  <si>
    <t>Subsidio Plan Voz y Data Canasta Digital Social</t>
  </si>
  <si>
    <t>5-6002-03</t>
  </si>
  <si>
    <t>Componente: Apropiación Social y Desarrollo de Habilidades (PB 2023-2024)</t>
  </si>
  <si>
    <t>5-6002-0301</t>
  </si>
  <si>
    <t>Honorarios a Facilitadores</t>
  </si>
  <si>
    <t>5-6002-0302</t>
  </si>
  <si>
    <t>Becas ITLA-Moca</t>
  </si>
  <si>
    <t>5-6002-0303</t>
  </si>
  <si>
    <t>Becas ITLA-SFM</t>
  </si>
  <si>
    <t>5-6002-0304</t>
  </si>
  <si>
    <t>Becas ITLA-Pedernales</t>
  </si>
  <si>
    <t>5-6002-0305</t>
  </si>
  <si>
    <t>Becas ITLA-Pedro Brand</t>
  </si>
  <si>
    <t>5-6002-0306</t>
  </si>
  <si>
    <t>Becas ITLA-Azua</t>
  </si>
  <si>
    <t>5-6003</t>
  </si>
  <si>
    <t xml:space="preserve">Proyectos Especiales (PB 2023-2024) </t>
  </si>
  <si>
    <t>5-6003-02</t>
  </si>
  <si>
    <t xml:space="preserve">Prevision Proyectos Especiales (PB 2023-2024) </t>
  </si>
  <si>
    <t>Cuentas pagadas de meses y/o años anteriores</t>
  </si>
  <si>
    <t>Variacion del mes</t>
  </si>
  <si>
    <t>% mes</t>
  </si>
  <si>
    <t>Variación Acumulada</t>
  </si>
  <si>
    <t>% Acum.</t>
  </si>
  <si>
    <r>
      <rPr>
        <b/>
        <sz val="9"/>
        <rFont val="Aptos"/>
        <family val="2"/>
      </rPr>
      <t>6-2143</t>
    </r>
    <r>
      <rPr>
        <sz val="9"/>
        <rFont val="Aptos"/>
        <family val="2"/>
      </rPr>
      <t>-Bono Vacacional</t>
    </r>
  </si>
  <si>
    <r>
      <rPr>
        <b/>
        <sz val="9"/>
        <rFont val="Aptos"/>
        <family val="2"/>
      </rPr>
      <t>6-2144</t>
    </r>
    <r>
      <rPr>
        <sz val="9"/>
        <rFont val="Aptos"/>
        <family val="2"/>
      </rPr>
      <t>-Bono Estudiantil 14</t>
    </r>
  </si>
  <si>
    <t>6-2281</t>
  </si>
  <si>
    <t>Gastos Judiciales</t>
  </si>
  <si>
    <t>6-228706</t>
  </si>
  <si>
    <t>Otros Servicios Profesionales y Técnicos</t>
  </si>
  <si>
    <t>6-2355</t>
  </si>
  <si>
    <t>Artículos Plásticos</t>
  </si>
  <si>
    <t>Herramientas Menores</t>
  </si>
  <si>
    <t>6-237299</t>
  </si>
  <si>
    <t>Otros Productos Quimicos y Conexos</t>
  </si>
  <si>
    <t>6-2414</t>
  </si>
  <si>
    <t>Becas Nacionales Entrenamiento y Capacitación</t>
  </si>
  <si>
    <t>6-241401</t>
  </si>
  <si>
    <t>Becas Nacionales</t>
  </si>
  <si>
    <t>1-2614</t>
  </si>
  <si>
    <t>Electrodomesticos</t>
  </si>
  <si>
    <t>1-262</t>
  </si>
  <si>
    <t>MOBILIARIO Y EQUIPO DE AUDIO, AUDIOVISUAL, RECREATIVO Y EDUCACIONAL</t>
  </si>
  <si>
    <t>1-2623</t>
  </si>
  <si>
    <t>Cámaras Fotográficas y de Video</t>
  </si>
  <si>
    <t>1-263</t>
  </si>
  <si>
    <t>EQUIPO E INSTRUMENTAL, CIENTIFICO Y LABORATORIO</t>
  </si>
  <si>
    <t>1-2634</t>
  </si>
  <si>
    <t>Equipo Meteorologico y Sismologico</t>
  </si>
  <si>
    <t>1-2657</t>
  </si>
  <si>
    <t>Maquinas- Herramientas</t>
  </si>
  <si>
    <t>1-268</t>
  </si>
  <si>
    <t>BIENES INTANGIBLES</t>
  </si>
  <si>
    <t>1-268301</t>
  </si>
  <si>
    <t>Programas de Informatica</t>
  </si>
  <si>
    <t>5-3008</t>
  </si>
  <si>
    <t>Proyecto Especial Mujeres en las TIC's - LOYOLA (PB 2017-2018)</t>
  </si>
  <si>
    <t>5-3008-001</t>
  </si>
  <si>
    <t>Matricula Academica</t>
  </si>
  <si>
    <t>5-3008-002</t>
  </si>
  <si>
    <t xml:space="preserve">Manutención de becarias </t>
  </si>
  <si>
    <t>5-5003-002</t>
  </si>
  <si>
    <t xml:space="preserve">Componente: Acceso e Infraestructura </t>
  </si>
  <si>
    <t>SARA MORETA</t>
  </si>
  <si>
    <t>ENC. DE PRESUPUESTO</t>
  </si>
  <si>
    <t>Total Recursos Aplicados en las Actividades del Periodo</t>
  </si>
  <si>
    <t>6-212206</t>
  </si>
  <si>
    <t>Incentivo por Rendimiento Individual (6-2141 Bono CD; 6-212209- Bono por Desempeño)</t>
  </si>
  <si>
    <t>6-2141 Bono por Desempeño CD</t>
  </si>
  <si>
    <t>6-228802</t>
  </si>
  <si>
    <t>Derechos</t>
  </si>
  <si>
    <t>6-228803</t>
  </si>
  <si>
    <t>Tasas</t>
  </si>
  <si>
    <t>1-2621</t>
  </si>
  <si>
    <t>Equipos y Aparatos Audiovisuales</t>
  </si>
  <si>
    <t>6-212209- Bono por Desempeño</t>
  </si>
  <si>
    <r>
      <rPr>
        <b/>
        <sz val="9"/>
        <rFont val="Aptos"/>
        <family val="2"/>
      </rPr>
      <t>6-2142-001</t>
    </r>
    <r>
      <rPr>
        <sz val="9"/>
        <rFont val="Aptos"/>
        <family val="2"/>
      </rPr>
      <t xml:space="preserve"> Otras Gratificaciones</t>
    </r>
  </si>
  <si>
    <t>Pasajes y Gastos de Transporte</t>
  </si>
  <si>
    <t>Flete</t>
  </si>
  <si>
    <t>Peaje</t>
  </si>
  <si>
    <t>Bienes Inmuebles (Propiedad)</t>
  </si>
  <si>
    <t>Bienes Muebles (vehículos)</t>
  </si>
  <si>
    <t>Festividades</t>
  </si>
  <si>
    <t>6-228703</t>
  </si>
  <si>
    <t>Servicios de Contabilidad y Auditoria</t>
  </si>
  <si>
    <t>6-229101</t>
  </si>
  <si>
    <t>Otras contrataciones de servicios</t>
  </si>
  <si>
    <t>6-2314</t>
  </si>
  <si>
    <t>Madera, corcho y sus manufacturas</t>
  </si>
  <si>
    <t>6-2361</t>
  </si>
  <si>
    <t>Productos de Cemento, Cal, Asbesto, Yeso y Arc.</t>
  </si>
  <si>
    <t>6-236101</t>
  </si>
  <si>
    <t>6-239901</t>
  </si>
  <si>
    <t>Productos y útiles varios n.i.p</t>
  </si>
  <si>
    <t>6-239904</t>
  </si>
  <si>
    <t>Productos y Utiles de Defensa y Seguridad</t>
  </si>
  <si>
    <t>6-239905</t>
  </si>
  <si>
    <t>Productos y útiles diversos</t>
  </si>
  <si>
    <t>Equipos de Tecnologia de la Informacion y Comunicación</t>
  </si>
  <si>
    <t>1-2652</t>
  </si>
  <si>
    <t>Maquinaria y Equipo Industrial</t>
  </si>
  <si>
    <t>5-3008-003</t>
  </si>
  <si>
    <t xml:space="preserve">Costo de Trabajo de Grado y Graduación Ordinaria </t>
  </si>
  <si>
    <t>5-5003-005</t>
  </si>
  <si>
    <t>Realizar Proceso de Contratación de una Evaluación de Impacto del Proyecto Conectar a los No Conectados   (P-02)</t>
  </si>
  <si>
    <t>5-6001-02</t>
  </si>
  <si>
    <t>Consultoria Linea base Proyectos FDT</t>
  </si>
  <si>
    <t>5-6002-01</t>
  </si>
  <si>
    <t>Componente: Acceso e Infraestructura (PB 2023-2024)</t>
  </si>
  <si>
    <t>5-6002-0101</t>
  </si>
  <si>
    <t>Infraestructura Digital</t>
  </si>
  <si>
    <t>5-6002-0307</t>
  </si>
  <si>
    <t>Estrategia de Desarrollo Social Comunitario</t>
  </si>
  <si>
    <t>5-6003-01</t>
  </si>
  <si>
    <t>Proyecto Especial -Laboratorio para el desarrollo de competencias tecnológicas (Biblioteca Municipal La Vega)</t>
  </si>
  <si>
    <t>Menos: Gastos</t>
  </si>
  <si>
    <t>2.9.5 - GASTOS DE INTERESES, RECARGOS, MULTAS Y SANCIONES DE IMPUESTOS Y CONTRIBUCIONES SOCIALES</t>
  </si>
  <si>
    <t>6-225302</t>
  </si>
  <si>
    <t>Alquiler Equipos de Cómputos</t>
  </si>
  <si>
    <t>6-22635</t>
  </si>
  <si>
    <t>Seguro de Viajes Institucionales</t>
  </si>
  <si>
    <t>6-227208</t>
  </si>
  <si>
    <t>Servicio de mantenimiento, reparacion, desmont</t>
  </si>
  <si>
    <t>5-6002-0203</t>
  </si>
  <si>
    <t>Personal de Enlace Comunitario</t>
  </si>
  <si>
    <t>Otras Fuentes Financieras</t>
  </si>
  <si>
    <t>Variación Cuentas por pagar</t>
  </si>
  <si>
    <t>6-227207</t>
  </si>
  <si>
    <t>Mantenimiento y reparación de equipos industriales y producción</t>
  </si>
  <si>
    <t>Productos de Cemento</t>
  </si>
  <si>
    <t>6-2362</t>
  </si>
  <si>
    <t>Productos de Vidrio, Loza y Porcelana</t>
  </si>
  <si>
    <t>6-236202</t>
  </si>
  <si>
    <t>Productos de Loza</t>
  </si>
  <si>
    <t>6-2364</t>
  </si>
  <si>
    <t>Minerales</t>
  </si>
  <si>
    <t>6-236404</t>
  </si>
  <si>
    <t>6-237203</t>
  </si>
  <si>
    <t>Productos Químicos de Uso Personal</t>
  </si>
  <si>
    <t>6-237205</t>
  </si>
  <si>
    <t>Insecticida, Fumigantes y Otros</t>
  </si>
  <si>
    <t>6-249</t>
  </si>
  <si>
    <t>TRANSFERENCIAS CORRIENTES DESTINADAS A OTRAS INSTITUCIONES PUBLICAS</t>
  </si>
  <si>
    <t>6-249101</t>
  </si>
  <si>
    <t>Transferencia de Ingresos por  Licitacion de Espectro</t>
  </si>
  <si>
    <t>Recursos Originados por Actividades de Financiamientos</t>
  </si>
  <si>
    <t>Incremento de las Cuentas por Pagar</t>
  </si>
  <si>
    <t>Total recursos por Actividades de Financiamientos</t>
  </si>
  <si>
    <t>4-9114</t>
  </si>
  <si>
    <t xml:space="preserve">Licitacion Publica </t>
  </si>
  <si>
    <t>Incremento Caja y Banco</t>
  </si>
  <si>
    <t>Disminución Cuenta por Pagar</t>
  </si>
  <si>
    <t>AL 31 DE OCTUBRE DE 2024</t>
  </si>
  <si>
    <t>Enero - Oct.</t>
  </si>
  <si>
    <t>Sara Moreta</t>
  </si>
  <si>
    <t>Elisa Rondon</t>
  </si>
  <si>
    <t>Jose M. Disla</t>
  </si>
  <si>
    <t>Encargada de Presupuesto</t>
  </si>
  <si>
    <t>Director Financiero</t>
  </si>
  <si>
    <t>Gerente Financiera</t>
  </si>
  <si>
    <t>2-00 (Cr)</t>
  </si>
  <si>
    <t>2-00 (Dr)</t>
  </si>
  <si>
    <t>Octubre 2024</t>
  </si>
  <si>
    <t>Al 31 de Octubre de 2024</t>
  </si>
  <si>
    <t xml:space="preserve">Aplicaciones Financieras y Ejecución de Gastos  </t>
  </si>
  <si>
    <t>Octubre,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</si>
</sst>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[$$-C09]#,##0.00"/>
    <numFmt numFmtId="166" formatCode="_(* #,##0_);_(* \(#,##0\);_(* &quot;-&quot;??_);_(@_)"/>
    <numFmt numFmtId="167" formatCode="[$$-1C0A]#,##0.00_);\([$$-1C0A]#,##0.00\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name val="Aptos"/>
      <family val="2"/>
    </font>
    <font>
      <sz val="9"/>
      <name val="Aptos"/>
      <family val="2"/>
    </font>
    <font>
      <sz val="9"/>
      <color theme="1"/>
      <name val="Aptos"/>
      <family val="2"/>
    </font>
    <font>
      <b/>
      <sz val="12"/>
      <name val="Aptos"/>
      <family val="2"/>
    </font>
    <font>
      <b/>
      <sz val="9"/>
      <color theme="1"/>
      <name val="Aptos"/>
      <family val="2"/>
    </font>
    <font>
      <sz val="8"/>
      <color rgb="FFFF0000"/>
      <name val="Aptos"/>
      <family val="2"/>
    </font>
    <font>
      <sz val="9"/>
      <color rgb="FFFF0000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10"/>
      <name val="Aptos"/>
      <family val="2"/>
    </font>
    <font>
      <b/>
      <sz val="9"/>
      <color rgb="FF000000"/>
      <name val="Aptos"/>
      <family val="2"/>
    </font>
    <font>
      <sz val="9"/>
      <color theme="0" tint="-0.499984740745262"/>
      <name val="Aptos"/>
      <family val="2"/>
    </font>
    <font>
      <sz val="10"/>
      <color rgb="FF000000"/>
      <name val="Aptos"/>
      <family val="2"/>
    </font>
    <font>
      <sz val="11"/>
      <name val="Aptos"/>
      <family val="2"/>
    </font>
    <font>
      <sz val="11"/>
      <color indexed="8"/>
      <name val="Aptos"/>
      <family val="2"/>
    </font>
    <font>
      <sz val="9"/>
      <color indexed="81"/>
      <name val="Tahoma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0"/>
      <name val="Aptos"/>
      <family val="2"/>
    </font>
    <font>
      <sz val="10"/>
      <color rgb="FFFF0000"/>
      <name val="Aptos"/>
      <family val="2"/>
    </font>
    <font>
      <b/>
      <sz val="8"/>
      <name val="Aptos"/>
      <family val="2"/>
    </font>
    <font>
      <sz val="9"/>
      <color rgb="FF000000"/>
      <name val="Aptos"/>
      <family val="2"/>
    </font>
    <font>
      <sz val="8"/>
      <name val="Aptos"/>
      <family val="2"/>
    </font>
    <font>
      <sz val="8"/>
      <name val="Calibri"/>
      <family val="2"/>
      <scheme val="minor"/>
    </font>
    <font>
      <b/>
      <sz val="11"/>
      <color indexed="8"/>
      <name val="Aptos"/>
      <family val="2"/>
    </font>
    <font>
      <b/>
      <sz val="11"/>
      <name val="Aptos"/>
      <family val="2"/>
    </font>
    <font>
      <sz val="11"/>
      <color rgb="FF000000"/>
      <name val="Aptos"/>
      <family val="2"/>
    </font>
    <font>
      <b/>
      <sz val="11"/>
      <color rgb="FF000000"/>
      <name val="Aptos"/>
      <family val="2"/>
    </font>
    <font>
      <sz val="11"/>
      <color rgb="FFFF0000"/>
      <name val="Aptos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0">
    <xf numFmtId="0" fontId="0" fillId="0" borderId="0" xfId="0"/>
    <xf numFmtId="0" fontId="3" fillId="0" borderId="0" xfId="0" applyFont="1" applyAlignment="1">
      <alignment vertical="center"/>
    </xf>
    <xf numFmtId="49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right"/>
    </xf>
    <xf numFmtId="43" fontId="7" fillId="0" borderId="0" xfId="1" applyFont="1" applyBorder="1" applyAlignment="1" applyProtection="1">
      <protection locked="0"/>
    </xf>
    <xf numFmtId="43" fontId="8" fillId="0" borderId="0" xfId="1" applyFont="1" applyBorder="1" applyAlignment="1" applyProtection="1">
      <protection locked="0"/>
    </xf>
    <xf numFmtId="0" fontId="10" fillId="0" borderId="22" xfId="0" applyFont="1" applyBorder="1"/>
    <xf numFmtId="0" fontId="9" fillId="0" borderId="3" xfId="0" applyFont="1" applyBorder="1" applyAlignment="1">
      <alignment horizontal="center" wrapText="1"/>
    </xf>
    <xf numFmtId="0" fontId="10" fillId="0" borderId="3" xfId="0" applyFont="1" applyBorder="1"/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horizontal="left" wrapText="1" indent="1"/>
    </xf>
    <xf numFmtId="17" fontId="10" fillId="0" borderId="3" xfId="0" quotePrefix="1" applyNumberFormat="1" applyFont="1" applyBorder="1"/>
    <xf numFmtId="0" fontId="10" fillId="0" borderId="3" xfId="0" applyFont="1" applyBorder="1" applyAlignment="1">
      <alignment wrapText="1"/>
    </xf>
    <xf numFmtId="49" fontId="11" fillId="0" borderId="3" xfId="0" applyNumberFormat="1" applyFont="1" applyBorder="1"/>
    <xf numFmtId="0" fontId="10" fillId="3" borderId="3" xfId="0" applyFont="1" applyFill="1" applyBorder="1" applyAlignment="1">
      <alignment horizontal="left" wrapText="1" indent="1"/>
    </xf>
    <xf numFmtId="0" fontId="10" fillId="3" borderId="3" xfId="0" applyFont="1" applyFill="1" applyBorder="1" applyAlignment="1">
      <alignment wrapText="1"/>
    </xf>
    <xf numFmtId="3" fontId="9" fillId="0" borderId="19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wrapText="1"/>
    </xf>
    <xf numFmtId="3" fontId="9" fillId="0" borderId="3" xfId="0" applyNumberFormat="1" applyFont="1" applyBorder="1"/>
    <xf numFmtId="3" fontId="10" fillId="0" borderId="3" xfId="0" applyNumberFormat="1" applyFont="1" applyBorder="1" applyAlignment="1">
      <alignment wrapText="1"/>
    </xf>
    <xf numFmtId="3" fontId="10" fillId="0" borderId="3" xfId="0" applyNumberFormat="1" applyFont="1" applyBorder="1"/>
    <xf numFmtId="3" fontId="10" fillId="0" borderId="3" xfId="0" applyNumberFormat="1" applyFont="1" applyBorder="1" applyAlignment="1">
      <alignment horizontal="right"/>
    </xf>
    <xf numFmtId="10" fontId="10" fillId="0" borderId="3" xfId="0" quotePrefix="1" applyNumberFormat="1" applyFont="1" applyBorder="1" applyAlignment="1">
      <alignment horizontal="center"/>
    </xf>
    <xf numFmtId="0" fontId="10" fillId="0" borderId="3" xfId="0" quotePrefix="1" applyFont="1" applyBorder="1"/>
    <xf numFmtId="3" fontId="10" fillId="0" borderId="3" xfId="0" applyNumberFormat="1" applyFont="1" applyBorder="1" applyAlignment="1">
      <alignment horizontal="right" wrapText="1"/>
    </xf>
    <xf numFmtId="0" fontId="9" fillId="2" borderId="3" xfId="0" applyFont="1" applyFill="1" applyBorder="1" applyAlignment="1">
      <alignment wrapText="1"/>
    </xf>
    <xf numFmtId="0" fontId="10" fillId="0" borderId="23" xfId="0" applyFont="1" applyBorder="1" applyAlignment="1">
      <alignment vertical="center"/>
    </xf>
    <xf numFmtId="0" fontId="9" fillId="0" borderId="20" xfId="0" applyFont="1" applyBorder="1" applyAlignment="1">
      <alignment vertical="center" wrapText="1"/>
    </xf>
    <xf numFmtId="49" fontId="12" fillId="2" borderId="19" xfId="0" applyNumberFormat="1" applyFont="1" applyFill="1" applyBorder="1" applyAlignment="1">
      <alignment horizontal="left" wrapText="1"/>
    </xf>
    <xf numFmtId="0" fontId="9" fillId="2" borderId="19" xfId="0" applyFont="1" applyFill="1" applyBorder="1" applyAlignment="1">
      <alignment wrapText="1"/>
    </xf>
    <xf numFmtId="0" fontId="9" fillId="0" borderId="3" xfId="0" quotePrefix="1" applyFont="1" applyBorder="1"/>
    <xf numFmtId="0" fontId="13" fillId="0" borderId="3" xfId="0" applyFont="1" applyBorder="1" applyAlignment="1">
      <alignment horizontal="left" wrapText="1"/>
    </xf>
    <xf numFmtId="17" fontId="9" fillId="0" borderId="3" xfId="0" quotePrefix="1" applyNumberFormat="1" applyFont="1" applyBorder="1"/>
    <xf numFmtId="0" fontId="13" fillId="0" borderId="3" xfId="0" applyFont="1" applyBorder="1" applyAlignment="1">
      <alignment horizontal="left" vertical="center" wrapText="1"/>
    </xf>
    <xf numFmtId="3" fontId="9" fillId="2" borderId="3" xfId="1" applyNumberFormat="1" applyFont="1" applyFill="1" applyBorder="1" applyAlignment="1">
      <alignment wrapText="1"/>
    </xf>
    <xf numFmtId="37" fontId="9" fillId="2" borderId="3" xfId="1" applyNumberFormat="1" applyFont="1" applyFill="1" applyBorder="1" applyAlignment="1">
      <alignment wrapText="1"/>
    </xf>
    <xf numFmtId="3" fontId="9" fillId="2" borderId="19" xfId="0" applyNumberFormat="1" applyFont="1" applyFill="1" applyBorder="1" applyAlignment="1">
      <alignment horizontal="right" wrapText="1"/>
    </xf>
    <xf numFmtId="3" fontId="10" fillId="0" borderId="20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wrapText="1"/>
    </xf>
    <xf numFmtId="0" fontId="10" fillId="0" borderId="3" xfId="0" applyFont="1" applyBorder="1" applyAlignment="1">
      <alignment horizontal="left" wrapText="1"/>
    </xf>
    <xf numFmtId="37" fontId="9" fillId="0" borderId="3" xfId="0" applyNumberFormat="1" applyFont="1" applyBorder="1" applyAlignment="1">
      <alignment horizontal="right" wrapText="1"/>
    </xf>
    <xf numFmtId="0" fontId="9" fillId="0" borderId="3" xfId="0" applyFont="1" applyBorder="1"/>
    <xf numFmtId="0" fontId="9" fillId="3" borderId="3" xfId="0" applyFont="1" applyFill="1" applyBorder="1" applyAlignment="1">
      <alignment horizontal="left" wrapText="1"/>
    </xf>
    <xf numFmtId="0" fontId="15" fillId="0" borderId="3" xfId="0" applyFont="1" applyBorder="1"/>
    <xf numFmtId="0" fontId="15" fillId="0" borderId="3" xfId="0" applyFont="1" applyBorder="1" applyAlignment="1">
      <alignment wrapText="1"/>
    </xf>
    <xf numFmtId="3" fontId="14" fillId="0" borderId="3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7" fontId="9" fillId="2" borderId="3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horizontal="right" wrapText="1"/>
    </xf>
    <xf numFmtId="39" fontId="9" fillId="0" borderId="3" xfId="1" applyNumberFormat="1" applyFont="1" applyBorder="1" applyAlignment="1">
      <alignment horizontal="right" wrapText="1"/>
    </xf>
    <xf numFmtId="3" fontId="9" fillId="0" borderId="3" xfId="1" applyNumberFormat="1" applyFont="1" applyBorder="1" applyAlignment="1">
      <alignment horizontal="right" wrapText="1"/>
    </xf>
    <xf numFmtId="3" fontId="10" fillId="0" borderId="3" xfId="1" applyNumberFormat="1" applyFont="1" applyBorder="1" applyAlignment="1">
      <alignment wrapText="1"/>
    </xf>
    <xf numFmtId="3" fontId="10" fillId="0" borderId="3" xfId="1" applyNumberFormat="1" applyFont="1" applyFill="1" applyBorder="1" applyAlignment="1">
      <alignment wrapText="1"/>
    </xf>
    <xf numFmtId="39" fontId="9" fillId="0" borderId="3" xfId="1" applyNumberFormat="1" applyFont="1" applyBorder="1" applyAlignment="1">
      <alignment wrapText="1"/>
    </xf>
    <xf numFmtId="0" fontId="9" fillId="0" borderId="3" xfId="0" applyFont="1" applyBorder="1" applyAlignment="1">
      <alignment horizontal="left" wrapText="1"/>
    </xf>
    <xf numFmtId="39" fontId="9" fillId="0" borderId="3" xfId="1" applyNumberFormat="1" applyFont="1" applyFill="1" applyBorder="1" applyAlignment="1">
      <alignment wrapText="1"/>
    </xf>
    <xf numFmtId="3" fontId="9" fillId="0" borderId="3" xfId="1" applyNumberFormat="1" applyFont="1" applyFill="1" applyBorder="1" applyAlignment="1">
      <alignment wrapText="1"/>
    </xf>
    <xf numFmtId="37" fontId="9" fillId="0" borderId="3" xfId="1" applyNumberFormat="1" applyFont="1" applyFill="1" applyBorder="1" applyAlignment="1">
      <alignment wrapText="1"/>
    </xf>
    <xf numFmtId="3" fontId="13" fillId="0" borderId="3" xfId="0" applyNumberFormat="1" applyFont="1" applyBorder="1"/>
    <xf numFmtId="3" fontId="9" fillId="0" borderId="3" xfId="1" applyNumberFormat="1" applyFont="1" applyBorder="1" applyAlignment="1">
      <alignment wrapText="1"/>
    </xf>
    <xf numFmtId="3" fontId="10" fillId="0" borderId="3" xfId="1" applyNumberFormat="1" applyFont="1" applyBorder="1" applyAlignment="1">
      <alignment horizontal="right" wrapText="1"/>
    </xf>
    <xf numFmtId="37" fontId="9" fillId="0" borderId="3" xfId="1" applyNumberFormat="1" applyFont="1" applyBorder="1" applyAlignment="1">
      <alignment wrapText="1"/>
    </xf>
    <xf numFmtId="3" fontId="9" fillId="0" borderId="3" xfId="1" applyNumberFormat="1" applyFont="1" applyFill="1" applyBorder="1" applyAlignment="1">
      <alignment horizontal="right" wrapText="1"/>
    </xf>
    <xf numFmtId="0" fontId="13" fillId="0" borderId="3" xfId="0" applyFont="1" applyBorder="1"/>
    <xf numFmtId="0" fontId="16" fillId="0" borderId="3" xfId="0" applyFont="1" applyBorder="1" applyAlignment="1">
      <alignment horizontal="left"/>
    </xf>
    <xf numFmtId="0" fontId="13" fillId="0" borderId="3" xfId="0" applyFont="1" applyBorder="1" applyAlignment="1">
      <alignment wrapText="1"/>
    </xf>
    <xf numFmtId="0" fontId="15" fillId="0" borderId="3" xfId="0" quotePrefix="1" applyFont="1" applyBorder="1"/>
    <xf numFmtId="49" fontId="10" fillId="0" borderId="3" xfId="0" quotePrefix="1" applyNumberFormat="1" applyFont="1" applyBorder="1"/>
    <xf numFmtId="3" fontId="15" fillId="0" borderId="3" xfId="1" applyNumberFormat="1" applyFont="1" applyBorder="1" applyAlignment="1">
      <alignment wrapText="1"/>
    </xf>
    <xf numFmtId="17" fontId="9" fillId="2" borderId="3" xfId="0" quotePrefix="1" applyNumberFormat="1" applyFont="1" applyFill="1" applyBorder="1"/>
    <xf numFmtId="3" fontId="10" fillId="0" borderId="3" xfId="1" applyNumberFormat="1" applyFont="1" applyBorder="1" applyAlignment="1">
      <alignment horizontal="right"/>
    </xf>
    <xf numFmtId="3" fontId="9" fillId="0" borderId="3" xfId="1" applyNumberFormat="1" applyFont="1" applyFill="1" applyBorder="1" applyAlignment="1">
      <alignment horizontal="right"/>
    </xf>
    <xf numFmtId="37" fontId="9" fillId="0" borderId="3" xfId="1" applyNumberFormat="1" applyFont="1" applyBorder="1" applyAlignment="1">
      <alignment horizontal="right" wrapText="1"/>
    </xf>
    <xf numFmtId="17" fontId="9" fillId="0" borderId="3" xfId="0" quotePrefix="1" applyNumberFormat="1" applyFont="1" applyBorder="1" applyAlignment="1">
      <alignment horizontal="left"/>
    </xf>
    <xf numFmtId="0" fontId="9" fillId="3" borderId="3" xfId="0" applyFont="1" applyFill="1" applyBorder="1" applyAlignment="1">
      <alignment wrapText="1"/>
    </xf>
    <xf numFmtId="4" fontId="9" fillId="3" borderId="3" xfId="0" applyNumberFormat="1" applyFont="1" applyFill="1" applyBorder="1" applyAlignment="1">
      <alignment wrapText="1"/>
    </xf>
    <xf numFmtId="3" fontId="10" fillId="0" borderId="3" xfId="0" applyNumberFormat="1" applyFont="1" applyBorder="1" applyAlignment="1">
      <alignment horizontal="left" vertical="center" wrapText="1" indent="1"/>
    </xf>
    <xf numFmtId="39" fontId="9" fillId="0" borderId="3" xfId="1" applyNumberFormat="1" applyFont="1" applyFill="1" applyBorder="1" applyAlignment="1">
      <alignment horizontal="right" wrapText="1"/>
    </xf>
    <xf numFmtId="37" fontId="9" fillId="3" borderId="3" xfId="1" applyNumberFormat="1" applyFont="1" applyFill="1" applyBorder="1" applyAlignment="1">
      <alignment horizontal="right"/>
    </xf>
    <xf numFmtId="3" fontId="9" fillId="3" borderId="3" xfId="1" applyNumberFormat="1" applyFont="1" applyFill="1" applyBorder="1" applyAlignment="1"/>
    <xf numFmtId="37" fontId="10" fillId="3" borderId="3" xfId="1" applyNumberFormat="1" applyFont="1" applyFill="1" applyBorder="1" applyAlignment="1">
      <alignment horizontal="right"/>
    </xf>
    <xf numFmtId="3" fontId="9" fillId="0" borderId="3" xfId="0" applyNumberFormat="1" applyFont="1" applyBorder="1" applyAlignment="1">
      <alignment vertical="center" wrapText="1"/>
    </xf>
    <xf numFmtId="3" fontId="10" fillId="0" borderId="3" xfId="1" applyNumberFormat="1" applyFont="1" applyFill="1" applyBorder="1" applyAlignment="1">
      <alignment horizontal="right" wrapText="1"/>
    </xf>
    <xf numFmtId="3" fontId="10" fillId="0" borderId="3" xfId="1" applyNumberFormat="1" applyFont="1" applyBorder="1"/>
    <xf numFmtId="3" fontId="9" fillId="0" borderId="3" xfId="0" applyNumberFormat="1" applyFont="1" applyBorder="1" applyAlignment="1">
      <alignment horizontal="left" vertical="center" wrapText="1"/>
    </xf>
    <xf numFmtId="3" fontId="9" fillId="2" borderId="3" xfId="0" applyNumberFormat="1" applyFont="1" applyFill="1" applyBorder="1" applyAlignment="1">
      <alignment vertical="center" wrapText="1"/>
    </xf>
    <xf numFmtId="49" fontId="13" fillId="0" borderId="4" xfId="0" applyNumberFormat="1" applyFont="1" applyBorder="1" applyAlignment="1">
      <alignment horizontal="left"/>
    </xf>
    <xf numFmtId="0" fontId="13" fillId="6" borderId="4" xfId="0" applyFont="1" applyFill="1" applyBorder="1" applyAlignment="1">
      <alignment horizontal="left" wrapText="1"/>
    </xf>
    <xf numFmtId="49" fontId="10" fillId="0" borderId="27" xfId="0" applyNumberFormat="1" applyFont="1" applyBorder="1"/>
    <xf numFmtId="3" fontId="9" fillId="2" borderId="3" xfId="1" applyNumberFormat="1" applyFont="1" applyFill="1" applyBorder="1" applyAlignment="1">
      <alignment horizontal="right" wrapText="1"/>
    </xf>
    <xf numFmtId="3" fontId="13" fillId="0" borderId="4" xfId="0" applyNumberFormat="1" applyFont="1" applyBorder="1"/>
    <xf numFmtId="49" fontId="19" fillId="0" borderId="3" xfId="0" applyNumberFormat="1" applyFont="1" applyBorder="1" applyAlignment="1">
      <alignment horizontal="left" wrapText="1"/>
    </xf>
    <xf numFmtId="0" fontId="19" fillId="0" borderId="3" xfId="0" applyFont="1" applyBorder="1" applyAlignment="1">
      <alignment wrapText="1"/>
    </xf>
    <xf numFmtId="3" fontId="19" fillId="0" borderId="3" xfId="0" applyNumberFormat="1" applyFont="1" applyBorder="1" applyAlignment="1">
      <alignment horizontal="right"/>
    </xf>
    <xf numFmtId="49" fontId="13" fillId="0" borderId="4" xfId="0" applyNumberFormat="1" applyFont="1" applyBorder="1" applyAlignment="1">
      <alignment horizontal="left" vertical="center"/>
    </xf>
    <xf numFmtId="3" fontId="13" fillId="0" borderId="4" xfId="0" applyNumberFormat="1" applyFont="1" applyBorder="1" applyAlignment="1">
      <alignment vertical="center" wrapText="1"/>
    </xf>
    <xf numFmtId="49" fontId="13" fillId="0" borderId="9" xfId="0" applyNumberFormat="1" applyFont="1" applyBorder="1" applyAlignment="1">
      <alignment horizontal="left" vertical="center"/>
    </xf>
    <xf numFmtId="49" fontId="20" fillId="0" borderId="3" xfId="0" applyNumberFormat="1" applyFont="1" applyBorder="1"/>
    <xf numFmtId="0" fontId="20" fillId="0" borderId="28" xfId="0" applyFont="1" applyBorder="1" applyAlignment="1">
      <alignment horizontal="left" wrapText="1"/>
    </xf>
    <xf numFmtId="3" fontId="9" fillId="7" borderId="3" xfId="0" applyNumberFormat="1" applyFont="1" applyFill="1" applyBorder="1" applyAlignment="1">
      <alignment vertical="center" wrapText="1"/>
    </xf>
    <xf numFmtId="0" fontId="10" fillId="8" borderId="3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164" fontId="21" fillId="0" borderId="0" xfId="0" applyNumberFormat="1" applyFont="1" applyAlignment="1">
      <alignment horizontal="left" wrapText="1"/>
    </xf>
    <xf numFmtId="3" fontId="16" fillId="0" borderId="3" xfId="0" applyNumberFormat="1" applyFont="1" applyBorder="1"/>
    <xf numFmtId="3" fontId="9" fillId="2" borderId="3" xfId="1" applyNumberFormat="1" applyFont="1" applyFill="1" applyBorder="1" applyAlignment="1">
      <alignment horizontal="right"/>
    </xf>
    <xf numFmtId="43" fontId="10" fillId="0" borderId="3" xfId="0" applyNumberFormat="1" applyFont="1" applyBorder="1" applyAlignment="1">
      <alignment wrapText="1"/>
    </xf>
    <xf numFmtId="9" fontId="10" fillId="0" borderId="0" xfId="0" applyNumberFormat="1" applyFont="1" applyAlignment="1">
      <alignment horizontal="center"/>
    </xf>
    <xf numFmtId="49" fontId="22" fillId="0" borderId="0" xfId="0" applyNumberFormat="1" applyFont="1"/>
    <xf numFmtId="0" fontId="23" fillId="0" borderId="0" xfId="0" applyFont="1"/>
    <xf numFmtId="3" fontId="6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0" fontId="9" fillId="0" borderId="31" xfId="0" applyNumberFormat="1" applyFont="1" applyBorder="1" applyAlignment="1">
      <alignment horizontal="center"/>
    </xf>
    <xf numFmtId="10" fontId="10" fillId="0" borderId="31" xfId="0" applyNumberFormat="1" applyFont="1" applyBorder="1" applyAlignment="1">
      <alignment horizontal="center"/>
    </xf>
    <xf numFmtId="10" fontId="10" fillId="0" borderId="31" xfId="0" quotePrefix="1" applyNumberFormat="1" applyFont="1" applyBorder="1" applyAlignment="1">
      <alignment horizontal="center"/>
    </xf>
    <xf numFmtId="9" fontId="10" fillId="0" borderId="31" xfId="0" applyNumberFormat="1" applyFont="1" applyBorder="1" applyAlignment="1">
      <alignment horizontal="center"/>
    </xf>
    <xf numFmtId="10" fontId="9" fillId="2" borderId="31" xfId="0" applyNumberFormat="1" applyFont="1" applyFill="1" applyBorder="1" applyAlignment="1">
      <alignment horizontal="center"/>
    </xf>
    <xf numFmtId="4" fontId="10" fillId="0" borderId="0" xfId="0" applyNumberFormat="1" applyFont="1"/>
    <xf numFmtId="0" fontId="18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Alignment="1">
      <alignment horizontal="left" wrapText="1"/>
    </xf>
    <xf numFmtId="0" fontId="25" fillId="0" borderId="0" xfId="0" applyFont="1" applyAlignment="1">
      <alignment horizontal="center"/>
    </xf>
    <xf numFmtId="4" fontId="25" fillId="0" borderId="0" xfId="0" applyNumberFormat="1" applyFont="1" applyAlignment="1">
      <alignment horizontal="center"/>
    </xf>
    <xf numFmtId="4" fontId="16" fillId="0" borderId="0" xfId="0" applyNumberFormat="1" applyFont="1"/>
    <xf numFmtId="4" fontId="2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6" fillId="0" borderId="18" xfId="0" applyFont="1" applyBorder="1" applyAlignment="1">
      <alignment horizontal="center" vertical="center"/>
    </xf>
    <xf numFmtId="15" fontId="10" fillId="0" borderId="0" xfId="0" applyNumberFormat="1" applyFont="1" applyAlignment="1">
      <alignment horizontal="left"/>
    </xf>
    <xf numFmtId="4" fontId="25" fillId="0" borderId="0" xfId="0" applyNumberFormat="1" applyFont="1" applyAlignment="1">
      <alignment vertical="center"/>
    </xf>
    <xf numFmtId="4" fontId="9" fillId="2" borderId="2" xfId="0" applyNumberFormat="1" applyFont="1" applyFill="1" applyBorder="1" applyAlignment="1">
      <alignment horizontal="center" vertical="center"/>
    </xf>
    <xf numFmtId="0" fontId="29" fillId="0" borderId="33" xfId="0" applyFont="1" applyBorder="1"/>
    <xf numFmtId="0" fontId="10" fillId="3" borderId="3" xfId="0" applyFont="1" applyFill="1" applyBorder="1" applyAlignment="1">
      <alignment horizontal="left" wrapText="1"/>
    </xf>
    <xf numFmtId="40" fontId="9" fillId="0" borderId="3" xfId="1" applyNumberFormat="1" applyFont="1" applyBorder="1" applyAlignment="1">
      <alignment horizontal="right" wrapText="1"/>
    </xf>
    <xf numFmtId="0" fontId="11" fillId="0" borderId="3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3" fontId="10" fillId="0" borderId="3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0" fontId="9" fillId="2" borderId="3" xfId="1" applyNumberFormat="1" applyFont="1" applyFill="1" applyBorder="1" applyAlignment="1">
      <alignment horizontal="right" wrapText="1"/>
    </xf>
    <xf numFmtId="3" fontId="10" fillId="3" borderId="3" xfId="0" applyNumberFormat="1" applyFont="1" applyFill="1" applyBorder="1" applyAlignment="1">
      <alignment horizontal="left" vertical="center" wrapText="1"/>
    </xf>
    <xf numFmtId="3" fontId="10" fillId="3" borderId="3" xfId="0" applyNumberFormat="1" applyFont="1" applyFill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49" fontId="29" fillId="0" borderId="0" xfId="0" applyNumberFormat="1" applyFont="1"/>
    <xf numFmtId="0" fontId="29" fillId="0" borderId="33" xfId="0" applyFont="1" applyBorder="1" applyAlignment="1">
      <alignment wrapText="1"/>
    </xf>
    <xf numFmtId="3" fontId="28" fillId="0" borderId="0" xfId="0" applyNumberFormat="1" applyFont="1" applyAlignment="1">
      <alignment horizontal="left"/>
    </xf>
    <xf numFmtId="3" fontId="18" fillId="0" borderId="0" xfId="0" applyNumberFormat="1" applyFont="1" applyAlignment="1">
      <alignment horizontal="left"/>
    </xf>
    <xf numFmtId="39" fontId="10" fillId="0" borderId="3" xfId="1" applyNumberFormat="1" applyFont="1" applyBorder="1" applyAlignment="1">
      <alignment horizontal="right" wrapText="1"/>
    </xf>
    <xf numFmtId="39" fontId="10" fillId="0" borderId="3" xfId="0" applyNumberFormat="1" applyFont="1" applyBorder="1" applyAlignment="1">
      <alignment wrapText="1"/>
    </xf>
    <xf numFmtId="3" fontId="10" fillId="0" borderId="30" xfId="0" applyNumberFormat="1" applyFont="1" applyBorder="1" applyAlignment="1">
      <alignment wrapText="1"/>
    </xf>
    <xf numFmtId="9" fontId="15" fillId="0" borderId="31" xfId="0" applyNumberFormat="1" applyFont="1" applyBorder="1" applyAlignment="1">
      <alignment horizontal="center"/>
    </xf>
    <xf numFmtId="39" fontId="10" fillId="0" borderId="3" xfId="1" applyNumberFormat="1" applyFont="1" applyFill="1" applyBorder="1" applyAlignment="1">
      <alignment wrapText="1"/>
    </xf>
    <xf numFmtId="10" fontId="15" fillId="0" borderId="31" xfId="0" applyNumberFormat="1" applyFont="1" applyBorder="1" applyAlignment="1">
      <alignment horizontal="center"/>
    </xf>
    <xf numFmtId="10" fontId="9" fillId="0" borderId="31" xfId="0" quotePrefix="1" applyNumberFormat="1" applyFont="1" applyBorder="1" applyAlignment="1">
      <alignment horizontal="center"/>
    </xf>
    <xf numFmtId="10" fontId="10" fillId="0" borderId="31" xfId="0" applyNumberFormat="1" applyFont="1" applyBorder="1" applyAlignment="1">
      <alignment horizontal="center" wrapText="1"/>
    </xf>
    <xf numFmtId="3" fontId="17" fillId="0" borderId="4" xfId="0" applyNumberFormat="1" applyFont="1" applyBorder="1"/>
    <xf numFmtId="3" fontId="10" fillId="0" borderId="4" xfId="0" applyNumberFormat="1" applyFont="1" applyBorder="1"/>
    <xf numFmtId="39" fontId="9" fillId="2" borderId="3" xfId="1" applyNumberFormat="1" applyFont="1" applyFill="1" applyBorder="1" applyAlignment="1">
      <alignment horizontal="right"/>
    </xf>
    <xf numFmtId="9" fontId="10" fillId="0" borderId="31" xfId="0" applyNumberFormat="1" applyFont="1" applyBorder="1" applyAlignment="1">
      <alignment horizontal="center" wrapText="1"/>
    </xf>
    <xf numFmtId="4" fontId="10" fillId="0" borderId="0" xfId="0" applyNumberFormat="1" applyFont="1" applyAlignment="1">
      <alignment horizontal="right"/>
    </xf>
    <xf numFmtId="3" fontId="9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0" fontId="10" fillId="0" borderId="0" xfId="2" applyNumberFormat="1" applyFont="1"/>
    <xf numFmtId="0" fontId="10" fillId="0" borderId="0" xfId="0" applyFont="1" applyAlignment="1">
      <alignment vertical="center"/>
    </xf>
    <xf numFmtId="0" fontId="9" fillId="0" borderId="0" xfId="0" applyFont="1"/>
    <xf numFmtId="10" fontId="10" fillId="0" borderId="0" xfId="0" applyNumberFormat="1" applyFont="1"/>
    <xf numFmtId="0" fontId="15" fillId="0" borderId="0" xfId="0" applyFont="1"/>
    <xf numFmtId="43" fontId="32" fillId="0" borderId="0" xfId="1" applyFont="1" applyFill="1" applyAlignment="1">
      <alignment horizontal="right"/>
    </xf>
    <xf numFmtId="0" fontId="10" fillId="4" borderId="0" xfId="0" applyFont="1" applyFill="1"/>
    <xf numFmtId="0" fontId="9" fillId="3" borderId="0" xfId="0" applyFont="1" applyFill="1"/>
    <xf numFmtId="0" fontId="28" fillId="0" borderId="0" xfId="0" applyFont="1"/>
    <xf numFmtId="0" fontId="10" fillId="0" borderId="3" xfId="0" quotePrefix="1" applyFont="1" applyBorder="1" applyAlignment="1">
      <alignment horizontal="left"/>
    </xf>
    <xf numFmtId="3" fontId="9" fillId="0" borderId="3" xfId="0" applyNumberFormat="1" applyFont="1" applyBorder="1" applyAlignment="1">
      <alignment horizontal="right"/>
    </xf>
    <xf numFmtId="9" fontId="9" fillId="0" borderId="31" xfId="0" applyNumberFormat="1" applyFont="1" applyBorder="1" applyAlignment="1">
      <alignment horizontal="center" wrapText="1"/>
    </xf>
    <xf numFmtId="3" fontId="9" fillId="0" borderId="30" xfId="0" applyNumberFormat="1" applyFont="1" applyBorder="1"/>
    <xf numFmtId="3" fontId="10" fillId="0" borderId="3" xfId="0" applyNumberFormat="1" applyFont="1" applyBorder="1" applyAlignment="1">
      <alignment horizontal="left" wrapText="1"/>
    </xf>
    <xf numFmtId="4" fontId="9" fillId="0" borderId="19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39" fontId="9" fillId="2" borderId="30" xfId="1" applyNumberFormat="1" applyFont="1" applyFill="1" applyBorder="1" applyAlignment="1">
      <alignment wrapText="1"/>
    </xf>
    <xf numFmtId="10" fontId="9" fillId="0" borderId="3" xfId="0" quotePrefix="1" applyNumberFormat="1" applyFont="1" applyBorder="1" applyAlignment="1">
      <alignment horizontal="center"/>
    </xf>
    <xf numFmtId="49" fontId="34" fillId="0" borderId="0" xfId="0" applyNumberFormat="1" applyFont="1" applyAlignment="1">
      <alignment horizontal="center"/>
    </xf>
    <xf numFmtId="0" fontId="35" fillId="13" borderId="3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49" fontId="35" fillId="0" borderId="0" xfId="0" applyNumberFormat="1" applyFont="1"/>
    <xf numFmtId="0" fontId="35" fillId="0" borderId="0" xfId="0" applyFont="1"/>
    <xf numFmtId="0" fontId="22" fillId="0" borderId="0" xfId="0" applyFont="1"/>
    <xf numFmtId="49" fontId="34" fillId="0" borderId="0" xfId="0" applyNumberFormat="1" applyFont="1"/>
    <xf numFmtId="49" fontId="23" fillId="0" borderId="0" xfId="0" applyNumberFormat="1" applyFont="1"/>
    <xf numFmtId="0" fontId="36" fillId="0" borderId="0" xfId="0" applyFont="1"/>
    <xf numFmtId="0" fontId="37" fillId="0" borderId="0" xfId="0" applyFont="1"/>
    <xf numFmtId="0" fontId="36" fillId="0" borderId="9" xfId="0" applyFont="1" applyBorder="1"/>
    <xf numFmtId="0" fontId="22" fillId="0" borderId="10" xfId="0" applyFont="1" applyBorder="1"/>
    <xf numFmtId="0" fontId="36" fillId="0" borderId="10" xfId="0" applyFont="1" applyBorder="1"/>
    <xf numFmtId="49" fontId="38" fillId="0" borderId="0" xfId="0" applyNumberFormat="1" applyFont="1"/>
    <xf numFmtId="0" fontId="38" fillId="0" borderId="10" xfId="0" applyFont="1" applyBorder="1"/>
    <xf numFmtId="0" fontId="36" fillId="0" borderId="12" xfId="0" applyFont="1" applyBorder="1"/>
    <xf numFmtId="0" fontId="34" fillId="0" borderId="0" xfId="0" applyFont="1" applyAlignment="1">
      <alignment horizontal="center"/>
    </xf>
    <xf numFmtId="4" fontId="34" fillId="0" borderId="0" xfId="0" applyNumberFormat="1" applyFont="1"/>
    <xf numFmtId="4" fontId="23" fillId="0" borderId="0" xfId="0" applyNumberFormat="1" applyFont="1"/>
    <xf numFmtId="4" fontId="37" fillId="0" borderId="0" xfId="0" applyNumberFormat="1" applyFont="1"/>
    <xf numFmtId="43" fontId="23" fillId="0" borderId="0" xfId="1" applyFont="1"/>
    <xf numFmtId="4" fontId="22" fillId="0" borderId="5" xfId="0" applyNumberFormat="1" applyFont="1" applyBorder="1"/>
    <xf numFmtId="4" fontId="22" fillId="4" borderId="0" xfId="0" applyNumberFormat="1" applyFont="1" applyFill="1"/>
    <xf numFmtId="4" fontId="36" fillId="0" borderId="0" xfId="0" applyNumberFormat="1" applyFont="1"/>
    <xf numFmtId="4" fontId="35" fillId="0" borderId="0" xfId="0" applyNumberFormat="1" applyFont="1"/>
    <xf numFmtId="4" fontId="22" fillId="0" borderId="0" xfId="0" applyNumberFormat="1" applyFont="1"/>
    <xf numFmtId="4" fontId="37" fillId="8" borderId="8" xfId="0" applyNumberFormat="1" applyFont="1" applyFill="1" applyBorder="1" applyAlignment="1">
      <alignment horizontal="center"/>
    </xf>
    <xf numFmtId="4" fontId="37" fillId="0" borderId="8" xfId="0" applyNumberFormat="1" applyFont="1" applyBorder="1" applyAlignment="1">
      <alignment horizontal="center"/>
    </xf>
    <xf numFmtId="4" fontId="22" fillId="0" borderId="19" xfId="0" applyNumberFormat="1" applyFont="1" applyBorder="1"/>
    <xf numFmtId="4" fontId="22" fillId="0" borderId="3" xfId="0" applyNumberFormat="1" applyFont="1" applyBorder="1"/>
    <xf numFmtId="0" fontId="37" fillId="9" borderId="8" xfId="0" applyFont="1" applyFill="1" applyBorder="1" applyAlignment="1">
      <alignment horizontal="right"/>
    </xf>
    <xf numFmtId="0" fontId="38" fillId="0" borderId="12" xfId="0" applyFont="1" applyBorder="1"/>
    <xf numFmtId="4" fontId="22" fillId="0" borderId="11" xfId="0" applyNumberFormat="1" applyFont="1" applyBorder="1"/>
    <xf numFmtId="4" fontId="37" fillId="9" borderId="24" xfId="0" applyNumberFormat="1" applyFont="1" applyFill="1" applyBorder="1"/>
    <xf numFmtId="0" fontId="37" fillId="9" borderId="6" xfId="0" applyFont="1" applyFill="1" applyBorder="1" applyAlignment="1">
      <alignment horizontal="right"/>
    </xf>
    <xf numFmtId="0" fontId="36" fillId="0" borderId="13" xfId="0" applyFont="1" applyBorder="1" applyAlignment="1">
      <alignment horizontal="right"/>
    </xf>
    <xf numFmtId="164" fontId="22" fillId="0" borderId="0" xfId="0" applyNumberFormat="1" applyFont="1" applyAlignment="1">
      <alignment horizontal="left" wrapText="1"/>
    </xf>
    <xf numFmtId="4" fontId="15" fillId="0" borderId="3" xfId="0" applyNumberFormat="1" applyFont="1" applyBorder="1"/>
    <xf numFmtId="4" fontId="36" fillId="0" borderId="25" xfId="0" applyNumberFormat="1" applyFont="1" applyBorder="1"/>
    <xf numFmtId="4" fontId="36" fillId="0" borderId="26" xfId="0" applyNumberFormat="1" applyFont="1" applyBorder="1"/>
    <xf numFmtId="4" fontId="36" fillId="0" borderId="14" xfId="0" applyNumberFormat="1" applyFont="1" applyBorder="1"/>
    <xf numFmtId="4" fontId="36" fillId="0" borderId="15" xfId="0" applyNumberFormat="1" applyFont="1" applyBorder="1"/>
    <xf numFmtId="0" fontId="23" fillId="0" borderId="0" xfId="0" applyFont="1" applyAlignment="1">
      <alignment horizontal="right"/>
    </xf>
    <xf numFmtId="43" fontId="22" fillId="0" borderId="0" xfId="1" applyFont="1" applyBorder="1" applyAlignment="1" applyProtection="1">
      <protection locked="0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vertical="top"/>
    </xf>
    <xf numFmtId="4" fontId="22" fillId="0" borderId="0" xfId="0" applyNumberFormat="1" applyFont="1" applyAlignment="1">
      <alignment horizontal="right"/>
    </xf>
    <xf numFmtId="0" fontId="22" fillId="0" borderId="0" xfId="0" applyFont="1" applyAlignment="1">
      <alignment vertical="top"/>
    </xf>
    <xf numFmtId="4" fontId="22" fillId="0" borderId="18" xfId="0" applyNumberFormat="1" applyFont="1" applyBorder="1" applyAlignment="1">
      <alignment horizontal="right"/>
    </xf>
    <xf numFmtId="4" fontId="35" fillId="0" borderId="18" xfId="0" applyNumberFormat="1" applyFont="1" applyBorder="1" applyAlignment="1">
      <alignment horizontal="right" vertical="top"/>
    </xf>
    <xf numFmtId="43" fontId="22" fillId="0" borderId="0" xfId="0" applyNumberFormat="1" applyFont="1" applyAlignment="1">
      <alignment horizontal="right"/>
    </xf>
    <xf numFmtId="165" fontId="35" fillId="0" borderId="20" xfId="0" applyNumberFormat="1" applyFont="1" applyBorder="1" applyAlignment="1">
      <alignment horizontal="right" vertical="top"/>
    </xf>
    <xf numFmtId="165" fontId="35" fillId="0" borderId="20" xfId="0" applyNumberFormat="1" applyFont="1" applyBorder="1"/>
    <xf numFmtId="167" fontId="35" fillId="0" borderId="0" xfId="0" applyNumberFormat="1" applyFont="1" applyAlignment="1">
      <alignment horizontal="right" vertical="top"/>
    </xf>
    <xf numFmtId="165" fontId="35" fillId="0" borderId="0" xfId="0" applyNumberFormat="1" applyFont="1" applyAlignment="1">
      <alignment horizontal="right"/>
    </xf>
    <xf numFmtId="165" fontId="35" fillId="0" borderId="21" xfId="0" applyNumberFormat="1" applyFont="1" applyBorder="1" applyAlignment="1">
      <alignment vertical="top"/>
    </xf>
    <xf numFmtId="3" fontId="9" fillId="0" borderId="34" xfId="0" applyNumberFormat="1" applyFont="1" applyBorder="1" applyAlignment="1">
      <alignment horizontal="center"/>
    </xf>
    <xf numFmtId="4" fontId="9" fillId="0" borderId="34" xfId="0" applyNumberFormat="1" applyFont="1" applyBorder="1" applyAlignment="1">
      <alignment horizontal="right"/>
    </xf>
    <xf numFmtId="3" fontId="9" fillId="0" borderId="35" xfId="0" applyNumberFormat="1" applyFont="1" applyBorder="1" applyAlignment="1">
      <alignment horizontal="center"/>
    </xf>
    <xf numFmtId="39" fontId="9" fillId="0" borderId="30" xfId="0" applyNumberFormat="1" applyFont="1" applyBorder="1" applyAlignment="1">
      <alignment horizontal="right" wrapText="1"/>
    </xf>
    <xf numFmtId="3" fontId="10" fillId="0" borderId="30" xfId="0" applyNumberFormat="1" applyFont="1" applyBorder="1"/>
    <xf numFmtId="39" fontId="10" fillId="0" borderId="30" xfId="1" applyNumberFormat="1" applyFont="1" applyBorder="1" applyAlignment="1">
      <alignment horizontal="right" wrapText="1"/>
    </xf>
    <xf numFmtId="39" fontId="10" fillId="0" borderId="30" xfId="0" applyNumberFormat="1" applyFont="1" applyBorder="1"/>
    <xf numFmtId="39" fontId="10" fillId="0" borderId="30" xfId="0" applyNumberFormat="1" applyFont="1" applyBorder="1" applyAlignment="1">
      <alignment wrapText="1"/>
    </xf>
    <xf numFmtId="39" fontId="9" fillId="0" borderId="30" xfId="0" applyNumberFormat="1" applyFont="1" applyBorder="1"/>
    <xf numFmtId="3" fontId="9" fillId="2" borderId="30" xfId="1" applyNumberFormat="1" applyFont="1" applyFill="1" applyBorder="1" applyAlignment="1">
      <alignment wrapText="1"/>
    </xf>
    <xf numFmtId="4" fontId="10" fillId="0" borderId="20" xfId="0" applyNumberFormat="1" applyFont="1" applyBorder="1" applyAlignment="1">
      <alignment horizontal="right" vertical="center"/>
    </xf>
    <xf numFmtId="3" fontId="10" fillId="0" borderId="36" xfId="0" applyNumberFormat="1" applyFont="1" applyBorder="1" applyAlignment="1">
      <alignment horizontal="right" vertical="center"/>
    </xf>
    <xf numFmtId="39" fontId="9" fillId="2" borderId="34" xfId="0" applyNumberFormat="1" applyFont="1" applyFill="1" applyBorder="1" applyAlignment="1">
      <alignment horizontal="right" wrapText="1"/>
    </xf>
    <xf numFmtId="3" fontId="9" fillId="2" borderId="30" xfId="0" applyNumberFormat="1" applyFont="1" applyFill="1" applyBorder="1" applyAlignment="1">
      <alignment horizontal="right" wrapText="1"/>
    </xf>
    <xf numFmtId="3" fontId="9" fillId="0" borderId="30" xfId="0" applyNumberFormat="1" applyFont="1" applyBorder="1" applyAlignment="1">
      <alignment horizontal="right" wrapText="1"/>
    </xf>
    <xf numFmtId="39" fontId="10" fillId="0" borderId="30" xfId="0" applyNumberFormat="1" applyFont="1" applyBorder="1" applyAlignment="1">
      <alignment horizontal="right" wrapText="1"/>
    </xf>
    <xf numFmtId="3" fontId="9" fillId="0" borderId="30" xfId="0" applyNumberFormat="1" applyFont="1" applyBorder="1" applyAlignment="1">
      <alignment wrapText="1"/>
    </xf>
    <xf numFmtId="37" fontId="9" fillId="0" borderId="30" xfId="0" applyNumberFormat="1" applyFont="1" applyBorder="1" applyAlignment="1">
      <alignment horizontal="right" wrapText="1"/>
    </xf>
    <xf numFmtId="39" fontId="9" fillId="0" borderId="30" xfId="0" applyNumberFormat="1" applyFont="1" applyBorder="1" applyAlignment="1">
      <alignment wrapText="1"/>
    </xf>
    <xf numFmtId="39" fontId="15" fillId="0" borderId="30" xfId="0" applyNumberFormat="1" applyFont="1" applyBorder="1" applyAlignment="1">
      <alignment wrapText="1"/>
    </xf>
    <xf numFmtId="3" fontId="14" fillId="0" borderId="30" xfId="0" applyNumberFormat="1" applyFont="1" applyBorder="1" applyAlignment="1">
      <alignment horizontal="right"/>
    </xf>
    <xf numFmtId="39" fontId="9" fillId="2" borderId="30" xfId="0" applyNumberFormat="1" applyFont="1" applyFill="1" applyBorder="1" applyAlignment="1">
      <alignment horizontal="right" wrapText="1"/>
    </xf>
    <xf numFmtId="37" fontId="9" fillId="2" borderId="30" xfId="0" applyNumberFormat="1" applyFont="1" applyFill="1" applyBorder="1" applyAlignment="1">
      <alignment horizontal="right" wrapText="1"/>
    </xf>
    <xf numFmtId="39" fontId="9" fillId="0" borderId="30" xfId="1" applyNumberFormat="1" applyFont="1" applyBorder="1" applyAlignment="1">
      <alignment horizontal="right" wrapText="1"/>
    </xf>
    <xf numFmtId="3" fontId="9" fillId="0" borderId="30" xfId="1" applyNumberFormat="1" applyFont="1" applyBorder="1" applyAlignment="1">
      <alignment horizontal="right" wrapText="1"/>
    </xf>
    <xf numFmtId="39" fontId="10" fillId="0" borderId="30" xfId="1" applyNumberFormat="1" applyFont="1" applyBorder="1" applyAlignment="1">
      <alignment wrapText="1"/>
    </xf>
    <xf numFmtId="3" fontId="10" fillId="0" borderId="30" xfId="1" applyNumberFormat="1" applyFont="1" applyBorder="1" applyAlignment="1">
      <alignment wrapText="1"/>
    </xf>
    <xf numFmtId="39" fontId="10" fillId="0" borderId="30" xfId="1" applyNumberFormat="1" applyFont="1" applyFill="1" applyBorder="1" applyAlignment="1">
      <alignment horizontal="right" wrapText="1"/>
    </xf>
    <xf numFmtId="3" fontId="10" fillId="0" borderId="30" xfId="1" applyNumberFormat="1" applyFont="1" applyFill="1" applyBorder="1" applyAlignment="1">
      <alignment wrapText="1"/>
    </xf>
    <xf numFmtId="37" fontId="9" fillId="0" borderId="3" xfId="1" applyNumberFormat="1" applyFont="1" applyFill="1" applyBorder="1" applyAlignment="1">
      <alignment horizontal="right" wrapText="1"/>
    </xf>
    <xf numFmtId="39" fontId="9" fillId="0" borderId="30" xfId="1" applyNumberFormat="1" applyFont="1" applyFill="1" applyBorder="1" applyAlignment="1">
      <alignment horizontal="right" wrapText="1"/>
    </xf>
    <xf numFmtId="3" fontId="9" fillId="0" borderId="30" xfId="1" applyNumberFormat="1" applyFont="1" applyFill="1" applyBorder="1" applyAlignment="1">
      <alignment horizontal="right" wrapText="1"/>
    </xf>
    <xf numFmtId="39" fontId="10" fillId="0" borderId="30" xfId="1" applyNumberFormat="1" applyFont="1" applyFill="1" applyBorder="1" applyAlignment="1">
      <alignment wrapText="1"/>
    </xf>
    <xf numFmtId="39" fontId="9" fillId="0" borderId="30" xfId="1" applyNumberFormat="1" applyFont="1" applyFill="1" applyBorder="1" applyAlignment="1">
      <alignment wrapText="1"/>
    </xf>
    <xf numFmtId="3" fontId="9" fillId="0" borderId="30" xfId="1" applyNumberFormat="1" applyFont="1" applyFill="1" applyBorder="1" applyAlignment="1">
      <alignment wrapText="1"/>
    </xf>
    <xf numFmtId="4" fontId="13" fillId="0" borderId="30" xfId="0" applyNumberFormat="1" applyFont="1" applyBorder="1"/>
    <xf numFmtId="3" fontId="13" fillId="0" borderId="28" xfId="0" applyNumberFormat="1" applyFont="1" applyBorder="1"/>
    <xf numFmtId="37" fontId="9" fillId="0" borderId="30" xfId="1" applyNumberFormat="1" applyFont="1" applyFill="1" applyBorder="1" applyAlignment="1">
      <alignment wrapText="1"/>
    </xf>
    <xf numFmtId="39" fontId="9" fillId="0" borderId="30" xfId="1" applyNumberFormat="1" applyFont="1" applyBorder="1" applyAlignment="1">
      <alignment wrapText="1"/>
    </xf>
    <xf numFmtId="39" fontId="15" fillId="0" borderId="30" xfId="1" applyNumberFormat="1" applyFont="1" applyBorder="1" applyAlignment="1">
      <alignment wrapText="1"/>
    </xf>
    <xf numFmtId="3" fontId="15" fillId="0" borderId="30" xfId="1" applyNumberFormat="1" applyFont="1" applyBorder="1" applyAlignment="1">
      <alignment wrapText="1"/>
    </xf>
    <xf numFmtId="4" fontId="9" fillId="2" borderId="30" xfId="1" applyNumberFormat="1" applyFont="1" applyFill="1" applyBorder="1" applyAlignment="1">
      <alignment wrapText="1"/>
    </xf>
    <xf numFmtId="37" fontId="9" fillId="0" borderId="30" xfId="1" applyNumberFormat="1" applyFont="1" applyBorder="1" applyAlignment="1">
      <alignment wrapText="1"/>
    </xf>
    <xf numFmtId="3" fontId="10" fillId="0" borderId="30" xfId="1" applyNumberFormat="1" applyFont="1" applyFill="1" applyBorder="1" applyAlignment="1">
      <alignment horizontal="right" wrapText="1"/>
    </xf>
    <xf numFmtId="39" fontId="10" fillId="5" borderId="30" xfId="1" applyNumberFormat="1" applyFont="1" applyFill="1" applyBorder="1" applyAlignment="1">
      <alignment wrapText="1"/>
    </xf>
    <xf numFmtId="3" fontId="10" fillId="0" borderId="30" xfId="1" applyNumberFormat="1" applyFont="1" applyBorder="1" applyAlignment="1">
      <alignment horizontal="right" wrapText="1"/>
    </xf>
    <xf numFmtId="3" fontId="10" fillId="5" borderId="30" xfId="1" applyNumberFormat="1" applyFont="1" applyFill="1" applyBorder="1" applyAlignment="1">
      <alignment wrapText="1"/>
    </xf>
    <xf numFmtId="3" fontId="9" fillId="0" borderId="30" xfId="1" applyNumberFormat="1" applyFont="1" applyBorder="1" applyAlignment="1">
      <alignment wrapText="1"/>
    </xf>
    <xf numFmtId="39" fontId="9" fillId="0" borderId="30" xfId="1" quotePrefix="1" applyNumberFormat="1" applyFont="1" applyBorder="1" applyAlignment="1">
      <alignment horizontal="right" wrapText="1"/>
    </xf>
    <xf numFmtId="3" fontId="9" fillId="14" borderId="30" xfId="1" applyNumberFormat="1" applyFont="1" applyFill="1" applyBorder="1" applyAlignment="1">
      <alignment wrapText="1"/>
    </xf>
    <xf numFmtId="3" fontId="15" fillId="0" borderId="30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right"/>
    </xf>
    <xf numFmtId="3" fontId="9" fillId="0" borderId="30" xfId="1" applyNumberFormat="1" applyFont="1" applyFill="1" applyBorder="1" applyAlignment="1">
      <alignment horizontal="right"/>
    </xf>
    <xf numFmtId="39" fontId="9" fillId="2" borderId="30" xfId="1" applyNumberFormat="1" applyFont="1" applyFill="1" applyBorder="1" applyAlignment="1">
      <alignment horizontal="right" wrapText="1"/>
    </xf>
    <xf numFmtId="37" fontId="9" fillId="0" borderId="30" xfId="1" applyNumberFormat="1" applyFont="1" applyBorder="1" applyAlignment="1">
      <alignment horizontal="right" wrapText="1"/>
    </xf>
    <xf numFmtId="3" fontId="9" fillId="3" borderId="30" xfId="1" applyNumberFormat="1" applyFont="1" applyFill="1" applyBorder="1" applyAlignment="1"/>
    <xf numFmtId="39" fontId="10" fillId="3" borderId="30" xfId="1" applyNumberFormat="1" applyFont="1" applyFill="1" applyBorder="1" applyAlignment="1">
      <alignment wrapText="1"/>
    </xf>
    <xf numFmtId="3" fontId="10" fillId="0" borderId="30" xfId="1" applyNumberFormat="1" applyFont="1" applyBorder="1"/>
    <xf numFmtId="3" fontId="9" fillId="2" borderId="30" xfId="1" applyNumberFormat="1" applyFont="1" applyFill="1" applyBorder="1" applyAlignment="1">
      <alignment horizontal="right" wrapText="1"/>
    </xf>
    <xf numFmtId="3" fontId="17" fillId="0" borderId="28" xfId="0" applyNumberFormat="1" applyFont="1" applyBorder="1"/>
    <xf numFmtId="3" fontId="18" fillId="0" borderId="3" xfId="0" applyNumberFormat="1" applyFont="1" applyBorder="1"/>
    <xf numFmtId="3" fontId="10" fillId="0" borderId="28" xfId="0" applyNumberFormat="1" applyFont="1" applyBorder="1"/>
    <xf numFmtId="39" fontId="9" fillId="2" borderId="30" xfId="1" applyNumberFormat="1" applyFont="1" applyFill="1" applyBorder="1" applyAlignment="1">
      <alignment horizontal="right"/>
    </xf>
    <xf numFmtId="37" fontId="9" fillId="2" borderId="30" xfId="1" applyNumberFormat="1" applyFont="1" applyFill="1" applyBorder="1" applyAlignment="1">
      <alignment horizontal="right"/>
    </xf>
    <xf numFmtId="39" fontId="10" fillId="3" borderId="3" xfId="1" applyNumberFormat="1" applyFont="1" applyFill="1" applyBorder="1" applyAlignment="1">
      <alignment horizontal="right" wrapText="1"/>
    </xf>
    <xf numFmtId="3" fontId="9" fillId="2" borderId="30" xfId="1" applyNumberFormat="1" applyFont="1" applyFill="1" applyBorder="1" applyAlignment="1">
      <alignment horizontal="right"/>
    </xf>
    <xf numFmtId="4" fontId="16" fillId="0" borderId="18" xfId="0" applyNumberFormat="1" applyFont="1" applyBorder="1"/>
    <xf numFmtId="4" fontId="16" fillId="0" borderId="0" xfId="0" applyNumberFormat="1" applyFont="1" applyAlignment="1">
      <alignment horizontal="center" vertical="center"/>
    </xf>
    <xf numFmtId="4" fontId="18" fillId="0" borderId="18" xfId="0" applyNumberFormat="1" applyFont="1" applyBorder="1"/>
    <xf numFmtId="0" fontId="11" fillId="0" borderId="0" xfId="0" applyFont="1"/>
    <xf numFmtId="4" fontId="9" fillId="10" borderId="3" xfId="0" applyNumberFormat="1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2"/>
    </xf>
    <xf numFmtId="4" fontId="11" fillId="0" borderId="0" xfId="1" applyNumberFormat="1" applyFont="1" applyAlignment="1"/>
    <xf numFmtId="4" fontId="11" fillId="0" borderId="0" xfId="0" applyNumberFormat="1" applyFont="1"/>
    <xf numFmtId="0" fontId="13" fillId="0" borderId="0" xfId="0" applyFont="1" applyAlignment="1">
      <alignment horizontal="left" wrapText="1"/>
    </xf>
    <xf numFmtId="43" fontId="13" fillId="0" borderId="0" xfId="1" applyFont="1" applyBorder="1" applyAlignment="1">
      <alignment wrapText="1"/>
    </xf>
    <xf numFmtId="4" fontId="13" fillId="0" borderId="0" xfId="1" applyNumberFormat="1" applyFont="1" applyBorder="1" applyAlignment="1">
      <alignment horizontal="left" wrapText="1"/>
    </xf>
    <xf numFmtId="4" fontId="11" fillId="0" borderId="0" xfId="0" applyNumberFormat="1" applyFont="1" applyAlignment="1">
      <alignment horizontal="right" vertical="center"/>
    </xf>
    <xf numFmtId="0" fontId="13" fillId="0" borderId="16" xfId="0" applyFont="1" applyBorder="1" applyAlignment="1">
      <alignment horizontal="left" wrapText="1"/>
    </xf>
    <xf numFmtId="4" fontId="13" fillId="0" borderId="16" xfId="0" applyNumberFormat="1" applyFont="1" applyBorder="1"/>
    <xf numFmtId="4" fontId="11" fillId="5" borderId="0" xfId="0" applyNumberFormat="1" applyFont="1" applyFill="1"/>
    <xf numFmtId="0" fontId="11" fillId="0" borderId="0" xfId="0" applyFont="1" applyAlignment="1">
      <alignment horizontal="left" wrapText="1" indent="2"/>
    </xf>
    <xf numFmtId="4" fontId="11" fillId="0" borderId="0" xfId="1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11" fillId="0" borderId="16" xfId="0" applyFont="1" applyBorder="1" applyAlignment="1">
      <alignment horizontal="left" wrapText="1" indent="2"/>
    </xf>
    <xf numFmtId="4" fontId="11" fillId="0" borderId="16" xfId="0" applyNumberFormat="1" applyFont="1" applyBorder="1"/>
    <xf numFmtId="0" fontId="13" fillId="11" borderId="29" xfId="0" applyFont="1" applyFill="1" applyBorder="1" applyAlignment="1">
      <alignment horizontal="left" wrapText="1"/>
    </xf>
    <xf numFmtId="4" fontId="13" fillId="9" borderId="29" xfId="0" applyNumberFormat="1" applyFont="1" applyFill="1" applyBorder="1"/>
    <xf numFmtId="4" fontId="13" fillId="0" borderId="0" xfId="0" applyNumberFormat="1" applyFont="1" applyAlignment="1">
      <alignment wrapText="1"/>
    </xf>
    <xf numFmtId="166" fontId="13" fillId="0" borderId="0" xfId="0" applyNumberFormat="1" applyFont="1" applyAlignment="1">
      <alignment wrapText="1"/>
    </xf>
    <xf numFmtId="0" fontId="13" fillId="10" borderId="17" xfId="0" applyFont="1" applyFill="1" applyBorder="1" applyAlignment="1">
      <alignment horizontal="left" wrapText="1"/>
    </xf>
    <xf numFmtId="4" fontId="13" fillId="12" borderId="0" xfId="0" applyNumberFormat="1" applyFont="1" applyFill="1"/>
    <xf numFmtId="4" fontId="36" fillId="0" borderId="3" xfId="0" applyNumberFormat="1" applyFont="1" applyBorder="1"/>
    <xf numFmtId="0" fontId="22" fillId="0" borderId="11" xfId="0" applyFont="1" applyBorder="1"/>
    <xf numFmtId="4" fontId="22" fillId="5" borderId="3" xfId="0" applyNumberFormat="1" applyFont="1" applyFill="1" applyBorder="1"/>
    <xf numFmtId="4" fontId="22" fillId="5" borderId="30" xfId="0" applyNumberFormat="1" applyFont="1" applyFill="1" applyBorder="1"/>
    <xf numFmtId="4" fontId="37" fillId="9" borderId="8" xfId="0" applyNumberFormat="1" applyFont="1" applyFill="1" applyBorder="1"/>
    <xf numFmtId="0" fontId="17" fillId="0" borderId="3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164" fontId="32" fillId="5" borderId="0" xfId="0" applyNumberFormat="1" applyFont="1" applyFill="1" applyAlignment="1">
      <alignment horizontal="center" wrapText="1"/>
    </xf>
    <xf numFmtId="4" fontId="17" fillId="0" borderId="32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9" fillId="10" borderId="3" xfId="0" applyFont="1" applyFill="1" applyBorder="1" applyAlignment="1">
      <alignment horizontal="center" vertical="center" wrapText="1"/>
    </xf>
    <xf numFmtId="4" fontId="9" fillId="10" borderId="1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3" fontId="30" fillId="2" borderId="1" xfId="0" applyNumberFormat="1" applyFont="1" applyFill="1" applyBorder="1" applyAlignment="1">
      <alignment horizontal="center" vertical="center" wrapText="1"/>
    </xf>
    <xf numFmtId="3" fontId="30" fillId="2" borderId="2" xfId="0" applyNumberFormat="1" applyFont="1" applyFill="1" applyBorder="1" applyAlignment="1">
      <alignment horizontal="center" vertical="center" wrapText="1"/>
    </xf>
    <xf numFmtId="49" fontId="34" fillId="13" borderId="3" xfId="0" applyNumberFormat="1" applyFont="1" applyFill="1" applyBorder="1" applyAlignment="1">
      <alignment horizontal="center"/>
    </xf>
    <xf numFmtId="4" fontId="37" fillId="0" borderId="6" xfId="0" applyNumberFormat="1" applyFont="1" applyBorder="1" applyAlignment="1">
      <alignment horizontal="center"/>
    </xf>
    <xf numFmtId="0" fontId="35" fillId="0" borderId="7" xfId="0" applyFont="1" applyBorder="1"/>
    <xf numFmtId="0" fontId="2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4"/>
  <sheetViews>
    <sheetView tabSelected="1" zoomScaleNormal="100" workbookViewId="0">
      <selection activeCell="E14" sqref="E14"/>
    </sheetView>
  </sheetViews>
  <sheetFormatPr baseColWidth="10" defaultColWidth="9.140625" defaultRowHeight="15" x14ac:dyDescent="0.25"/>
  <cols>
    <col min="1" max="1" width="47.7109375" style="124" customWidth="1"/>
    <col min="2" max="2" width="16.28515625" style="124" customWidth="1"/>
    <col min="3" max="3" width="16.5703125" style="124" customWidth="1"/>
    <col min="4" max="4" width="15.28515625" style="131" customWidth="1"/>
    <col min="5" max="5" width="15.42578125" style="137" customWidth="1"/>
    <col min="6" max="6" width="14.7109375" style="131" customWidth="1"/>
    <col min="7" max="7" width="14.7109375" style="130" customWidth="1"/>
    <col min="8" max="9" width="14.7109375" style="131" customWidth="1"/>
    <col min="10" max="10" width="13.5703125" style="124" hidden="1" customWidth="1"/>
    <col min="11" max="14" width="14.7109375" style="124" hidden="1" customWidth="1"/>
    <col min="15" max="15" width="15.28515625" style="124" hidden="1" customWidth="1"/>
    <col min="16" max="19" width="14.28515625" style="124" customWidth="1"/>
    <col min="20" max="21" width="14.28515625" style="124" hidden="1" customWidth="1"/>
    <col min="22" max="22" width="15.7109375" style="132" customWidth="1"/>
    <col min="23" max="23" width="15.28515625" style="124" bestFit="1" customWidth="1"/>
    <col min="24" max="24" width="18.42578125" style="124" bestFit="1" customWidth="1"/>
    <col min="25" max="25" width="13.85546875" style="124" bestFit="1" customWidth="1"/>
    <col min="26" max="16384" width="9.140625" style="124"/>
  </cols>
  <sheetData>
    <row r="1" spans="1:23" ht="18.75" x14ac:dyDescent="0.3">
      <c r="A1" s="351" t="s">
        <v>243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</row>
    <row r="2" spans="1:23" ht="18.75" x14ac:dyDescent="0.25">
      <c r="A2" s="352" t="s">
        <v>697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</row>
    <row r="3" spans="1:23" ht="15.75" x14ac:dyDescent="0.25">
      <c r="A3" s="353" t="s">
        <v>696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</row>
    <row r="4" spans="1:23" x14ac:dyDescent="0.25">
      <c r="A4" s="354" t="s">
        <v>382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</row>
    <row r="5" spans="1:23" ht="9.75" customHeight="1" x14ac:dyDescent="0.25">
      <c r="A5" s="128"/>
      <c r="B5" s="128"/>
      <c r="C5" s="128"/>
      <c r="D5" s="129"/>
      <c r="E5" s="129"/>
      <c r="F5" s="129"/>
      <c r="G5" s="129"/>
      <c r="H5" s="129"/>
      <c r="I5" s="129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</row>
    <row r="6" spans="1:23" s="316" customFormat="1" ht="15" customHeight="1" x14ac:dyDescent="0.2">
      <c r="A6" s="355" t="s">
        <v>449</v>
      </c>
      <c r="B6" s="355" t="s">
        <v>383</v>
      </c>
      <c r="C6" s="355" t="s">
        <v>435</v>
      </c>
      <c r="D6" s="356" t="s">
        <v>436</v>
      </c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</row>
    <row r="7" spans="1:23" s="173" customFormat="1" ht="15" customHeight="1" x14ac:dyDescent="0.25">
      <c r="A7" s="355"/>
      <c r="B7" s="355"/>
      <c r="C7" s="355"/>
      <c r="D7" s="317" t="s">
        <v>437</v>
      </c>
      <c r="E7" s="317" t="s">
        <v>438</v>
      </c>
      <c r="F7" s="317" t="s">
        <v>439</v>
      </c>
      <c r="G7" s="317" t="s">
        <v>434</v>
      </c>
      <c r="H7" s="317" t="s">
        <v>440</v>
      </c>
      <c r="I7" s="317" t="s">
        <v>441</v>
      </c>
      <c r="J7" s="317" t="s">
        <v>442</v>
      </c>
      <c r="K7" s="317" t="s">
        <v>443</v>
      </c>
      <c r="L7" s="317" t="s">
        <v>444</v>
      </c>
      <c r="M7" s="317" t="s">
        <v>445</v>
      </c>
      <c r="N7" s="317" t="s">
        <v>446</v>
      </c>
      <c r="O7" s="317" t="s">
        <v>447</v>
      </c>
      <c r="P7" s="317" t="s">
        <v>442</v>
      </c>
      <c r="Q7" s="317" t="s">
        <v>443</v>
      </c>
      <c r="R7" s="317" t="s">
        <v>444</v>
      </c>
      <c r="S7" s="317" t="s">
        <v>445</v>
      </c>
      <c r="T7" s="317" t="s">
        <v>446</v>
      </c>
      <c r="U7" s="317" t="s">
        <v>447</v>
      </c>
      <c r="V7" s="318" t="s">
        <v>448</v>
      </c>
    </row>
    <row r="8" spans="1:23" s="316" customFormat="1" ht="12" x14ac:dyDescent="0.2">
      <c r="A8" s="319"/>
      <c r="B8" s="319"/>
      <c r="C8" s="319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1"/>
    </row>
    <row r="9" spans="1:23" s="316" customFormat="1" ht="12" x14ac:dyDescent="0.2">
      <c r="A9" s="322" t="s">
        <v>307</v>
      </c>
      <c r="B9" s="322"/>
      <c r="C9" s="323"/>
      <c r="D9" s="324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5"/>
    </row>
    <row r="10" spans="1:23" s="316" customFormat="1" ht="15.75" customHeight="1" x14ac:dyDescent="0.2">
      <c r="A10" s="326" t="s">
        <v>308</v>
      </c>
      <c r="B10" s="327">
        <f>SUM(B11:B15)</f>
        <v>1140044307.970988</v>
      </c>
      <c r="C10" s="327">
        <f t="shared" ref="C10:P10" si="0">SUM(C11:C15)</f>
        <v>1140044307.970988</v>
      </c>
      <c r="D10" s="327">
        <f t="shared" si="0"/>
        <v>89469809.590000004</v>
      </c>
      <c r="E10" s="327">
        <f t="shared" si="0"/>
        <v>82107214.370000005</v>
      </c>
      <c r="F10" s="327">
        <f t="shared" si="0"/>
        <v>78338864.649999991</v>
      </c>
      <c r="G10" s="327">
        <f t="shared" si="0"/>
        <v>85346009.799999982</v>
      </c>
      <c r="H10" s="327">
        <f t="shared" si="0"/>
        <v>95509592.74000001</v>
      </c>
      <c r="I10" s="327">
        <f t="shared" si="0"/>
        <v>132408557.09</v>
      </c>
      <c r="J10" s="327">
        <f t="shared" si="0"/>
        <v>0</v>
      </c>
      <c r="K10" s="327">
        <f t="shared" si="0"/>
        <v>0</v>
      </c>
      <c r="L10" s="327">
        <f t="shared" si="0"/>
        <v>0</v>
      </c>
      <c r="M10" s="327">
        <f t="shared" si="0"/>
        <v>0</v>
      </c>
      <c r="N10" s="327">
        <f t="shared" si="0"/>
        <v>0</v>
      </c>
      <c r="O10" s="327">
        <f t="shared" si="0"/>
        <v>0</v>
      </c>
      <c r="P10" s="327">
        <f t="shared" si="0"/>
        <v>94149262.840000004</v>
      </c>
      <c r="Q10" s="327">
        <f t="shared" ref="Q10:S10" si="1">SUM(Q11:Q15)</f>
        <v>86325729.49000001</v>
      </c>
      <c r="R10" s="327">
        <f t="shared" si="1"/>
        <v>127281422.04000002</v>
      </c>
      <c r="S10" s="327">
        <f t="shared" si="1"/>
        <v>117813489.09999999</v>
      </c>
      <c r="T10" s="327"/>
      <c r="U10" s="327"/>
      <c r="V10" s="327">
        <f>SUM(V11:V15)</f>
        <v>988749951.71000004</v>
      </c>
      <c r="W10" s="328"/>
    </row>
    <row r="11" spans="1:23" s="316" customFormat="1" ht="12" x14ac:dyDescent="0.2">
      <c r="A11" s="329" t="s">
        <v>309</v>
      </c>
      <c r="B11" s="321">
        <v>827953428.45611501</v>
      </c>
      <c r="C11" s="321">
        <v>827953428.45611501</v>
      </c>
      <c r="D11" s="330">
        <v>63489724.219999999</v>
      </c>
      <c r="E11" s="330">
        <v>63176242.369999997</v>
      </c>
      <c r="F11" s="330">
        <v>69957353.829999998</v>
      </c>
      <c r="G11" s="330">
        <v>68369055.61999999</v>
      </c>
      <c r="H11" s="330">
        <v>67229604.689999998</v>
      </c>
      <c r="I11" s="330">
        <v>67975634.300000012</v>
      </c>
      <c r="J11" s="330">
        <v>0</v>
      </c>
      <c r="K11" s="330">
        <v>0</v>
      </c>
      <c r="L11" s="330">
        <v>0</v>
      </c>
      <c r="M11" s="330">
        <v>0</v>
      </c>
      <c r="N11" s="330">
        <v>0</v>
      </c>
      <c r="O11" s="330">
        <v>0</v>
      </c>
      <c r="P11" s="330">
        <v>67418605.109999999</v>
      </c>
      <c r="Q11" s="330">
        <v>66276369.710000008</v>
      </c>
      <c r="R11" s="330">
        <v>98720773.110000014</v>
      </c>
      <c r="S11" s="330">
        <v>98115237.579999998</v>
      </c>
      <c r="T11" s="330"/>
      <c r="U11" s="330"/>
      <c r="V11" s="321">
        <f>SUM(D11:U11)</f>
        <v>730728600.54000008</v>
      </c>
      <c r="W11" s="321"/>
    </row>
    <row r="12" spans="1:23" s="316" customFormat="1" ht="12" x14ac:dyDescent="0.2">
      <c r="A12" s="329" t="s">
        <v>310</v>
      </c>
      <c r="B12" s="321">
        <v>73916687.950749993</v>
      </c>
      <c r="C12" s="321">
        <v>73916687.950749993</v>
      </c>
      <c r="D12" s="330">
        <v>2302143.91</v>
      </c>
      <c r="E12" s="330">
        <v>2225322.37</v>
      </c>
      <c r="F12" s="330">
        <v>2951694.3</v>
      </c>
      <c r="G12" s="330">
        <v>3218299.94</v>
      </c>
      <c r="H12" s="330">
        <v>2213695.5300000003</v>
      </c>
      <c r="I12" s="330">
        <v>2745056.08</v>
      </c>
      <c r="J12" s="330">
        <v>0</v>
      </c>
      <c r="K12" s="330">
        <v>0</v>
      </c>
      <c r="L12" s="330">
        <v>0</v>
      </c>
      <c r="M12" s="330">
        <v>0</v>
      </c>
      <c r="N12" s="330">
        <v>0</v>
      </c>
      <c r="O12" s="330">
        <v>0</v>
      </c>
      <c r="P12" s="330">
        <v>2361354.7000000002</v>
      </c>
      <c r="Q12" s="330">
        <v>1936287.45</v>
      </c>
      <c r="R12" s="330">
        <v>2662060.2599999998</v>
      </c>
      <c r="S12" s="330">
        <v>2948305.92</v>
      </c>
      <c r="T12" s="330"/>
      <c r="U12" s="330"/>
      <c r="V12" s="321">
        <f t="shared" ref="V12:V74" si="2">SUM(D12:U12)</f>
        <v>25564220.460000001</v>
      </c>
    </row>
    <row r="13" spans="1:23" s="316" customFormat="1" ht="12" x14ac:dyDescent="0.2">
      <c r="A13" s="329" t="s">
        <v>311</v>
      </c>
      <c r="B13" s="321">
        <v>0</v>
      </c>
      <c r="C13" s="321">
        <v>0</v>
      </c>
      <c r="D13" s="330">
        <v>0</v>
      </c>
      <c r="E13" s="330">
        <v>0</v>
      </c>
      <c r="F13" s="330">
        <v>0</v>
      </c>
      <c r="G13" s="330">
        <v>0</v>
      </c>
      <c r="H13" s="330">
        <v>0</v>
      </c>
      <c r="I13" s="330">
        <v>0</v>
      </c>
      <c r="J13" s="330">
        <v>0</v>
      </c>
      <c r="K13" s="330">
        <v>0</v>
      </c>
      <c r="L13" s="330">
        <v>0</v>
      </c>
      <c r="M13" s="330">
        <v>0</v>
      </c>
      <c r="N13" s="330">
        <v>0</v>
      </c>
      <c r="O13" s="330">
        <v>0</v>
      </c>
      <c r="P13" s="330">
        <v>0</v>
      </c>
      <c r="Q13" s="330">
        <v>0</v>
      </c>
      <c r="R13" s="330">
        <v>0</v>
      </c>
      <c r="S13" s="330">
        <v>0</v>
      </c>
      <c r="T13" s="330"/>
      <c r="U13" s="330"/>
      <c r="V13" s="321">
        <f t="shared" si="2"/>
        <v>0</v>
      </c>
    </row>
    <row r="14" spans="1:23" s="316" customFormat="1" ht="12" x14ac:dyDescent="0.2">
      <c r="A14" s="329" t="s">
        <v>312</v>
      </c>
      <c r="B14" s="321">
        <v>131680116.02250001</v>
      </c>
      <c r="C14" s="321">
        <v>131680116.02250001</v>
      </c>
      <c r="D14" s="330">
        <v>7600887.4800000004</v>
      </c>
      <c r="E14" s="330">
        <v>8251543.2300000004</v>
      </c>
      <c r="F14" s="330">
        <v>5429816.5199999996</v>
      </c>
      <c r="G14" s="330">
        <v>5279815.5299999993</v>
      </c>
      <c r="H14" s="330">
        <v>9043959.9499999993</v>
      </c>
      <c r="I14" s="330">
        <v>61687866.710000001</v>
      </c>
      <c r="J14" s="330">
        <v>0</v>
      </c>
      <c r="K14" s="330">
        <v>0</v>
      </c>
      <c r="L14" s="330">
        <v>0</v>
      </c>
      <c r="M14" s="330">
        <v>0</v>
      </c>
      <c r="N14" s="330">
        <v>0</v>
      </c>
      <c r="O14" s="330">
        <v>0</v>
      </c>
      <c r="P14" s="330">
        <v>11133389.33</v>
      </c>
      <c r="Q14" s="330">
        <v>9536888.4800000004</v>
      </c>
      <c r="R14" s="330">
        <v>17512119.279999997</v>
      </c>
      <c r="S14" s="330">
        <v>7810906.919999999</v>
      </c>
      <c r="T14" s="330"/>
      <c r="U14" s="330"/>
      <c r="V14" s="321">
        <f t="shared" si="2"/>
        <v>143287193.42999998</v>
      </c>
    </row>
    <row r="15" spans="1:23" s="316" customFormat="1" ht="15" customHeight="1" x14ac:dyDescent="0.2">
      <c r="A15" s="329" t="s">
        <v>313</v>
      </c>
      <c r="B15" s="321">
        <v>106494075.54162301</v>
      </c>
      <c r="C15" s="321">
        <v>106494075.54162301</v>
      </c>
      <c r="D15" s="331">
        <v>16077053.98</v>
      </c>
      <c r="E15" s="331">
        <v>8454106.4000000004</v>
      </c>
      <c r="F15" s="331">
        <v>0</v>
      </c>
      <c r="G15" s="331">
        <v>8478838.7100000009</v>
      </c>
      <c r="H15" s="331">
        <v>17022332.57</v>
      </c>
      <c r="I15" s="331">
        <v>0</v>
      </c>
      <c r="J15" s="331">
        <v>0</v>
      </c>
      <c r="K15" s="331">
        <v>0</v>
      </c>
      <c r="L15" s="331">
        <v>0</v>
      </c>
      <c r="M15" s="331">
        <v>0</v>
      </c>
      <c r="N15" s="331">
        <v>0</v>
      </c>
      <c r="O15" s="331">
        <v>0</v>
      </c>
      <c r="P15" s="331">
        <v>13235913.699999999</v>
      </c>
      <c r="Q15" s="331">
        <v>8576183.8499999996</v>
      </c>
      <c r="R15" s="331">
        <v>8386469.3899999997</v>
      </c>
      <c r="S15" s="331">
        <v>8939038.6799999997</v>
      </c>
      <c r="T15" s="331"/>
      <c r="U15" s="331"/>
      <c r="V15" s="321">
        <f t="shared" si="2"/>
        <v>89169937.280000001</v>
      </c>
      <c r="W15" s="321"/>
    </row>
    <row r="16" spans="1:23" s="316" customFormat="1" ht="18" customHeight="1" x14ac:dyDescent="0.2">
      <c r="A16" s="326" t="s">
        <v>314</v>
      </c>
      <c r="B16" s="327">
        <f t="shared" ref="B16:P16" si="3">SUM(B17:B25)</f>
        <v>1640884427.8364725</v>
      </c>
      <c r="C16" s="327">
        <f t="shared" si="3"/>
        <v>1640884427.8364725</v>
      </c>
      <c r="D16" s="327">
        <f t="shared" si="3"/>
        <v>18326510.420000002</v>
      </c>
      <c r="E16" s="327">
        <f t="shared" si="3"/>
        <v>37078125.57</v>
      </c>
      <c r="F16" s="327">
        <f t="shared" si="3"/>
        <v>27493017.690000005</v>
      </c>
      <c r="G16" s="327">
        <f t="shared" si="3"/>
        <v>49372402.700000003</v>
      </c>
      <c r="H16" s="327">
        <f t="shared" si="3"/>
        <v>50440589.309999995</v>
      </c>
      <c r="I16" s="327">
        <f t="shared" si="3"/>
        <v>14106487.900000002</v>
      </c>
      <c r="J16" s="327">
        <f t="shared" si="3"/>
        <v>0</v>
      </c>
      <c r="K16" s="327">
        <f t="shared" si="3"/>
        <v>0</v>
      </c>
      <c r="L16" s="327">
        <f t="shared" si="3"/>
        <v>0</v>
      </c>
      <c r="M16" s="327">
        <f t="shared" si="3"/>
        <v>0</v>
      </c>
      <c r="N16" s="327">
        <f t="shared" si="3"/>
        <v>0</v>
      </c>
      <c r="O16" s="327">
        <f t="shared" si="3"/>
        <v>0</v>
      </c>
      <c r="P16" s="327">
        <f t="shared" si="3"/>
        <v>55336295.810000002</v>
      </c>
      <c r="Q16" s="327">
        <f t="shared" ref="Q16:S16" si="4">SUM(Q17:Q25)</f>
        <v>46819173.579999998</v>
      </c>
      <c r="R16" s="327">
        <f t="shared" si="4"/>
        <v>52055864.619999997</v>
      </c>
      <c r="S16" s="327">
        <f t="shared" si="4"/>
        <v>39225579.079999998</v>
      </c>
      <c r="T16" s="327"/>
      <c r="U16" s="327"/>
      <c r="V16" s="327">
        <f>SUM(V17:V25)</f>
        <v>390254046.68000001</v>
      </c>
      <c r="W16" s="328"/>
    </row>
    <row r="17" spans="1:23" s="316" customFormat="1" ht="12" x14ac:dyDescent="0.2">
      <c r="A17" s="329" t="s">
        <v>315</v>
      </c>
      <c r="B17" s="321">
        <v>26829080.929999992</v>
      </c>
      <c r="C17" s="321">
        <v>26829080.929999992</v>
      </c>
      <c r="D17" s="330">
        <v>336321.97000000003</v>
      </c>
      <c r="E17" s="330">
        <v>1806266.2199999997</v>
      </c>
      <c r="F17" s="330">
        <v>1413937.1099999999</v>
      </c>
      <c r="G17" s="330">
        <v>7992838.6500000004</v>
      </c>
      <c r="H17" s="330">
        <v>9489682.6199999992</v>
      </c>
      <c r="I17" s="330">
        <v>-12472802.999999998</v>
      </c>
      <c r="J17" s="330">
        <v>0</v>
      </c>
      <c r="K17" s="330">
        <v>0</v>
      </c>
      <c r="L17" s="330">
        <v>0</v>
      </c>
      <c r="M17" s="330">
        <v>0</v>
      </c>
      <c r="N17" s="330">
        <v>0</v>
      </c>
      <c r="O17" s="330">
        <v>0</v>
      </c>
      <c r="P17" s="330">
        <v>6724162.8700000001</v>
      </c>
      <c r="Q17" s="330">
        <v>6535681.9500000011</v>
      </c>
      <c r="R17" s="330">
        <v>6707761.3899999997</v>
      </c>
      <c r="S17" s="330">
        <v>1624102.22</v>
      </c>
      <c r="T17" s="330"/>
      <c r="U17" s="330"/>
      <c r="V17" s="321">
        <f t="shared" si="2"/>
        <v>30157952</v>
      </c>
    </row>
    <row r="18" spans="1:23" s="316" customFormat="1" ht="12" x14ac:dyDescent="0.2">
      <c r="A18" s="329" t="s">
        <v>316</v>
      </c>
      <c r="B18" s="321">
        <v>119975562.95999998</v>
      </c>
      <c r="C18" s="321">
        <v>119975562.95999998</v>
      </c>
      <c r="D18" s="330">
        <v>1406613.01</v>
      </c>
      <c r="E18" s="330">
        <v>1219455.42</v>
      </c>
      <c r="F18" s="330">
        <v>505746.58999999997</v>
      </c>
      <c r="G18" s="330">
        <v>6036549.5999999996</v>
      </c>
      <c r="H18" s="330">
        <v>4581387.28</v>
      </c>
      <c r="I18" s="330">
        <v>2631152.0099999998</v>
      </c>
      <c r="J18" s="330">
        <v>0</v>
      </c>
      <c r="K18" s="330">
        <v>0</v>
      </c>
      <c r="L18" s="330">
        <v>0</v>
      </c>
      <c r="M18" s="330">
        <v>0</v>
      </c>
      <c r="N18" s="330">
        <v>0</v>
      </c>
      <c r="O18" s="330">
        <v>0</v>
      </c>
      <c r="P18" s="330">
        <v>764770.95</v>
      </c>
      <c r="Q18" s="330">
        <v>4889233.0199999996</v>
      </c>
      <c r="R18" s="330">
        <v>680565</v>
      </c>
      <c r="S18" s="330">
        <v>59110</v>
      </c>
      <c r="T18" s="330"/>
      <c r="U18" s="330"/>
      <c r="V18" s="321">
        <f t="shared" si="2"/>
        <v>22774582.879999999</v>
      </c>
    </row>
    <row r="19" spans="1:23" s="316" customFormat="1" ht="12" x14ac:dyDescent="0.2">
      <c r="A19" s="329" t="s">
        <v>317</v>
      </c>
      <c r="B19" s="321">
        <v>26941481.669999998</v>
      </c>
      <c r="C19" s="321">
        <v>26941481.669999998</v>
      </c>
      <c r="D19" s="330">
        <v>792850</v>
      </c>
      <c r="E19" s="330">
        <v>1876964.84</v>
      </c>
      <c r="F19" s="330">
        <v>1825234.72</v>
      </c>
      <c r="G19" s="330">
        <v>1741137.06</v>
      </c>
      <c r="H19" s="330">
        <v>2466669.1799999997</v>
      </c>
      <c r="I19" s="330">
        <v>871630.75</v>
      </c>
      <c r="J19" s="330">
        <v>0</v>
      </c>
      <c r="K19" s="330">
        <v>0</v>
      </c>
      <c r="L19" s="330">
        <v>0</v>
      </c>
      <c r="M19" s="330">
        <v>0</v>
      </c>
      <c r="N19" s="330">
        <v>0</v>
      </c>
      <c r="O19" s="330">
        <v>0</v>
      </c>
      <c r="P19" s="330">
        <v>932428.65</v>
      </c>
      <c r="Q19" s="330">
        <v>663756.77</v>
      </c>
      <c r="R19" s="330">
        <v>2648570.3899999997</v>
      </c>
      <c r="S19" s="330">
        <v>1078855.94</v>
      </c>
      <c r="T19" s="330"/>
      <c r="U19" s="330"/>
      <c r="V19" s="321">
        <f t="shared" si="2"/>
        <v>14898098.299999999</v>
      </c>
    </row>
    <row r="20" spans="1:23" s="316" customFormat="1" ht="12" x14ac:dyDescent="0.2">
      <c r="A20" s="329" t="s">
        <v>318</v>
      </c>
      <c r="B20" s="321">
        <v>6822038.333333333</v>
      </c>
      <c r="C20" s="321">
        <v>6822038.333333333</v>
      </c>
      <c r="D20" s="330">
        <v>12569.73</v>
      </c>
      <c r="E20" s="330">
        <v>112864.7</v>
      </c>
      <c r="F20" s="330">
        <v>591793.84000000008</v>
      </c>
      <c r="G20" s="330">
        <v>373341.48</v>
      </c>
      <c r="H20" s="330">
        <v>929918.45</v>
      </c>
      <c r="I20" s="330">
        <v>24790</v>
      </c>
      <c r="J20" s="330">
        <v>0</v>
      </c>
      <c r="K20" s="330">
        <v>0</v>
      </c>
      <c r="L20" s="330">
        <v>0</v>
      </c>
      <c r="M20" s="330">
        <v>0</v>
      </c>
      <c r="N20" s="330">
        <v>0</v>
      </c>
      <c r="O20" s="330">
        <v>0</v>
      </c>
      <c r="P20" s="330">
        <v>1124406.8799999999</v>
      </c>
      <c r="Q20" s="330">
        <v>186578.95</v>
      </c>
      <c r="R20" s="330">
        <v>537162.12</v>
      </c>
      <c r="S20" s="330">
        <v>1224756.71</v>
      </c>
      <c r="T20" s="330"/>
      <c r="U20" s="330"/>
      <c r="V20" s="321">
        <f t="shared" si="2"/>
        <v>5118182.8600000003</v>
      </c>
    </row>
    <row r="21" spans="1:23" s="316" customFormat="1" ht="12" x14ac:dyDescent="0.2">
      <c r="A21" s="329" t="s">
        <v>319</v>
      </c>
      <c r="B21" s="321">
        <v>181948484.553</v>
      </c>
      <c r="C21" s="321">
        <v>181948484.553</v>
      </c>
      <c r="D21" s="330">
        <v>2619648.7000000002</v>
      </c>
      <c r="E21" s="330">
        <v>16196296.67</v>
      </c>
      <c r="F21" s="330">
        <v>5998702.3099999996</v>
      </c>
      <c r="G21" s="330">
        <v>14071765.43</v>
      </c>
      <c r="H21" s="330">
        <v>4074472.23</v>
      </c>
      <c r="I21" s="330">
        <v>9159535.1899999995</v>
      </c>
      <c r="J21" s="330">
        <v>0</v>
      </c>
      <c r="K21" s="330">
        <v>0</v>
      </c>
      <c r="L21" s="330">
        <v>0</v>
      </c>
      <c r="M21" s="330">
        <v>0</v>
      </c>
      <c r="N21" s="330">
        <v>0</v>
      </c>
      <c r="O21" s="330">
        <v>0</v>
      </c>
      <c r="P21" s="330">
        <v>14282766.789999999</v>
      </c>
      <c r="Q21" s="330">
        <v>10221957.5</v>
      </c>
      <c r="R21" s="330">
        <v>16271338.059999999</v>
      </c>
      <c r="S21" s="330">
        <v>14135562.539999999</v>
      </c>
      <c r="T21" s="330"/>
      <c r="U21" s="330"/>
      <c r="V21" s="321">
        <f t="shared" si="2"/>
        <v>107032045.41999999</v>
      </c>
    </row>
    <row r="22" spans="1:23" s="316" customFormat="1" ht="12" x14ac:dyDescent="0.2">
      <c r="A22" s="329" t="s">
        <v>320</v>
      </c>
      <c r="B22" s="321">
        <v>97605042.530000001</v>
      </c>
      <c r="C22" s="321">
        <v>97605042.530000001</v>
      </c>
      <c r="D22" s="330">
        <v>10458745.25</v>
      </c>
      <c r="E22" s="330">
        <v>10458323.990000002</v>
      </c>
      <c r="F22" s="330">
        <v>10466275.91</v>
      </c>
      <c r="G22" s="330">
        <v>10920204.500000002</v>
      </c>
      <c r="H22" s="330">
        <v>10015244.620000001</v>
      </c>
      <c r="I22" s="330">
        <v>10479781.59</v>
      </c>
      <c r="J22" s="330">
        <v>0</v>
      </c>
      <c r="K22" s="330">
        <v>0</v>
      </c>
      <c r="L22" s="330">
        <v>0</v>
      </c>
      <c r="M22" s="330">
        <v>0</v>
      </c>
      <c r="N22" s="330">
        <v>0</v>
      </c>
      <c r="O22" s="330">
        <v>0</v>
      </c>
      <c r="P22" s="330">
        <v>10487536.26</v>
      </c>
      <c r="Q22" s="330">
        <v>10520664.23</v>
      </c>
      <c r="R22" s="330">
        <v>10490484.450000001</v>
      </c>
      <c r="S22" s="330">
        <v>10460683.050000001</v>
      </c>
      <c r="T22" s="330"/>
      <c r="U22" s="330"/>
      <c r="V22" s="321">
        <f t="shared" si="2"/>
        <v>104757943.85000002</v>
      </c>
      <c r="W22" s="321"/>
    </row>
    <row r="23" spans="1:23" s="316" customFormat="1" ht="27.75" customHeight="1" x14ac:dyDescent="0.2">
      <c r="A23" s="329" t="s">
        <v>321</v>
      </c>
      <c r="B23" s="321">
        <v>50033236</v>
      </c>
      <c r="C23" s="321">
        <v>50033236</v>
      </c>
      <c r="D23" s="330">
        <v>476887.96</v>
      </c>
      <c r="E23" s="330">
        <v>372538.58</v>
      </c>
      <c r="F23" s="330">
        <v>572751.08000000007</v>
      </c>
      <c r="G23" s="330">
        <v>258148.7</v>
      </c>
      <c r="H23" s="330">
        <v>755891.55999999994</v>
      </c>
      <c r="I23" s="330">
        <v>575332.05000000005</v>
      </c>
      <c r="J23" s="330">
        <v>0</v>
      </c>
      <c r="K23" s="330">
        <v>0</v>
      </c>
      <c r="L23" s="330">
        <v>0</v>
      </c>
      <c r="M23" s="330">
        <v>0</v>
      </c>
      <c r="N23" s="330">
        <v>0</v>
      </c>
      <c r="O23" s="330">
        <v>0</v>
      </c>
      <c r="P23" s="330">
        <v>914969.82000000007</v>
      </c>
      <c r="Q23" s="330">
        <v>1128801.75</v>
      </c>
      <c r="R23" s="330">
        <v>687052.59</v>
      </c>
      <c r="S23" s="330">
        <v>1099667.05</v>
      </c>
      <c r="T23" s="330"/>
      <c r="U23" s="330"/>
      <c r="V23" s="321">
        <f t="shared" si="2"/>
        <v>6842041.1399999997</v>
      </c>
    </row>
    <row r="24" spans="1:23" s="316" customFormat="1" ht="24" x14ac:dyDescent="0.2">
      <c r="A24" s="329" t="s">
        <v>322</v>
      </c>
      <c r="B24" s="321">
        <v>1119927100.8601391</v>
      </c>
      <c r="C24" s="321">
        <v>1119927100.8601391</v>
      </c>
      <c r="D24" s="331">
        <v>2222873.7999999998</v>
      </c>
      <c r="E24" s="331">
        <v>5035415.1500000004</v>
      </c>
      <c r="F24" s="331">
        <v>6118576.1300000008</v>
      </c>
      <c r="G24" s="331">
        <v>4470248.1500000004</v>
      </c>
      <c r="H24" s="331">
        <v>15264550.02</v>
      </c>
      <c r="I24" s="331">
        <v>2685975.0100000002</v>
      </c>
      <c r="J24" s="331">
        <v>0</v>
      </c>
      <c r="K24" s="331">
        <v>0</v>
      </c>
      <c r="L24" s="331">
        <v>0</v>
      </c>
      <c r="M24" s="331">
        <v>0</v>
      </c>
      <c r="N24" s="331">
        <v>0</v>
      </c>
      <c r="O24" s="331">
        <v>0</v>
      </c>
      <c r="P24" s="331">
        <v>20059233.59</v>
      </c>
      <c r="Q24" s="331">
        <v>8438795.4100000001</v>
      </c>
      <c r="R24" s="331">
        <v>13936070.9</v>
      </c>
      <c r="S24" s="331">
        <v>5867298.0600000005</v>
      </c>
      <c r="T24" s="331"/>
      <c r="U24" s="331"/>
      <c r="V24" s="321">
        <f t="shared" si="2"/>
        <v>84099036.220000014</v>
      </c>
    </row>
    <row r="25" spans="1:23" s="316" customFormat="1" ht="12" x14ac:dyDescent="0.2">
      <c r="A25" s="329" t="s">
        <v>323</v>
      </c>
      <c r="B25" s="321">
        <v>10802400</v>
      </c>
      <c r="C25" s="321">
        <v>10802400</v>
      </c>
      <c r="D25" s="330">
        <v>0</v>
      </c>
      <c r="E25" s="330">
        <v>0</v>
      </c>
      <c r="F25" s="330">
        <v>0</v>
      </c>
      <c r="G25" s="330">
        <v>3508169.13</v>
      </c>
      <c r="H25" s="330">
        <v>2862773.35</v>
      </c>
      <c r="I25" s="330">
        <v>151094.29999999999</v>
      </c>
      <c r="J25" s="330">
        <v>0</v>
      </c>
      <c r="K25" s="330">
        <v>0</v>
      </c>
      <c r="L25" s="330">
        <v>0</v>
      </c>
      <c r="M25" s="330">
        <v>0</v>
      </c>
      <c r="N25" s="330">
        <v>0</v>
      </c>
      <c r="O25" s="330">
        <v>0</v>
      </c>
      <c r="P25" s="330">
        <v>46020</v>
      </c>
      <c r="Q25" s="330">
        <v>4233704</v>
      </c>
      <c r="R25" s="330">
        <v>96859.72</v>
      </c>
      <c r="S25" s="330">
        <v>3675543.51</v>
      </c>
      <c r="T25" s="330"/>
      <c r="U25" s="330"/>
      <c r="V25" s="321">
        <f t="shared" si="2"/>
        <v>14574164.010000002</v>
      </c>
    </row>
    <row r="26" spans="1:23" s="316" customFormat="1" ht="18.75" customHeight="1" x14ac:dyDescent="0.2">
      <c r="A26" s="326" t="s">
        <v>324</v>
      </c>
      <c r="B26" s="327">
        <f>SUM(B27:B35)</f>
        <v>67172112.606666669</v>
      </c>
      <c r="C26" s="327">
        <f t="shared" ref="C26:P26" si="5">SUM(C27:C35)</f>
        <v>67172112.606666669</v>
      </c>
      <c r="D26" s="327">
        <f t="shared" si="5"/>
        <v>2727057.1</v>
      </c>
      <c r="E26" s="327">
        <f t="shared" si="5"/>
        <v>2883287.5100000002</v>
      </c>
      <c r="F26" s="327">
        <f t="shared" si="5"/>
        <v>2720495.76</v>
      </c>
      <c r="G26" s="327">
        <f t="shared" si="5"/>
        <v>-681937.89000000013</v>
      </c>
      <c r="H26" s="327">
        <f t="shared" si="5"/>
        <v>7277831.9100000001</v>
      </c>
      <c r="I26" s="327">
        <f t="shared" si="5"/>
        <v>2929885.49</v>
      </c>
      <c r="J26" s="327">
        <f t="shared" si="5"/>
        <v>0</v>
      </c>
      <c r="K26" s="327">
        <f t="shared" si="5"/>
        <v>0</v>
      </c>
      <c r="L26" s="327">
        <f t="shared" si="5"/>
        <v>0</v>
      </c>
      <c r="M26" s="327">
        <f t="shared" si="5"/>
        <v>0</v>
      </c>
      <c r="N26" s="327">
        <f t="shared" si="5"/>
        <v>0</v>
      </c>
      <c r="O26" s="327">
        <f t="shared" si="5"/>
        <v>0</v>
      </c>
      <c r="P26" s="327">
        <f t="shared" si="5"/>
        <v>2343303.7800000003</v>
      </c>
      <c r="Q26" s="327">
        <f t="shared" ref="Q26:S26" si="6">SUM(Q27:Q35)</f>
        <v>2580219.8200000003</v>
      </c>
      <c r="R26" s="327">
        <f t="shared" si="6"/>
        <v>2756147.8200000003</v>
      </c>
      <c r="S26" s="327">
        <f t="shared" si="6"/>
        <v>1453248.11</v>
      </c>
      <c r="T26" s="327"/>
      <c r="U26" s="327"/>
      <c r="V26" s="327">
        <f>SUM(V27:V35)</f>
        <v>26989539.409999996</v>
      </c>
      <c r="W26" s="328"/>
    </row>
    <row r="27" spans="1:23" s="316" customFormat="1" ht="12" x14ac:dyDescent="0.2">
      <c r="A27" s="329" t="s">
        <v>325</v>
      </c>
      <c r="B27" s="321">
        <v>4905042.5999999996</v>
      </c>
      <c r="C27" s="321">
        <v>4905042.5999999996</v>
      </c>
      <c r="D27" s="331">
        <v>334778.69</v>
      </c>
      <c r="E27" s="331">
        <v>618341.29</v>
      </c>
      <c r="F27" s="331">
        <v>326435.94</v>
      </c>
      <c r="G27" s="331">
        <v>-545470.03</v>
      </c>
      <c r="H27" s="331">
        <v>1275893.03</v>
      </c>
      <c r="I27" s="331">
        <v>484642.66000000003</v>
      </c>
      <c r="J27" s="331">
        <v>0</v>
      </c>
      <c r="K27" s="331">
        <v>0</v>
      </c>
      <c r="L27" s="331">
        <v>0</v>
      </c>
      <c r="M27" s="331">
        <v>0</v>
      </c>
      <c r="N27" s="331">
        <v>0</v>
      </c>
      <c r="O27" s="331">
        <v>0</v>
      </c>
      <c r="P27" s="331">
        <v>537095.91</v>
      </c>
      <c r="Q27" s="331">
        <v>-477501.84</v>
      </c>
      <c r="R27" s="331">
        <v>279809.83</v>
      </c>
      <c r="S27" s="331">
        <v>-254994.89</v>
      </c>
      <c r="T27" s="331"/>
      <c r="U27" s="331"/>
      <c r="V27" s="321">
        <f t="shared" si="2"/>
        <v>2579030.5900000003</v>
      </c>
    </row>
    <row r="28" spans="1:23" s="316" customFormat="1" ht="12" x14ac:dyDescent="0.2">
      <c r="A28" s="329" t="s">
        <v>326</v>
      </c>
      <c r="B28" s="321">
        <v>1710038.4</v>
      </c>
      <c r="C28" s="321">
        <v>1710038.4</v>
      </c>
      <c r="D28" s="331">
        <v>506721.67</v>
      </c>
      <c r="E28" s="331">
        <v>199656</v>
      </c>
      <c r="F28" s="331">
        <v>0</v>
      </c>
      <c r="G28" s="331">
        <v>-450000</v>
      </c>
      <c r="H28" s="331">
        <v>562000.07999999996</v>
      </c>
      <c r="I28" s="331">
        <v>0</v>
      </c>
      <c r="J28" s="331">
        <v>0</v>
      </c>
      <c r="K28" s="331">
        <v>0</v>
      </c>
      <c r="L28" s="331">
        <v>0</v>
      </c>
      <c r="M28" s="331">
        <v>0</v>
      </c>
      <c r="N28" s="331">
        <v>0</v>
      </c>
      <c r="O28" s="331">
        <v>0</v>
      </c>
      <c r="P28" s="331">
        <v>0</v>
      </c>
      <c r="Q28" s="331">
        <v>0</v>
      </c>
      <c r="R28" s="331">
        <v>0</v>
      </c>
      <c r="S28" s="331">
        <v>0</v>
      </c>
      <c r="T28" s="331"/>
      <c r="U28" s="331"/>
      <c r="V28" s="321">
        <f t="shared" si="2"/>
        <v>818377.74999999988</v>
      </c>
    </row>
    <row r="29" spans="1:23" s="316" customFormat="1" ht="12" x14ac:dyDescent="0.2">
      <c r="A29" s="329" t="s">
        <v>327</v>
      </c>
      <c r="B29" s="321">
        <v>2842792</v>
      </c>
      <c r="C29" s="321">
        <v>2842792</v>
      </c>
      <c r="D29" s="331">
        <v>0</v>
      </c>
      <c r="E29" s="331">
        <v>843242.28</v>
      </c>
      <c r="F29" s="331">
        <v>0</v>
      </c>
      <c r="G29" s="331">
        <v>-500000</v>
      </c>
      <c r="H29" s="331">
        <v>986238.97</v>
      </c>
      <c r="I29" s="331">
        <v>0</v>
      </c>
      <c r="J29" s="331">
        <v>0</v>
      </c>
      <c r="K29" s="331">
        <v>0</v>
      </c>
      <c r="L29" s="331">
        <v>0</v>
      </c>
      <c r="M29" s="331">
        <v>0</v>
      </c>
      <c r="N29" s="331">
        <v>0</v>
      </c>
      <c r="O29" s="331">
        <v>0</v>
      </c>
      <c r="P29" s="331">
        <v>151158</v>
      </c>
      <c r="Q29" s="331">
        <v>301315.59999999998</v>
      </c>
      <c r="R29" s="331">
        <v>233600</v>
      </c>
      <c r="S29" s="331">
        <v>0</v>
      </c>
      <c r="T29" s="331"/>
      <c r="U29" s="331"/>
      <c r="V29" s="321">
        <f t="shared" si="2"/>
        <v>2015554.85</v>
      </c>
    </row>
    <row r="30" spans="1:23" s="316" customFormat="1" ht="12" x14ac:dyDescent="0.2">
      <c r="A30" s="329" t="s">
        <v>328</v>
      </c>
      <c r="B30" s="321">
        <v>600000</v>
      </c>
      <c r="C30" s="321">
        <v>600000</v>
      </c>
      <c r="D30" s="331">
        <v>0</v>
      </c>
      <c r="E30" s="331">
        <v>0</v>
      </c>
      <c r="F30" s="331">
        <v>0</v>
      </c>
      <c r="G30" s="331">
        <v>0</v>
      </c>
      <c r="H30" s="331">
        <v>138092.03</v>
      </c>
      <c r="I30" s="331">
        <v>0</v>
      </c>
      <c r="J30" s="331">
        <v>0</v>
      </c>
      <c r="K30" s="331">
        <v>0</v>
      </c>
      <c r="L30" s="331">
        <v>0</v>
      </c>
      <c r="M30" s="331">
        <v>0</v>
      </c>
      <c r="N30" s="331">
        <v>0</v>
      </c>
      <c r="O30" s="331">
        <v>0</v>
      </c>
      <c r="P30" s="331">
        <v>0</v>
      </c>
      <c r="Q30" s="331">
        <v>0</v>
      </c>
      <c r="R30" s="331">
        <v>0</v>
      </c>
      <c r="S30" s="331">
        <v>229872.03</v>
      </c>
      <c r="T30" s="331"/>
      <c r="U30" s="331"/>
      <c r="V30" s="321">
        <f t="shared" si="2"/>
        <v>367964.06</v>
      </c>
    </row>
    <row r="31" spans="1:23" s="316" customFormat="1" ht="12" x14ac:dyDescent="0.2">
      <c r="A31" s="329" t="s">
        <v>329</v>
      </c>
      <c r="B31" s="321">
        <v>1560000</v>
      </c>
      <c r="C31" s="321">
        <v>1560000</v>
      </c>
      <c r="D31" s="331">
        <v>0</v>
      </c>
      <c r="E31" s="331">
        <v>29905</v>
      </c>
      <c r="F31" s="331">
        <v>203544.81</v>
      </c>
      <c r="G31" s="331">
        <v>-200000</v>
      </c>
      <c r="H31" s="331">
        <v>200000</v>
      </c>
      <c r="I31" s="331">
        <v>3308</v>
      </c>
      <c r="J31" s="331">
        <v>0</v>
      </c>
      <c r="K31" s="331">
        <v>0</v>
      </c>
      <c r="L31" s="331">
        <v>0</v>
      </c>
      <c r="M31" s="331">
        <v>0</v>
      </c>
      <c r="N31" s="331">
        <v>0</v>
      </c>
      <c r="O31" s="331">
        <v>0</v>
      </c>
      <c r="P31" s="331">
        <v>199624.81</v>
      </c>
      <c r="Q31" s="331">
        <v>0</v>
      </c>
      <c r="R31" s="331">
        <v>151297.20000000001</v>
      </c>
      <c r="S31" s="331">
        <v>0</v>
      </c>
      <c r="T31" s="331"/>
      <c r="U31" s="331"/>
      <c r="V31" s="321">
        <f t="shared" si="2"/>
        <v>587679.82000000007</v>
      </c>
      <c r="W31" s="316" t="s">
        <v>384</v>
      </c>
    </row>
    <row r="32" spans="1:23" s="316" customFormat="1" ht="24" x14ac:dyDescent="0.2">
      <c r="A32" s="329" t="s">
        <v>330</v>
      </c>
      <c r="B32" s="321">
        <v>2168666.666666667</v>
      </c>
      <c r="C32" s="321">
        <v>2168666.666666667</v>
      </c>
      <c r="D32" s="331">
        <v>0</v>
      </c>
      <c r="E32" s="331">
        <v>5308</v>
      </c>
      <c r="F32" s="331">
        <v>0</v>
      </c>
      <c r="G32" s="331">
        <v>0</v>
      </c>
      <c r="H32" s="331">
        <v>19470.63</v>
      </c>
      <c r="I32" s="331">
        <v>68535</v>
      </c>
      <c r="J32" s="331">
        <v>0</v>
      </c>
      <c r="K32" s="331">
        <v>0</v>
      </c>
      <c r="L32" s="331">
        <v>0</v>
      </c>
      <c r="M32" s="331">
        <v>0</v>
      </c>
      <c r="N32" s="331">
        <v>0</v>
      </c>
      <c r="O32" s="331">
        <v>0</v>
      </c>
      <c r="P32" s="331">
        <v>0</v>
      </c>
      <c r="Q32" s="331">
        <v>87109.8</v>
      </c>
      <c r="R32" s="331">
        <v>0</v>
      </c>
      <c r="S32" s="331">
        <v>0</v>
      </c>
      <c r="T32" s="331"/>
      <c r="U32" s="331"/>
      <c r="V32" s="321">
        <f t="shared" si="2"/>
        <v>180423.43</v>
      </c>
    </row>
    <row r="33" spans="1:23" s="316" customFormat="1" ht="24" x14ac:dyDescent="0.2">
      <c r="A33" s="329" t="s">
        <v>331</v>
      </c>
      <c r="B33" s="321">
        <v>20138736</v>
      </c>
      <c r="C33" s="321">
        <v>20138736</v>
      </c>
      <c r="D33" s="331">
        <v>985626.2</v>
      </c>
      <c r="E33" s="331">
        <v>1143346.97</v>
      </c>
      <c r="F33" s="331">
        <v>1096116.02</v>
      </c>
      <c r="G33" s="331">
        <v>1065175.92</v>
      </c>
      <c r="H33" s="331">
        <v>1019575.75</v>
      </c>
      <c r="I33" s="331">
        <v>1415773.7400000002</v>
      </c>
      <c r="J33" s="331">
        <v>0</v>
      </c>
      <c r="K33" s="331">
        <v>0</v>
      </c>
      <c r="L33" s="331">
        <v>0</v>
      </c>
      <c r="M33" s="331">
        <v>0</v>
      </c>
      <c r="N33" s="331">
        <v>0</v>
      </c>
      <c r="O33" s="331">
        <v>0</v>
      </c>
      <c r="P33" s="331">
        <v>973888.72</v>
      </c>
      <c r="Q33" s="331">
        <v>1105414.52</v>
      </c>
      <c r="R33" s="331">
        <v>1125118.03</v>
      </c>
      <c r="S33" s="331">
        <v>1066928.6000000001</v>
      </c>
      <c r="T33" s="331"/>
      <c r="U33" s="331"/>
      <c r="V33" s="321">
        <f t="shared" si="2"/>
        <v>10996964.469999999</v>
      </c>
    </row>
    <row r="34" spans="1:23" s="316" customFormat="1" ht="24" x14ac:dyDescent="0.2">
      <c r="A34" s="329" t="s">
        <v>332</v>
      </c>
      <c r="B34" s="321">
        <v>0</v>
      </c>
      <c r="C34" s="321">
        <v>0</v>
      </c>
      <c r="D34" s="331">
        <v>0</v>
      </c>
      <c r="E34" s="331">
        <v>0</v>
      </c>
      <c r="F34" s="331">
        <v>0</v>
      </c>
      <c r="G34" s="331">
        <v>0</v>
      </c>
      <c r="H34" s="331">
        <v>0</v>
      </c>
      <c r="I34" s="331">
        <v>0</v>
      </c>
      <c r="J34" s="331">
        <v>0</v>
      </c>
      <c r="K34" s="331">
        <v>0</v>
      </c>
      <c r="L34" s="331">
        <v>0</v>
      </c>
      <c r="M34" s="331">
        <v>0</v>
      </c>
      <c r="N34" s="331">
        <v>0</v>
      </c>
      <c r="O34" s="331">
        <v>0</v>
      </c>
      <c r="P34" s="331">
        <v>0</v>
      </c>
      <c r="Q34" s="331">
        <v>0</v>
      </c>
      <c r="R34" s="331">
        <v>0</v>
      </c>
      <c r="S34" s="331">
        <v>0</v>
      </c>
      <c r="T34" s="331"/>
      <c r="U34" s="331"/>
      <c r="V34" s="321">
        <f t="shared" si="2"/>
        <v>0</v>
      </c>
    </row>
    <row r="35" spans="1:23" s="316" customFormat="1" ht="12" x14ac:dyDescent="0.2">
      <c r="A35" s="329" t="s">
        <v>333</v>
      </c>
      <c r="B35" s="321">
        <v>33246836.940000001</v>
      </c>
      <c r="C35" s="321">
        <v>33246836.940000001</v>
      </c>
      <c r="D35" s="331">
        <v>899930.53999999992</v>
      </c>
      <c r="E35" s="331">
        <v>43487.970000000059</v>
      </c>
      <c r="F35" s="331">
        <v>1094398.99</v>
      </c>
      <c r="G35" s="331">
        <v>-51643.780000000028</v>
      </c>
      <c r="H35" s="331">
        <v>3076561.42</v>
      </c>
      <c r="I35" s="331">
        <v>957626.09</v>
      </c>
      <c r="J35" s="331">
        <v>0</v>
      </c>
      <c r="K35" s="331">
        <v>0</v>
      </c>
      <c r="L35" s="331">
        <v>0</v>
      </c>
      <c r="M35" s="331">
        <v>0</v>
      </c>
      <c r="N35" s="331">
        <v>0</v>
      </c>
      <c r="O35" s="331">
        <v>0</v>
      </c>
      <c r="P35" s="331">
        <v>481536.34000000008</v>
      </c>
      <c r="Q35" s="331">
        <v>1563881.7400000002</v>
      </c>
      <c r="R35" s="331">
        <v>966322.76</v>
      </c>
      <c r="S35" s="331">
        <v>411442.37</v>
      </c>
      <c r="T35" s="331"/>
      <c r="U35" s="331"/>
      <c r="V35" s="321">
        <f t="shared" si="2"/>
        <v>9443544.4399999995</v>
      </c>
    </row>
    <row r="36" spans="1:23" s="316" customFormat="1" ht="17.25" customHeight="1" x14ac:dyDescent="0.2">
      <c r="A36" s="326" t="s">
        <v>334</v>
      </c>
      <c r="B36" s="327">
        <f>SUM(B37:B43)</f>
        <v>1234820529.96</v>
      </c>
      <c r="C36" s="327">
        <f t="shared" ref="C36:V36" si="7">SUM(C37:C43)</f>
        <v>1234820529.96</v>
      </c>
      <c r="D36" s="327">
        <f t="shared" si="7"/>
        <v>5418470.4000000004</v>
      </c>
      <c r="E36" s="327">
        <f t="shared" si="7"/>
        <v>2303725</v>
      </c>
      <c r="F36" s="327">
        <f t="shared" si="7"/>
        <v>3543415</v>
      </c>
      <c r="G36" s="327">
        <f t="shared" si="7"/>
        <v>872400</v>
      </c>
      <c r="H36" s="327">
        <f t="shared" si="7"/>
        <v>427000</v>
      </c>
      <c r="I36" s="327">
        <f t="shared" si="7"/>
        <v>1515338.88</v>
      </c>
      <c r="J36" s="327">
        <f t="shared" si="7"/>
        <v>0</v>
      </c>
      <c r="K36" s="327">
        <f t="shared" si="7"/>
        <v>0</v>
      </c>
      <c r="L36" s="327">
        <f t="shared" si="7"/>
        <v>0</v>
      </c>
      <c r="M36" s="327">
        <f t="shared" si="7"/>
        <v>0</v>
      </c>
      <c r="N36" s="327">
        <f t="shared" si="7"/>
        <v>0</v>
      </c>
      <c r="O36" s="327">
        <f t="shared" si="7"/>
        <v>0</v>
      </c>
      <c r="P36" s="327">
        <f t="shared" si="7"/>
        <v>387720</v>
      </c>
      <c r="Q36" s="327">
        <f t="shared" ref="Q36:S36" si="8">SUM(Q37:Q43)</f>
        <v>500184253.81</v>
      </c>
      <c r="R36" s="327">
        <f t="shared" si="8"/>
        <v>1521049.97</v>
      </c>
      <c r="S36" s="327">
        <f t="shared" si="8"/>
        <v>6540974</v>
      </c>
      <c r="T36" s="327"/>
      <c r="U36" s="327"/>
      <c r="V36" s="327">
        <f t="shared" si="7"/>
        <v>522714347.06</v>
      </c>
      <c r="W36" s="328"/>
    </row>
    <row r="37" spans="1:23" s="316" customFormat="1" ht="24" x14ac:dyDescent="0.2">
      <c r="A37" s="329" t="s">
        <v>335</v>
      </c>
      <c r="B37" s="321">
        <v>20000000</v>
      </c>
      <c r="C37" s="321">
        <v>20000000</v>
      </c>
      <c r="D37" s="331">
        <v>1227770.3999999999</v>
      </c>
      <c r="E37" s="331">
        <v>2274100</v>
      </c>
      <c r="F37" s="331">
        <v>-2021585</v>
      </c>
      <c r="G37" s="331">
        <v>872400</v>
      </c>
      <c r="H37" s="331">
        <v>427000</v>
      </c>
      <c r="I37" s="331">
        <v>1469999.88</v>
      </c>
      <c r="J37" s="331">
        <v>0</v>
      </c>
      <c r="K37" s="331">
        <v>0</v>
      </c>
      <c r="L37" s="331">
        <v>0</v>
      </c>
      <c r="M37" s="331">
        <v>0</v>
      </c>
      <c r="N37" s="331">
        <v>0</v>
      </c>
      <c r="O37" s="331">
        <v>0</v>
      </c>
      <c r="P37" s="331">
        <v>387720</v>
      </c>
      <c r="Q37" s="331">
        <v>184253.81</v>
      </c>
      <c r="R37" s="331">
        <v>664799.97</v>
      </c>
      <c r="S37" s="331">
        <v>6534724</v>
      </c>
      <c r="T37" s="331"/>
      <c r="U37" s="331"/>
      <c r="V37" s="321">
        <f t="shared" si="2"/>
        <v>12021183.059999999</v>
      </c>
    </row>
    <row r="38" spans="1:23" s="316" customFormat="1" ht="24" x14ac:dyDescent="0.2">
      <c r="A38" s="329" t="s">
        <v>336</v>
      </c>
      <c r="B38" s="321">
        <v>0</v>
      </c>
      <c r="C38" s="321">
        <v>0</v>
      </c>
      <c r="D38" s="331">
        <v>0</v>
      </c>
      <c r="E38" s="331">
        <v>0</v>
      </c>
      <c r="F38" s="331">
        <v>0</v>
      </c>
      <c r="G38" s="331">
        <v>0</v>
      </c>
      <c r="H38" s="331">
        <v>0</v>
      </c>
      <c r="I38" s="331">
        <v>0</v>
      </c>
      <c r="J38" s="331">
        <v>0</v>
      </c>
      <c r="K38" s="331">
        <v>0</v>
      </c>
      <c r="L38" s="331">
        <v>0</v>
      </c>
      <c r="M38" s="331">
        <v>0</v>
      </c>
      <c r="N38" s="331">
        <v>0</v>
      </c>
      <c r="O38" s="331">
        <v>0</v>
      </c>
      <c r="P38" s="331">
        <v>0</v>
      </c>
      <c r="Q38" s="331">
        <v>0</v>
      </c>
      <c r="R38" s="331">
        <v>0</v>
      </c>
      <c r="S38" s="331">
        <v>0</v>
      </c>
      <c r="T38" s="331"/>
      <c r="U38" s="331"/>
      <c r="V38" s="321">
        <f t="shared" si="2"/>
        <v>0</v>
      </c>
    </row>
    <row r="39" spans="1:23" s="316" customFormat="1" ht="24" x14ac:dyDescent="0.2">
      <c r="A39" s="329" t="s">
        <v>337</v>
      </c>
      <c r="B39" s="321">
        <v>0</v>
      </c>
      <c r="C39" s="321">
        <v>0</v>
      </c>
      <c r="D39" s="331">
        <v>0</v>
      </c>
      <c r="E39" s="331">
        <v>0</v>
      </c>
      <c r="F39" s="331">
        <v>0</v>
      </c>
      <c r="G39" s="331">
        <v>0</v>
      </c>
      <c r="H39" s="331">
        <v>0</v>
      </c>
      <c r="I39" s="331">
        <v>0</v>
      </c>
      <c r="J39" s="331">
        <v>0</v>
      </c>
      <c r="K39" s="331">
        <v>0</v>
      </c>
      <c r="L39" s="331">
        <v>0</v>
      </c>
      <c r="M39" s="331">
        <v>0</v>
      </c>
      <c r="N39" s="331">
        <v>0</v>
      </c>
      <c r="O39" s="331">
        <v>0</v>
      </c>
      <c r="P39" s="331">
        <v>0</v>
      </c>
      <c r="Q39" s="331">
        <v>0</v>
      </c>
      <c r="R39" s="331">
        <v>0</v>
      </c>
      <c r="S39" s="331">
        <v>0</v>
      </c>
      <c r="T39" s="331"/>
      <c r="U39" s="331"/>
      <c r="V39" s="321">
        <f t="shared" si="2"/>
        <v>0</v>
      </c>
    </row>
    <row r="40" spans="1:23" s="316" customFormat="1" ht="24" x14ac:dyDescent="0.2">
      <c r="A40" s="329" t="s">
        <v>338</v>
      </c>
      <c r="B40" s="321">
        <v>0</v>
      </c>
      <c r="C40" s="321">
        <v>0</v>
      </c>
      <c r="D40" s="331">
        <v>0</v>
      </c>
      <c r="E40" s="331">
        <v>0</v>
      </c>
      <c r="F40" s="331">
        <v>0</v>
      </c>
      <c r="G40" s="331">
        <v>0</v>
      </c>
      <c r="H40" s="331">
        <v>0</v>
      </c>
      <c r="I40" s="331">
        <v>0</v>
      </c>
      <c r="J40" s="331">
        <v>0</v>
      </c>
      <c r="K40" s="331">
        <v>0</v>
      </c>
      <c r="L40" s="331">
        <v>0</v>
      </c>
      <c r="M40" s="331">
        <v>0</v>
      </c>
      <c r="N40" s="331">
        <v>0</v>
      </c>
      <c r="O40" s="331">
        <v>0</v>
      </c>
      <c r="P40" s="331">
        <v>0</v>
      </c>
      <c r="Q40" s="331">
        <v>0</v>
      </c>
      <c r="R40" s="331">
        <v>0</v>
      </c>
      <c r="S40" s="331">
        <v>0</v>
      </c>
      <c r="T40" s="331"/>
      <c r="U40" s="331"/>
      <c r="V40" s="321">
        <f t="shared" si="2"/>
        <v>0</v>
      </c>
    </row>
    <row r="41" spans="1:23" s="316" customFormat="1" ht="24" x14ac:dyDescent="0.2">
      <c r="A41" s="329" t="s">
        <v>339</v>
      </c>
      <c r="B41" s="321">
        <v>0</v>
      </c>
      <c r="C41" s="321">
        <v>0</v>
      </c>
      <c r="D41" s="331">
        <v>0</v>
      </c>
      <c r="E41" s="331">
        <v>0</v>
      </c>
      <c r="F41" s="331">
        <v>0</v>
      </c>
      <c r="G41" s="331">
        <v>0</v>
      </c>
      <c r="H41" s="331">
        <v>0</v>
      </c>
      <c r="I41" s="331">
        <v>0</v>
      </c>
      <c r="J41" s="331">
        <v>0</v>
      </c>
      <c r="K41" s="331">
        <v>0</v>
      </c>
      <c r="L41" s="331">
        <v>0</v>
      </c>
      <c r="M41" s="331">
        <v>0</v>
      </c>
      <c r="N41" s="331">
        <v>0</v>
      </c>
      <c r="O41" s="331">
        <v>0</v>
      </c>
      <c r="P41" s="331">
        <v>0</v>
      </c>
      <c r="Q41" s="331">
        <v>0</v>
      </c>
      <c r="R41" s="331">
        <v>0</v>
      </c>
      <c r="S41" s="331">
        <v>0</v>
      </c>
      <c r="T41" s="331"/>
      <c r="U41" s="331"/>
      <c r="V41" s="321">
        <f t="shared" si="2"/>
        <v>0</v>
      </c>
    </row>
    <row r="42" spans="1:23" s="316" customFormat="1" ht="24" x14ac:dyDescent="0.2">
      <c r="A42" s="329" t="s">
        <v>340</v>
      </c>
      <c r="B42" s="321">
        <v>9248783.2400000021</v>
      </c>
      <c r="C42" s="321">
        <v>9248783.2400000021</v>
      </c>
      <c r="D42" s="331">
        <v>4190700</v>
      </c>
      <c r="E42" s="331">
        <v>29625</v>
      </c>
      <c r="F42" s="331">
        <v>5565000</v>
      </c>
      <c r="G42" s="331">
        <v>0</v>
      </c>
      <c r="H42" s="331">
        <v>0</v>
      </c>
      <c r="I42" s="331">
        <v>45339</v>
      </c>
      <c r="J42" s="331">
        <v>0</v>
      </c>
      <c r="K42" s="331">
        <v>0</v>
      </c>
      <c r="L42" s="331">
        <v>0</v>
      </c>
      <c r="M42" s="331">
        <v>0</v>
      </c>
      <c r="N42" s="331">
        <v>0</v>
      </c>
      <c r="O42" s="331">
        <v>0</v>
      </c>
      <c r="P42" s="331">
        <v>0</v>
      </c>
      <c r="Q42" s="331">
        <v>0</v>
      </c>
      <c r="R42" s="331">
        <v>856250</v>
      </c>
      <c r="S42" s="331">
        <v>6250</v>
      </c>
      <c r="T42" s="331"/>
      <c r="U42" s="331"/>
      <c r="V42" s="321">
        <f t="shared" si="2"/>
        <v>10693164</v>
      </c>
    </row>
    <row r="43" spans="1:23" s="316" customFormat="1" ht="24" x14ac:dyDescent="0.2">
      <c r="A43" s="329" t="s">
        <v>341</v>
      </c>
      <c r="B43" s="321">
        <v>1205571746.72</v>
      </c>
      <c r="C43" s="321">
        <v>1205571746.72</v>
      </c>
      <c r="D43" s="331">
        <v>0</v>
      </c>
      <c r="E43" s="331">
        <v>0</v>
      </c>
      <c r="F43" s="331">
        <v>0</v>
      </c>
      <c r="G43" s="331">
        <v>0</v>
      </c>
      <c r="H43" s="331">
        <v>0</v>
      </c>
      <c r="I43" s="331">
        <v>0</v>
      </c>
      <c r="J43" s="331">
        <v>0</v>
      </c>
      <c r="K43" s="331">
        <v>0</v>
      </c>
      <c r="L43" s="331">
        <v>0</v>
      </c>
      <c r="M43" s="331">
        <v>0</v>
      </c>
      <c r="N43" s="331">
        <v>0</v>
      </c>
      <c r="O43" s="331">
        <v>0</v>
      </c>
      <c r="P43" s="331">
        <v>0</v>
      </c>
      <c r="Q43" s="331">
        <v>500000000</v>
      </c>
      <c r="R43" s="331">
        <v>0</v>
      </c>
      <c r="S43" s="331">
        <v>0</v>
      </c>
      <c r="T43" s="331"/>
      <c r="U43" s="331"/>
      <c r="V43" s="321">
        <f t="shared" si="2"/>
        <v>500000000</v>
      </c>
    </row>
    <row r="44" spans="1:23" s="316" customFormat="1" ht="15.75" customHeight="1" x14ac:dyDescent="0.2">
      <c r="A44" s="326" t="s">
        <v>342</v>
      </c>
      <c r="B44" s="327">
        <f>SUM(B45:B51)</f>
        <v>264845585</v>
      </c>
      <c r="C44" s="327">
        <f t="shared" ref="C44:P44" si="9">SUM(C45:C51)</f>
        <v>264845585</v>
      </c>
      <c r="D44" s="327">
        <f t="shared" si="9"/>
        <v>2415664.2199999997</v>
      </c>
      <c r="E44" s="327">
        <f t="shared" si="9"/>
        <v>14690858</v>
      </c>
      <c r="F44" s="327">
        <f t="shared" si="9"/>
        <v>4158258.37</v>
      </c>
      <c r="G44" s="327">
        <f t="shared" si="9"/>
        <v>2122722</v>
      </c>
      <c r="H44" s="327">
        <f t="shared" si="9"/>
        <v>5101113.74</v>
      </c>
      <c r="I44" s="327">
        <f t="shared" si="9"/>
        <v>20272642.420000002</v>
      </c>
      <c r="J44" s="327">
        <f t="shared" si="9"/>
        <v>0</v>
      </c>
      <c r="K44" s="327">
        <f t="shared" si="9"/>
        <v>0</v>
      </c>
      <c r="L44" s="327">
        <f t="shared" si="9"/>
        <v>0</v>
      </c>
      <c r="M44" s="327">
        <f t="shared" si="9"/>
        <v>0</v>
      </c>
      <c r="N44" s="327">
        <f t="shared" si="9"/>
        <v>0</v>
      </c>
      <c r="O44" s="327">
        <f t="shared" si="9"/>
        <v>0</v>
      </c>
      <c r="P44" s="327">
        <f t="shared" si="9"/>
        <v>156729.56</v>
      </c>
      <c r="Q44" s="327">
        <f t="shared" ref="Q44:S44" si="10">SUM(Q45:Q51)</f>
        <v>108329.08</v>
      </c>
      <c r="R44" s="327">
        <f t="shared" si="10"/>
        <v>82293.64</v>
      </c>
      <c r="S44" s="327">
        <f t="shared" si="10"/>
        <v>4749983.2699999996</v>
      </c>
      <c r="T44" s="327"/>
      <c r="U44" s="327"/>
      <c r="V44" s="327">
        <f>SUM(V45:V51)</f>
        <v>53858594.299999997</v>
      </c>
      <c r="W44" s="328"/>
    </row>
    <row r="45" spans="1:23" s="316" customFormat="1" ht="15" customHeight="1" x14ac:dyDescent="0.2">
      <c r="A45" s="329" t="s">
        <v>343</v>
      </c>
      <c r="B45" s="321">
        <v>0</v>
      </c>
      <c r="C45" s="321">
        <v>0</v>
      </c>
      <c r="D45" s="331">
        <v>0</v>
      </c>
      <c r="E45" s="331">
        <v>0</v>
      </c>
      <c r="F45" s="331">
        <v>0</v>
      </c>
      <c r="G45" s="331">
        <v>0</v>
      </c>
      <c r="H45" s="331">
        <v>0</v>
      </c>
      <c r="I45" s="331">
        <v>0</v>
      </c>
      <c r="J45" s="331">
        <v>0</v>
      </c>
      <c r="K45" s="331">
        <v>0</v>
      </c>
      <c r="L45" s="331">
        <v>0</v>
      </c>
      <c r="M45" s="331">
        <v>0</v>
      </c>
      <c r="N45" s="331">
        <v>0</v>
      </c>
      <c r="O45" s="331">
        <v>0</v>
      </c>
      <c r="P45" s="331">
        <v>0</v>
      </c>
      <c r="Q45" s="331">
        <v>0</v>
      </c>
      <c r="R45" s="331">
        <v>0</v>
      </c>
      <c r="S45" s="331">
        <v>0</v>
      </c>
      <c r="T45" s="331"/>
      <c r="U45" s="331"/>
      <c r="V45" s="321">
        <f t="shared" si="2"/>
        <v>0</v>
      </c>
      <c r="W45" s="321"/>
    </row>
    <row r="46" spans="1:23" s="316" customFormat="1" ht="24" x14ac:dyDescent="0.2">
      <c r="A46" s="329" t="s">
        <v>344</v>
      </c>
      <c r="B46" s="321">
        <v>0</v>
      </c>
      <c r="C46" s="321">
        <v>0</v>
      </c>
      <c r="D46" s="331">
        <v>0</v>
      </c>
      <c r="E46" s="331">
        <v>0</v>
      </c>
      <c r="F46" s="331">
        <v>0</v>
      </c>
      <c r="G46" s="331">
        <v>0</v>
      </c>
      <c r="H46" s="331">
        <v>0</v>
      </c>
      <c r="I46" s="331">
        <v>0</v>
      </c>
      <c r="J46" s="331">
        <v>0</v>
      </c>
      <c r="K46" s="331">
        <v>0</v>
      </c>
      <c r="L46" s="331">
        <v>0</v>
      </c>
      <c r="M46" s="331">
        <v>0</v>
      </c>
      <c r="N46" s="331">
        <v>0</v>
      </c>
      <c r="O46" s="331">
        <v>0</v>
      </c>
      <c r="P46" s="331">
        <v>0</v>
      </c>
      <c r="Q46" s="331">
        <v>0</v>
      </c>
      <c r="R46" s="331">
        <v>0</v>
      </c>
      <c r="S46" s="331">
        <v>0</v>
      </c>
      <c r="T46" s="331"/>
      <c r="U46" s="331"/>
      <c r="V46" s="321">
        <f t="shared" si="2"/>
        <v>0</v>
      </c>
    </row>
    <row r="47" spans="1:23" s="316" customFormat="1" ht="24" x14ac:dyDescent="0.2">
      <c r="A47" s="329" t="s">
        <v>345</v>
      </c>
      <c r="B47" s="321">
        <v>264845585</v>
      </c>
      <c r="C47" s="321">
        <v>264845585</v>
      </c>
      <c r="D47" s="331">
        <v>2415664.2199999997</v>
      </c>
      <c r="E47" s="331">
        <v>14690858</v>
      </c>
      <c r="F47" s="331">
        <v>4158258.37</v>
      </c>
      <c r="G47" s="331">
        <v>2122722</v>
      </c>
      <c r="H47" s="331">
        <v>5101113.74</v>
      </c>
      <c r="I47" s="331">
        <v>20272642.420000002</v>
      </c>
      <c r="J47" s="331">
        <v>0</v>
      </c>
      <c r="K47" s="331">
        <v>0</v>
      </c>
      <c r="L47" s="331">
        <v>0</v>
      </c>
      <c r="M47" s="331">
        <v>0</v>
      </c>
      <c r="N47" s="331">
        <v>0</v>
      </c>
      <c r="O47" s="331">
        <v>0</v>
      </c>
      <c r="P47" s="331">
        <v>156729.56</v>
      </c>
      <c r="Q47" s="331">
        <v>108329.08</v>
      </c>
      <c r="R47" s="331">
        <v>82293.64</v>
      </c>
      <c r="S47" s="331">
        <v>4749983.2699999996</v>
      </c>
      <c r="T47" s="331"/>
      <c r="U47" s="331"/>
      <c r="V47" s="321">
        <f t="shared" si="2"/>
        <v>53858594.299999997</v>
      </c>
      <c r="W47" s="176"/>
    </row>
    <row r="48" spans="1:23" s="316" customFormat="1" ht="24" x14ac:dyDescent="0.2">
      <c r="A48" s="329" t="s">
        <v>346</v>
      </c>
      <c r="B48" s="321">
        <v>0</v>
      </c>
      <c r="C48" s="321">
        <v>0</v>
      </c>
      <c r="D48" s="331">
        <v>0</v>
      </c>
      <c r="E48" s="331">
        <v>0</v>
      </c>
      <c r="F48" s="331">
        <v>0</v>
      </c>
      <c r="G48" s="331">
        <v>0</v>
      </c>
      <c r="H48" s="331">
        <v>0</v>
      </c>
      <c r="I48" s="331">
        <v>0</v>
      </c>
      <c r="J48" s="331">
        <v>0</v>
      </c>
      <c r="K48" s="331">
        <v>0</v>
      </c>
      <c r="L48" s="331">
        <v>0</v>
      </c>
      <c r="M48" s="331">
        <v>0</v>
      </c>
      <c r="N48" s="331">
        <v>0</v>
      </c>
      <c r="O48" s="331">
        <v>0</v>
      </c>
      <c r="P48" s="331">
        <v>0</v>
      </c>
      <c r="Q48" s="331">
        <v>0</v>
      </c>
      <c r="R48" s="331">
        <v>0</v>
      </c>
      <c r="S48" s="331">
        <v>0</v>
      </c>
      <c r="T48" s="331"/>
      <c r="U48" s="331"/>
      <c r="V48" s="321">
        <f t="shared" si="2"/>
        <v>0</v>
      </c>
    </row>
    <row r="49" spans="1:23" s="316" customFormat="1" ht="24" x14ac:dyDescent="0.2">
      <c r="A49" s="329" t="s">
        <v>347</v>
      </c>
      <c r="B49" s="321">
        <v>0</v>
      </c>
      <c r="C49" s="321">
        <v>0</v>
      </c>
      <c r="D49" s="331">
        <v>0</v>
      </c>
      <c r="E49" s="331">
        <v>0</v>
      </c>
      <c r="F49" s="331">
        <v>0</v>
      </c>
      <c r="G49" s="331">
        <v>0</v>
      </c>
      <c r="H49" s="331">
        <v>0</v>
      </c>
      <c r="I49" s="331">
        <v>0</v>
      </c>
      <c r="J49" s="331">
        <v>0</v>
      </c>
      <c r="K49" s="331">
        <v>0</v>
      </c>
      <c r="L49" s="331">
        <v>0</v>
      </c>
      <c r="M49" s="331">
        <v>0</v>
      </c>
      <c r="N49" s="331">
        <v>0</v>
      </c>
      <c r="O49" s="331">
        <v>0</v>
      </c>
      <c r="P49" s="331">
        <v>0</v>
      </c>
      <c r="Q49" s="331">
        <v>0</v>
      </c>
      <c r="R49" s="331">
        <v>0</v>
      </c>
      <c r="S49" s="331">
        <v>0</v>
      </c>
      <c r="T49" s="331"/>
      <c r="U49" s="331"/>
      <c r="V49" s="321">
        <f t="shared" si="2"/>
        <v>0</v>
      </c>
    </row>
    <row r="50" spans="1:23" s="316" customFormat="1" ht="15" customHeight="1" x14ac:dyDescent="0.2">
      <c r="A50" s="329" t="s">
        <v>348</v>
      </c>
      <c r="B50" s="321">
        <v>0</v>
      </c>
      <c r="C50" s="321">
        <v>0</v>
      </c>
      <c r="D50" s="331">
        <v>0</v>
      </c>
      <c r="E50" s="331">
        <v>0</v>
      </c>
      <c r="F50" s="331">
        <v>0</v>
      </c>
      <c r="G50" s="331">
        <v>0</v>
      </c>
      <c r="H50" s="331">
        <v>0</v>
      </c>
      <c r="I50" s="331">
        <v>0</v>
      </c>
      <c r="J50" s="331">
        <v>0</v>
      </c>
      <c r="K50" s="331">
        <v>0</v>
      </c>
      <c r="L50" s="331">
        <v>0</v>
      </c>
      <c r="M50" s="331">
        <v>0</v>
      </c>
      <c r="N50" s="331">
        <v>0</v>
      </c>
      <c r="O50" s="331">
        <v>0</v>
      </c>
      <c r="P50" s="331">
        <v>0</v>
      </c>
      <c r="Q50" s="331">
        <v>0</v>
      </c>
      <c r="R50" s="331">
        <v>0</v>
      </c>
      <c r="S50" s="331">
        <v>0</v>
      </c>
      <c r="T50" s="331"/>
      <c r="U50" s="331"/>
      <c r="V50" s="321">
        <f t="shared" si="2"/>
        <v>0</v>
      </c>
    </row>
    <row r="51" spans="1:23" s="316" customFormat="1" ht="24" x14ac:dyDescent="0.2">
      <c r="A51" s="329" t="s">
        <v>349</v>
      </c>
      <c r="B51" s="321">
        <v>0</v>
      </c>
      <c r="C51" s="321">
        <v>0</v>
      </c>
      <c r="D51" s="331">
        <v>0</v>
      </c>
      <c r="E51" s="331">
        <v>0</v>
      </c>
      <c r="F51" s="331">
        <v>0</v>
      </c>
      <c r="G51" s="331">
        <v>0</v>
      </c>
      <c r="H51" s="331">
        <v>0</v>
      </c>
      <c r="I51" s="331">
        <v>0</v>
      </c>
      <c r="J51" s="331">
        <v>0</v>
      </c>
      <c r="K51" s="331">
        <v>0</v>
      </c>
      <c r="L51" s="331">
        <v>0</v>
      </c>
      <c r="M51" s="331">
        <v>0</v>
      </c>
      <c r="N51" s="331">
        <v>0</v>
      </c>
      <c r="O51" s="331">
        <v>0</v>
      </c>
      <c r="P51" s="331">
        <v>0</v>
      </c>
      <c r="Q51" s="331">
        <v>0</v>
      </c>
      <c r="R51" s="331">
        <v>0</v>
      </c>
      <c r="S51" s="331">
        <v>0</v>
      </c>
      <c r="T51" s="331"/>
      <c r="U51" s="331"/>
      <c r="V51" s="321">
        <f t="shared" si="2"/>
        <v>0</v>
      </c>
    </row>
    <row r="52" spans="1:23" s="316" customFormat="1" ht="17.25" customHeight="1" x14ac:dyDescent="0.2">
      <c r="A52" s="326" t="s">
        <v>350</v>
      </c>
      <c r="B52" s="327">
        <f>SUM(B53:B61)</f>
        <v>694703496.88999999</v>
      </c>
      <c r="C52" s="327">
        <f t="shared" ref="C52:P52" si="11">SUM(C53:C61)</f>
        <v>694703496.88999999</v>
      </c>
      <c r="D52" s="327">
        <f t="shared" si="11"/>
        <v>-7205977.8399999999</v>
      </c>
      <c r="E52" s="327">
        <f t="shared" si="11"/>
        <v>547997.66</v>
      </c>
      <c r="F52" s="327">
        <f t="shared" si="11"/>
        <v>1491588.08</v>
      </c>
      <c r="G52" s="327">
        <f t="shared" si="11"/>
        <v>14261554.360000001</v>
      </c>
      <c r="H52" s="327">
        <f t="shared" si="11"/>
        <v>5199120.1000000006</v>
      </c>
      <c r="I52" s="327">
        <f t="shared" si="11"/>
        <v>10331544.75</v>
      </c>
      <c r="J52" s="327">
        <f t="shared" si="11"/>
        <v>0</v>
      </c>
      <c r="K52" s="327">
        <f t="shared" si="11"/>
        <v>0</v>
      </c>
      <c r="L52" s="327">
        <f t="shared" si="11"/>
        <v>0</v>
      </c>
      <c r="M52" s="327">
        <f t="shared" si="11"/>
        <v>0</v>
      </c>
      <c r="N52" s="327">
        <f t="shared" si="11"/>
        <v>0</v>
      </c>
      <c r="O52" s="327">
        <f t="shared" si="11"/>
        <v>0</v>
      </c>
      <c r="P52" s="327">
        <f t="shared" si="11"/>
        <v>1757245.77</v>
      </c>
      <c r="Q52" s="327">
        <f>SUM(Q53:Q61)</f>
        <v>18447548.189999998</v>
      </c>
      <c r="R52" s="327">
        <f t="shared" ref="R52:S52" si="12">SUM(R53:R61)</f>
        <v>191290.18</v>
      </c>
      <c r="S52" s="327">
        <f t="shared" si="12"/>
        <v>2412386.1100000003</v>
      </c>
      <c r="T52" s="327"/>
      <c r="U52" s="327"/>
      <c r="V52" s="327">
        <f>SUM(V53:V61)</f>
        <v>47434297.359999999</v>
      </c>
      <c r="W52" s="328"/>
    </row>
    <row r="53" spans="1:23" s="316" customFormat="1" ht="12" x14ac:dyDescent="0.2">
      <c r="A53" s="329" t="s">
        <v>351</v>
      </c>
      <c r="B53" s="321">
        <v>46147044.79999999</v>
      </c>
      <c r="C53" s="321">
        <v>46147044.79999999</v>
      </c>
      <c r="D53" s="331">
        <v>199125</v>
      </c>
      <c r="E53" s="331">
        <v>176882</v>
      </c>
      <c r="F53" s="331">
        <v>568313.07999999996</v>
      </c>
      <c r="G53" s="331">
        <v>13620655.060000001</v>
      </c>
      <c r="H53" s="331">
        <v>5113319.9400000004</v>
      </c>
      <c r="I53" s="331">
        <v>1381763.5699999998</v>
      </c>
      <c r="J53" s="331">
        <v>0</v>
      </c>
      <c r="K53" s="331">
        <v>0</v>
      </c>
      <c r="L53" s="331">
        <v>0</v>
      </c>
      <c r="M53" s="331">
        <v>0</v>
      </c>
      <c r="N53" s="331">
        <v>0</v>
      </c>
      <c r="O53" s="331">
        <v>0</v>
      </c>
      <c r="P53" s="331">
        <v>664340</v>
      </c>
      <c r="Q53" s="331">
        <v>5484049.7299999995</v>
      </c>
      <c r="R53" s="331">
        <v>0</v>
      </c>
      <c r="S53" s="331">
        <v>59977.39</v>
      </c>
      <c r="T53" s="331"/>
      <c r="U53" s="331"/>
      <c r="V53" s="321">
        <f t="shared" si="2"/>
        <v>27268425.770000003</v>
      </c>
    </row>
    <row r="54" spans="1:23" s="316" customFormat="1" ht="24" x14ac:dyDescent="0.2">
      <c r="A54" s="329" t="s">
        <v>352</v>
      </c>
      <c r="B54" s="321">
        <v>1741452.0899999999</v>
      </c>
      <c r="C54" s="321">
        <v>1741452.0899999999</v>
      </c>
      <c r="D54" s="331">
        <v>0</v>
      </c>
      <c r="E54" s="331">
        <v>0</v>
      </c>
      <c r="F54" s="331">
        <v>850941</v>
      </c>
      <c r="G54" s="331">
        <v>0</v>
      </c>
      <c r="H54" s="331">
        <v>0</v>
      </c>
      <c r="I54" s="331">
        <v>0</v>
      </c>
      <c r="J54" s="331">
        <v>0</v>
      </c>
      <c r="K54" s="331">
        <v>0</v>
      </c>
      <c r="L54" s="331">
        <v>0</v>
      </c>
      <c r="M54" s="331">
        <v>0</v>
      </c>
      <c r="N54" s="331">
        <v>0</v>
      </c>
      <c r="O54" s="331">
        <v>0</v>
      </c>
      <c r="P54" s="331">
        <v>0</v>
      </c>
      <c r="Q54" s="331">
        <v>0</v>
      </c>
      <c r="R54" s="331">
        <v>0</v>
      </c>
      <c r="S54" s="331">
        <v>0</v>
      </c>
      <c r="T54" s="331"/>
      <c r="U54" s="331"/>
      <c r="V54" s="321">
        <f t="shared" si="2"/>
        <v>850941</v>
      </c>
    </row>
    <row r="55" spans="1:23" s="316" customFormat="1" ht="24" x14ac:dyDescent="0.2">
      <c r="A55" s="329" t="s">
        <v>353</v>
      </c>
      <c r="B55" s="321">
        <v>0</v>
      </c>
      <c r="C55" s="321">
        <v>0</v>
      </c>
      <c r="D55" s="331">
        <v>0</v>
      </c>
      <c r="E55" s="331">
        <v>33635.660000000003</v>
      </c>
      <c r="F55" s="331">
        <v>0</v>
      </c>
      <c r="G55" s="331">
        <v>0</v>
      </c>
      <c r="H55" s="331">
        <v>0</v>
      </c>
      <c r="I55" s="331">
        <v>0</v>
      </c>
      <c r="J55" s="331">
        <v>0</v>
      </c>
      <c r="K55" s="331">
        <v>0</v>
      </c>
      <c r="L55" s="331">
        <v>0</v>
      </c>
      <c r="M55" s="331">
        <v>0</v>
      </c>
      <c r="N55" s="331">
        <v>0</v>
      </c>
      <c r="O55" s="331">
        <v>0</v>
      </c>
      <c r="P55" s="331">
        <v>0</v>
      </c>
      <c r="Q55" s="331">
        <v>0</v>
      </c>
      <c r="R55" s="331">
        <v>0</v>
      </c>
      <c r="S55" s="331">
        <v>0</v>
      </c>
      <c r="T55" s="331"/>
      <c r="U55" s="331"/>
      <c r="V55" s="321">
        <f t="shared" si="2"/>
        <v>33635.660000000003</v>
      </c>
    </row>
    <row r="56" spans="1:23" s="316" customFormat="1" ht="24" x14ac:dyDescent="0.2">
      <c r="A56" s="329" t="s">
        <v>354</v>
      </c>
      <c r="B56" s="321">
        <v>48175000</v>
      </c>
      <c r="C56" s="321">
        <v>48175000</v>
      </c>
      <c r="D56" s="331">
        <v>-7405102.8399999999</v>
      </c>
      <c r="E56" s="331">
        <v>0</v>
      </c>
      <c r="F56" s="331">
        <v>0</v>
      </c>
      <c r="G56" s="331">
        <v>0</v>
      </c>
      <c r="H56" s="331">
        <v>0</v>
      </c>
      <c r="I56" s="331">
        <v>0</v>
      </c>
      <c r="J56" s="331">
        <v>0</v>
      </c>
      <c r="K56" s="331">
        <v>0</v>
      </c>
      <c r="L56" s="331">
        <v>0</v>
      </c>
      <c r="M56" s="331">
        <v>0</v>
      </c>
      <c r="N56" s="331">
        <v>0</v>
      </c>
      <c r="O56" s="331">
        <v>0</v>
      </c>
      <c r="P56" s="331">
        <v>0</v>
      </c>
      <c r="Q56" s="331">
        <v>0</v>
      </c>
      <c r="R56" s="331">
        <v>0</v>
      </c>
      <c r="S56" s="331">
        <v>0</v>
      </c>
      <c r="T56" s="331"/>
      <c r="U56" s="331"/>
      <c r="V56" s="321">
        <f t="shared" si="2"/>
        <v>-7405102.8399999999</v>
      </c>
    </row>
    <row r="57" spans="1:23" s="316" customFormat="1" ht="14.25" customHeight="1" x14ac:dyDescent="0.2">
      <c r="A57" s="329" t="s">
        <v>355</v>
      </c>
      <c r="B57" s="321">
        <v>588640000</v>
      </c>
      <c r="C57" s="321">
        <v>588640000</v>
      </c>
      <c r="D57" s="331">
        <v>0</v>
      </c>
      <c r="E57" s="331">
        <v>337480</v>
      </c>
      <c r="F57" s="331">
        <v>72334</v>
      </c>
      <c r="G57" s="331">
        <v>640899.30000000005</v>
      </c>
      <c r="H57" s="331">
        <v>85800.16</v>
      </c>
      <c r="I57" s="331">
        <v>24780</v>
      </c>
      <c r="J57" s="331">
        <v>0</v>
      </c>
      <c r="K57" s="331">
        <v>0</v>
      </c>
      <c r="L57" s="331">
        <v>0</v>
      </c>
      <c r="M57" s="331">
        <v>0</v>
      </c>
      <c r="N57" s="331">
        <v>0</v>
      </c>
      <c r="O57" s="331">
        <v>0</v>
      </c>
      <c r="P57" s="331">
        <v>345232.58999999997</v>
      </c>
      <c r="Q57" s="331">
        <v>9243595.1999999993</v>
      </c>
      <c r="R57" s="331">
        <v>0</v>
      </c>
      <c r="S57" s="331">
        <v>0</v>
      </c>
      <c r="T57" s="331"/>
      <c r="U57" s="331"/>
      <c r="V57" s="321">
        <f t="shared" si="2"/>
        <v>10750121.25</v>
      </c>
    </row>
    <row r="58" spans="1:23" s="316" customFormat="1" ht="12" x14ac:dyDescent="0.2">
      <c r="A58" s="329" t="s">
        <v>356</v>
      </c>
      <c r="B58" s="321">
        <v>7999999.9999999981</v>
      </c>
      <c r="C58" s="321">
        <v>7999999.9999999981</v>
      </c>
      <c r="D58" s="331">
        <v>0</v>
      </c>
      <c r="E58" s="331">
        <v>0</v>
      </c>
      <c r="F58" s="331">
        <v>0</v>
      </c>
      <c r="G58" s="331">
        <v>0</v>
      </c>
      <c r="H58" s="331">
        <v>0</v>
      </c>
      <c r="I58" s="331">
        <v>0</v>
      </c>
      <c r="J58" s="331">
        <v>0</v>
      </c>
      <c r="K58" s="331">
        <v>0</v>
      </c>
      <c r="L58" s="331">
        <v>0</v>
      </c>
      <c r="M58" s="331">
        <v>0</v>
      </c>
      <c r="N58" s="331">
        <v>0</v>
      </c>
      <c r="O58" s="331">
        <v>0</v>
      </c>
      <c r="P58" s="331">
        <v>0</v>
      </c>
      <c r="Q58" s="331">
        <v>0</v>
      </c>
      <c r="R58" s="331">
        <v>0</v>
      </c>
      <c r="S58" s="331">
        <v>0</v>
      </c>
      <c r="T58" s="331"/>
      <c r="U58" s="331"/>
      <c r="V58" s="321">
        <f t="shared" si="2"/>
        <v>0</v>
      </c>
    </row>
    <row r="59" spans="1:23" s="316" customFormat="1" ht="12" x14ac:dyDescent="0.2">
      <c r="A59" s="329" t="s">
        <v>357</v>
      </c>
      <c r="B59" s="321">
        <v>0</v>
      </c>
      <c r="C59" s="321">
        <v>0</v>
      </c>
      <c r="D59" s="331">
        <v>0</v>
      </c>
      <c r="E59" s="331">
        <v>0</v>
      </c>
      <c r="F59" s="331">
        <v>0</v>
      </c>
      <c r="G59" s="331">
        <v>0</v>
      </c>
      <c r="H59" s="331">
        <v>0</v>
      </c>
      <c r="I59" s="331">
        <v>0</v>
      </c>
      <c r="J59" s="331">
        <v>0</v>
      </c>
      <c r="K59" s="331">
        <v>0</v>
      </c>
      <c r="L59" s="331">
        <v>0</v>
      </c>
      <c r="M59" s="331">
        <v>0</v>
      </c>
      <c r="N59" s="331">
        <v>0</v>
      </c>
      <c r="O59" s="331">
        <v>0</v>
      </c>
      <c r="P59" s="331">
        <v>0</v>
      </c>
      <c r="Q59" s="331">
        <v>0</v>
      </c>
      <c r="R59" s="331">
        <v>0</v>
      </c>
      <c r="S59" s="331">
        <v>0</v>
      </c>
      <c r="T59" s="331"/>
      <c r="U59" s="331"/>
      <c r="V59" s="321">
        <f t="shared" si="2"/>
        <v>0</v>
      </c>
    </row>
    <row r="60" spans="1:23" s="316" customFormat="1" ht="12" x14ac:dyDescent="0.2">
      <c r="A60" s="329" t="s">
        <v>358</v>
      </c>
      <c r="B60" s="321">
        <v>2000000</v>
      </c>
      <c r="C60" s="321">
        <v>2000000</v>
      </c>
      <c r="D60" s="331">
        <v>0</v>
      </c>
      <c r="E60" s="331">
        <v>0</v>
      </c>
      <c r="F60" s="331">
        <v>0</v>
      </c>
      <c r="G60" s="331">
        <v>0</v>
      </c>
      <c r="H60" s="331">
        <v>0</v>
      </c>
      <c r="I60" s="331">
        <v>8925001.1799999997</v>
      </c>
      <c r="J60" s="331">
        <v>0</v>
      </c>
      <c r="K60" s="331">
        <v>0</v>
      </c>
      <c r="L60" s="331">
        <v>0</v>
      </c>
      <c r="M60" s="331">
        <v>0</v>
      </c>
      <c r="N60" s="331">
        <v>0</v>
      </c>
      <c r="O60" s="331">
        <v>0</v>
      </c>
      <c r="P60" s="331">
        <v>747673.18</v>
      </c>
      <c r="Q60" s="331">
        <v>3719903.26</v>
      </c>
      <c r="R60" s="331">
        <v>191290.18</v>
      </c>
      <c r="S60" s="331">
        <v>2352408.7200000002</v>
      </c>
      <c r="T60" s="331"/>
      <c r="U60" s="331"/>
      <c r="V60" s="321">
        <f t="shared" si="2"/>
        <v>15936276.52</v>
      </c>
    </row>
    <row r="61" spans="1:23" s="316" customFormat="1" ht="24" x14ac:dyDescent="0.2">
      <c r="A61" s="329" t="s">
        <v>359</v>
      </c>
      <c r="B61" s="321">
        <v>0</v>
      </c>
      <c r="C61" s="321">
        <v>0</v>
      </c>
      <c r="D61" s="331">
        <v>0</v>
      </c>
      <c r="E61" s="331">
        <v>0</v>
      </c>
      <c r="F61" s="331">
        <v>0</v>
      </c>
      <c r="G61" s="331">
        <v>0</v>
      </c>
      <c r="H61" s="331">
        <v>0</v>
      </c>
      <c r="I61" s="331">
        <v>0</v>
      </c>
      <c r="J61" s="331">
        <v>0</v>
      </c>
      <c r="K61" s="331">
        <v>0</v>
      </c>
      <c r="L61" s="331">
        <v>0</v>
      </c>
      <c r="M61" s="331">
        <v>0</v>
      </c>
      <c r="N61" s="331">
        <v>0</v>
      </c>
      <c r="O61" s="331">
        <v>0</v>
      </c>
      <c r="P61" s="331">
        <v>0</v>
      </c>
      <c r="Q61" s="331">
        <v>0</v>
      </c>
      <c r="R61" s="331">
        <v>0</v>
      </c>
      <c r="S61" s="331">
        <v>0</v>
      </c>
      <c r="T61" s="331"/>
      <c r="U61" s="331"/>
      <c r="V61" s="321">
        <f t="shared" si="2"/>
        <v>0</v>
      </c>
    </row>
    <row r="62" spans="1:23" s="316" customFormat="1" ht="15.75" customHeight="1" x14ac:dyDescent="0.2">
      <c r="A62" s="326" t="s">
        <v>360</v>
      </c>
      <c r="B62" s="327">
        <f>SUM(B63:B66)</f>
        <v>0</v>
      </c>
      <c r="C62" s="327">
        <f t="shared" ref="C62:V62" si="13">SUM(C63:C66)</f>
        <v>0</v>
      </c>
      <c r="D62" s="327">
        <f t="shared" si="13"/>
        <v>471916.63</v>
      </c>
      <c r="E62" s="327">
        <f t="shared" si="13"/>
        <v>0</v>
      </c>
      <c r="F62" s="327">
        <f t="shared" si="13"/>
        <v>0</v>
      </c>
      <c r="G62" s="327">
        <f t="shared" si="13"/>
        <v>0</v>
      </c>
      <c r="H62" s="327">
        <f t="shared" si="13"/>
        <v>0</v>
      </c>
      <c r="I62" s="327">
        <f t="shared" si="13"/>
        <v>0</v>
      </c>
      <c r="J62" s="327">
        <f t="shared" si="13"/>
        <v>0</v>
      </c>
      <c r="K62" s="327">
        <f t="shared" si="13"/>
        <v>0</v>
      </c>
      <c r="L62" s="327">
        <f t="shared" si="13"/>
        <v>0</v>
      </c>
      <c r="M62" s="327">
        <f t="shared" si="13"/>
        <v>0</v>
      </c>
      <c r="N62" s="327">
        <f t="shared" si="13"/>
        <v>0</v>
      </c>
      <c r="O62" s="327">
        <f t="shared" si="13"/>
        <v>0</v>
      </c>
      <c r="P62" s="327">
        <f t="shared" si="13"/>
        <v>0</v>
      </c>
      <c r="Q62" s="327">
        <f t="shared" ref="Q62:S62" si="14">SUM(Q63:Q66)</f>
        <v>706971.36</v>
      </c>
      <c r="R62" s="327">
        <f t="shared" si="14"/>
        <v>0</v>
      </c>
      <c r="S62" s="327">
        <f t="shared" si="14"/>
        <v>0</v>
      </c>
      <c r="T62" s="327"/>
      <c r="U62" s="327"/>
      <c r="V62" s="327">
        <f t="shared" si="13"/>
        <v>1178887.99</v>
      </c>
      <c r="W62" s="328"/>
    </row>
    <row r="63" spans="1:23" s="316" customFormat="1" ht="12" x14ac:dyDescent="0.2">
      <c r="A63" s="329" t="s">
        <v>361</v>
      </c>
      <c r="B63" s="321">
        <v>0</v>
      </c>
      <c r="C63" s="321">
        <v>0</v>
      </c>
      <c r="D63" s="331">
        <v>0</v>
      </c>
      <c r="E63" s="331">
        <v>0</v>
      </c>
      <c r="F63" s="331">
        <v>0</v>
      </c>
      <c r="G63" s="331">
        <v>0</v>
      </c>
      <c r="H63" s="331">
        <v>0</v>
      </c>
      <c r="I63" s="331">
        <v>0</v>
      </c>
      <c r="J63" s="331">
        <v>0</v>
      </c>
      <c r="K63" s="331">
        <v>0</v>
      </c>
      <c r="L63" s="331">
        <v>0</v>
      </c>
      <c r="M63" s="331">
        <v>0</v>
      </c>
      <c r="N63" s="331">
        <v>0</v>
      </c>
      <c r="O63" s="331">
        <v>0</v>
      </c>
      <c r="P63" s="331">
        <v>0</v>
      </c>
      <c r="Q63" s="331">
        <v>0</v>
      </c>
      <c r="R63" s="331">
        <v>0</v>
      </c>
      <c r="S63" s="331">
        <v>0</v>
      </c>
      <c r="T63" s="331"/>
      <c r="U63" s="331"/>
      <c r="V63" s="321">
        <f t="shared" si="2"/>
        <v>0</v>
      </c>
    </row>
    <row r="64" spans="1:23" s="316" customFormat="1" ht="12" x14ac:dyDescent="0.2">
      <c r="A64" s="329" t="s">
        <v>362</v>
      </c>
      <c r="B64" s="321">
        <v>0</v>
      </c>
      <c r="C64" s="321">
        <v>0</v>
      </c>
      <c r="D64" s="330">
        <v>0</v>
      </c>
      <c r="E64" s="330">
        <v>0</v>
      </c>
      <c r="F64" s="330">
        <v>0</v>
      </c>
      <c r="G64" s="330">
        <v>0</v>
      </c>
      <c r="H64" s="330">
        <v>0</v>
      </c>
      <c r="I64" s="330">
        <v>0</v>
      </c>
      <c r="J64" s="330">
        <v>0</v>
      </c>
      <c r="K64" s="330">
        <v>0</v>
      </c>
      <c r="L64" s="330">
        <v>0</v>
      </c>
      <c r="M64" s="330">
        <v>0</v>
      </c>
      <c r="N64" s="330">
        <v>0</v>
      </c>
      <c r="O64" s="330">
        <v>0</v>
      </c>
      <c r="P64" s="330">
        <v>0</v>
      </c>
      <c r="Q64" s="330">
        <v>0</v>
      </c>
      <c r="R64" s="330">
        <v>0</v>
      </c>
      <c r="S64" s="330">
        <v>0</v>
      </c>
      <c r="T64" s="330"/>
      <c r="U64" s="330"/>
      <c r="V64" s="321">
        <f t="shared" si="2"/>
        <v>0</v>
      </c>
    </row>
    <row r="65" spans="1:23" s="316" customFormat="1" ht="12" x14ac:dyDescent="0.2">
      <c r="A65" s="329" t="s">
        <v>363</v>
      </c>
      <c r="B65" s="321">
        <v>0</v>
      </c>
      <c r="C65" s="321">
        <v>0</v>
      </c>
      <c r="D65" s="331">
        <v>471916.63</v>
      </c>
      <c r="E65" s="331">
        <v>0</v>
      </c>
      <c r="F65" s="331">
        <v>0</v>
      </c>
      <c r="G65" s="331">
        <v>0</v>
      </c>
      <c r="H65" s="331">
        <v>0</v>
      </c>
      <c r="I65" s="331">
        <v>0</v>
      </c>
      <c r="J65" s="331">
        <v>0</v>
      </c>
      <c r="K65" s="331">
        <v>0</v>
      </c>
      <c r="L65" s="331">
        <v>0</v>
      </c>
      <c r="M65" s="331">
        <v>0</v>
      </c>
      <c r="N65" s="331">
        <v>0</v>
      </c>
      <c r="O65" s="331">
        <v>0</v>
      </c>
      <c r="P65" s="331">
        <v>0</v>
      </c>
      <c r="Q65" s="331">
        <v>706971.36</v>
      </c>
      <c r="R65" s="331">
        <v>0</v>
      </c>
      <c r="S65" s="331">
        <v>0</v>
      </c>
      <c r="T65" s="331"/>
      <c r="U65" s="331"/>
      <c r="V65" s="321">
        <f t="shared" si="2"/>
        <v>1178887.99</v>
      </c>
    </row>
    <row r="66" spans="1:23" s="316" customFormat="1" ht="26.25" customHeight="1" x14ac:dyDescent="0.2">
      <c r="A66" s="329" t="s">
        <v>364</v>
      </c>
      <c r="B66" s="321">
        <v>0</v>
      </c>
      <c r="C66" s="321">
        <v>0</v>
      </c>
      <c r="D66" s="331">
        <v>0</v>
      </c>
      <c r="E66" s="331">
        <v>0</v>
      </c>
      <c r="F66" s="331">
        <v>0</v>
      </c>
      <c r="G66" s="331">
        <v>0</v>
      </c>
      <c r="H66" s="331">
        <v>0</v>
      </c>
      <c r="I66" s="331">
        <v>0</v>
      </c>
      <c r="J66" s="331">
        <v>0</v>
      </c>
      <c r="K66" s="331">
        <v>0</v>
      </c>
      <c r="L66" s="331">
        <v>0</v>
      </c>
      <c r="M66" s="331">
        <v>0</v>
      </c>
      <c r="N66" s="331">
        <v>0</v>
      </c>
      <c r="O66" s="331">
        <v>0</v>
      </c>
      <c r="P66" s="331">
        <v>0</v>
      </c>
      <c r="Q66" s="331">
        <v>0</v>
      </c>
      <c r="R66" s="331">
        <v>0</v>
      </c>
      <c r="S66" s="331">
        <v>0</v>
      </c>
      <c r="T66" s="331"/>
      <c r="U66" s="331"/>
      <c r="V66" s="321">
        <f t="shared" si="2"/>
        <v>0</v>
      </c>
    </row>
    <row r="67" spans="1:23" s="316" customFormat="1" ht="24" x14ac:dyDescent="0.2">
      <c r="A67" s="326" t="s">
        <v>365</v>
      </c>
      <c r="B67" s="327">
        <f>SUM(B68:B69)</f>
        <v>0</v>
      </c>
      <c r="C67" s="327">
        <f t="shared" ref="C67:V67" si="15">SUM(C68:C69)</f>
        <v>0</v>
      </c>
      <c r="D67" s="327">
        <f t="shared" si="15"/>
        <v>0</v>
      </c>
      <c r="E67" s="327">
        <f t="shared" si="15"/>
        <v>0</v>
      </c>
      <c r="F67" s="327">
        <f t="shared" si="15"/>
        <v>0</v>
      </c>
      <c r="G67" s="327">
        <f t="shared" si="15"/>
        <v>0</v>
      </c>
      <c r="H67" s="327">
        <f t="shared" si="15"/>
        <v>0</v>
      </c>
      <c r="I67" s="327">
        <f t="shared" si="15"/>
        <v>0</v>
      </c>
      <c r="J67" s="327">
        <f t="shared" si="15"/>
        <v>0</v>
      </c>
      <c r="K67" s="327">
        <f t="shared" si="15"/>
        <v>0</v>
      </c>
      <c r="L67" s="327">
        <f t="shared" si="15"/>
        <v>0</v>
      </c>
      <c r="M67" s="327">
        <f t="shared" si="15"/>
        <v>0</v>
      </c>
      <c r="N67" s="327">
        <f t="shared" si="15"/>
        <v>0</v>
      </c>
      <c r="O67" s="327">
        <f t="shared" si="15"/>
        <v>0</v>
      </c>
      <c r="P67" s="327">
        <f t="shared" si="15"/>
        <v>0</v>
      </c>
      <c r="Q67" s="327">
        <f t="shared" ref="Q67:S67" si="16">SUM(Q68:Q69)</f>
        <v>0</v>
      </c>
      <c r="R67" s="327">
        <f t="shared" si="16"/>
        <v>0</v>
      </c>
      <c r="S67" s="327">
        <f t="shared" si="16"/>
        <v>0</v>
      </c>
      <c r="T67" s="327"/>
      <c r="U67" s="327"/>
      <c r="V67" s="327">
        <f t="shared" si="15"/>
        <v>0</v>
      </c>
      <c r="W67" s="328"/>
    </row>
    <row r="68" spans="1:23" s="316" customFormat="1" ht="12" x14ac:dyDescent="0.2">
      <c r="A68" s="329" t="s">
        <v>366</v>
      </c>
      <c r="B68" s="321">
        <v>0</v>
      </c>
      <c r="C68" s="321">
        <v>0</v>
      </c>
      <c r="D68" s="331">
        <v>0</v>
      </c>
      <c r="E68" s="331">
        <v>0</v>
      </c>
      <c r="F68" s="331">
        <v>0</v>
      </c>
      <c r="G68" s="331">
        <v>0</v>
      </c>
      <c r="H68" s="331">
        <v>0</v>
      </c>
      <c r="I68" s="331">
        <v>0</v>
      </c>
      <c r="J68" s="331">
        <v>0</v>
      </c>
      <c r="K68" s="331">
        <v>0</v>
      </c>
      <c r="L68" s="331">
        <v>0</v>
      </c>
      <c r="M68" s="331">
        <v>0</v>
      </c>
      <c r="N68" s="331">
        <v>0</v>
      </c>
      <c r="O68" s="331">
        <v>0</v>
      </c>
      <c r="P68" s="331">
        <v>0</v>
      </c>
      <c r="Q68" s="331">
        <v>0</v>
      </c>
      <c r="R68" s="331">
        <v>0</v>
      </c>
      <c r="S68" s="331">
        <v>0</v>
      </c>
      <c r="T68" s="331"/>
      <c r="U68" s="331"/>
      <c r="V68" s="321">
        <f t="shared" si="2"/>
        <v>0</v>
      </c>
    </row>
    <row r="69" spans="1:23" s="316" customFormat="1" ht="24" x14ac:dyDescent="0.2">
      <c r="A69" s="329" t="s">
        <v>367</v>
      </c>
      <c r="B69" s="321">
        <v>0</v>
      </c>
      <c r="C69" s="321">
        <v>0</v>
      </c>
      <c r="D69" s="331">
        <v>0</v>
      </c>
      <c r="E69" s="331">
        <v>0</v>
      </c>
      <c r="F69" s="331">
        <v>0</v>
      </c>
      <c r="G69" s="331">
        <v>0</v>
      </c>
      <c r="H69" s="331">
        <v>0</v>
      </c>
      <c r="I69" s="331">
        <v>0</v>
      </c>
      <c r="J69" s="331">
        <v>0</v>
      </c>
      <c r="K69" s="331">
        <v>0</v>
      </c>
      <c r="L69" s="331">
        <v>0</v>
      </c>
      <c r="M69" s="331">
        <v>0</v>
      </c>
      <c r="N69" s="331">
        <v>0</v>
      </c>
      <c r="O69" s="331">
        <v>0</v>
      </c>
      <c r="P69" s="331">
        <v>0</v>
      </c>
      <c r="Q69" s="331">
        <v>0</v>
      </c>
      <c r="R69" s="331">
        <v>0</v>
      </c>
      <c r="S69" s="331">
        <v>0</v>
      </c>
      <c r="T69" s="331"/>
      <c r="U69" s="331"/>
      <c r="V69" s="321">
        <f t="shared" si="2"/>
        <v>0</v>
      </c>
    </row>
    <row r="70" spans="1:23" s="316" customFormat="1" ht="15.75" customHeight="1" x14ac:dyDescent="0.2">
      <c r="A70" s="326" t="s">
        <v>368</v>
      </c>
      <c r="B70" s="327">
        <f>SUM(B71:B74)</f>
        <v>0</v>
      </c>
      <c r="C70" s="327">
        <f t="shared" ref="C70:V70" si="17">SUM(C71:C74)</f>
        <v>0</v>
      </c>
      <c r="D70" s="327">
        <f t="shared" si="17"/>
        <v>0</v>
      </c>
      <c r="E70" s="327">
        <f t="shared" si="17"/>
        <v>0</v>
      </c>
      <c r="F70" s="327">
        <f t="shared" si="17"/>
        <v>0</v>
      </c>
      <c r="G70" s="327">
        <f t="shared" si="17"/>
        <v>0</v>
      </c>
      <c r="H70" s="327">
        <f t="shared" si="17"/>
        <v>0</v>
      </c>
      <c r="I70" s="327">
        <f t="shared" si="17"/>
        <v>0</v>
      </c>
      <c r="J70" s="327">
        <f t="shared" si="17"/>
        <v>0</v>
      </c>
      <c r="K70" s="327">
        <f t="shared" si="17"/>
        <v>0</v>
      </c>
      <c r="L70" s="327">
        <f t="shared" si="17"/>
        <v>0</v>
      </c>
      <c r="M70" s="327">
        <f t="shared" si="17"/>
        <v>0</v>
      </c>
      <c r="N70" s="327">
        <f t="shared" si="17"/>
        <v>0</v>
      </c>
      <c r="O70" s="327">
        <f t="shared" si="17"/>
        <v>0</v>
      </c>
      <c r="P70" s="327">
        <f t="shared" si="17"/>
        <v>28162.61</v>
      </c>
      <c r="Q70" s="327">
        <f t="shared" ref="Q70:S70" si="18">SUM(Q71:Q74)</f>
        <v>-28162.61</v>
      </c>
      <c r="R70" s="327">
        <f t="shared" si="18"/>
        <v>0</v>
      </c>
      <c r="S70" s="327">
        <f t="shared" si="18"/>
        <v>0</v>
      </c>
      <c r="T70" s="327"/>
      <c r="U70" s="327"/>
      <c r="V70" s="327">
        <f t="shared" si="17"/>
        <v>0</v>
      </c>
      <c r="W70" s="328"/>
    </row>
    <row r="71" spans="1:23" s="316" customFormat="1" ht="12" x14ac:dyDescent="0.2">
      <c r="A71" s="329" t="s">
        <v>369</v>
      </c>
      <c r="B71" s="321">
        <v>0</v>
      </c>
      <c r="C71" s="321">
        <v>0</v>
      </c>
      <c r="D71" s="331">
        <v>0</v>
      </c>
      <c r="E71" s="331">
        <v>0</v>
      </c>
      <c r="F71" s="331">
        <v>0</v>
      </c>
      <c r="G71" s="331">
        <v>0</v>
      </c>
      <c r="H71" s="331">
        <v>0</v>
      </c>
      <c r="I71" s="331">
        <v>0</v>
      </c>
      <c r="J71" s="331">
        <v>0</v>
      </c>
      <c r="K71" s="331">
        <v>0</v>
      </c>
      <c r="L71" s="331">
        <v>0</v>
      </c>
      <c r="M71" s="331">
        <v>0</v>
      </c>
      <c r="N71" s="331">
        <v>0</v>
      </c>
      <c r="O71" s="331">
        <v>0</v>
      </c>
      <c r="P71" s="331">
        <v>0</v>
      </c>
      <c r="Q71" s="331">
        <v>0</v>
      </c>
      <c r="R71" s="331">
        <v>0</v>
      </c>
      <c r="S71" s="331">
        <v>0</v>
      </c>
      <c r="T71" s="331"/>
      <c r="U71" s="331"/>
      <c r="V71" s="321">
        <f t="shared" si="2"/>
        <v>0</v>
      </c>
    </row>
    <row r="72" spans="1:23" s="316" customFormat="1" ht="12" x14ac:dyDescent="0.2">
      <c r="A72" s="329" t="s">
        <v>370</v>
      </c>
      <c r="B72" s="321">
        <v>0</v>
      </c>
      <c r="C72" s="321">
        <v>0</v>
      </c>
      <c r="D72" s="331">
        <v>0</v>
      </c>
      <c r="E72" s="331">
        <v>0</v>
      </c>
      <c r="F72" s="331">
        <v>0</v>
      </c>
      <c r="G72" s="331">
        <v>0</v>
      </c>
      <c r="H72" s="331">
        <v>0</v>
      </c>
      <c r="I72" s="331">
        <v>0</v>
      </c>
      <c r="J72" s="331">
        <v>0</v>
      </c>
      <c r="K72" s="331">
        <v>0</v>
      </c>
      <c r="L72" s="331">
        <v>0</v>
      </c>
      <c r="M72" s="331">
        <v>0</v>
      </c>
      <c r="N72" s="331">
        <v>0</v>
      </c>
      <c r="O72" s="331">
        <v>0</v>
      </c>
      <c r="P72" s="331">
        <v>0</v>
      </c>
      <c r="Q72" s="331">
        <v>0</v>
      </c>
      <c r="R72" s="331">
        <v>0</v>
      </c>
      <c r="S72" s="331">
        <v>0</v>
      </c>
      <c r="T72" s="331"/>
      <c r="U72" s="331"/>
      <c r="V72" s="321">
        <f t="shared" si="2"/>
        <v>0</v>
      </c>
    </row>
    <row r="73" spans="1:23" s="316" customFormat="1" ht="24" x14ac:dyDescent="0.2">
      <c r="A73" s="329" t="s">
        <v>371</v>
      </c>
      <c r="B73" s="321">
        <v>0</v>
      </c>
      <c r="C73" s="321">
        <v>0</v>
      </c>
      <c r="D73" s="331">
        <v>0</v>
      </c>
      <c r="E73" s="331">
        <v>0</v>
      </c>
      <c r="F73" s="331">
        <v>0</v>
      </c>
      <c r="G73" s="331">
        <v>0</v>
      </c>
      <c r="H73" s="331">
        <v>0</v>
      </c>
      <c r="I73" s="331">
        <v>0</v>
      </c>
      <c r="J73" s="331">
        <v>0</v>
      </c>
      <c r="K73" s="331">
        <v>0</v>
      </c>
      <c r="L73" s="331">
        <v>0</v>
      </c>
      <c r="M73" s="331">
        <v>0</v>
      </c>
      <c r="N73" s="331">
        <v>0</v>
      </c>
      <c r="O73" s="331">
        <v>0</v>
      </c>
      <c r="P73" s="331">
        <v>0</v>
      </c>
      <c r="Q73" s="331">
        <v>0</v>
      </c>
      <c r="R73" s="331">
        <v>0</v>
      </c>
      <c r="S73" s="331">
        <v>0</v>
      </c>
      <c r="T73" s="331"/>
      <c r="U73" s="331"/>
      <c r="V73" s="321">
        <f t="shared" si="2"/>
        <v>0</v>
      </c>
    </row>
    <row r="74" spans="1:23" s="316" customFormat="1" ht="31.5" customHeight="1" x14ac:dyDescent="0.2">
      <c r="A74" s="329" t="s">
        <v>648</v>
      </c>
      <c r="B74" s="321">
        <v>0</v>
      </c>
      <c r="C74" s="321">
        <v>0</v>
      </c>
      <c r="D74" s="321">
        <v>0</v>
      </c>
      <c r="E74" s="321">
        <v>0</v>
      </c>
      <c r="F74" s="321">
        <v>0</v>
      </c>
      <c r="G74" s="321">
        <v>0</v>
      </c>
      <c r="H74" s="321">
        <v>0</v>
      </c>
      <c r="I74" s="321">
        <v>0</v>
      </c>
      <c r="J74" s="331"/>
      <c r="K74" s="331"/>
      <c r="L74" s="331"/>
      <c r="M74" s="331"/>
      <c r="N74" s="331"/>
      <c r="O74" s="331"/>
      <c r="P74" s="331">
        <v>28162.61</v>
      </c>
      <c r="Q74" s="331">
        <v>-28162.61</v>
      </c>
      <c r="R74" s="331">
        <v>0</v>
      </c>
      <c r="S74" s="331">
        <v>0</v>
      </c>
      <c r="T74" s="331"/>
      <c r="U74" s="331"/>
      <c r="V74" s="321">
        <f t="shared" si="2"/>
        <v>0</v>
      </c>
    </row>
    <row r="75" spans="1:23" s="316" customFormat="1" ht="12" x14ac:dyDescent="0.2">
      <c r="A75" s="332"/>
      <c r="B75" s="333"/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333"/>
      <c r="U75" s="333"/>
      <c r="V75" s="333"/>
    </row>
    <row r="76" spans="1:23" s="316" customFormat="1" ht="15.95" customHeight="1" x14ac:dyDescent="0.2">
      <c r="A76" s="334" t="s">
        <v>372</v>
      </c>
      <c r="B76" s="335">
        <v>5042470460.2641268</v>
      </c>
      <c r="C76" s="335">
        <v>5042470460.2641268</v>
      </c>
      <c r="D76" s="335">
        <f t="shared" ref="D76:I76" si="19">D62+D52+D44+D36+D26+D16+D10+D70</f>
        <v>111623450.52000001</v>
      </c>
      <c r="E76" s="335">
        <f t="shared" si="19"/>
        <v>139611208.11000001</v>
      </c>
      <c r="F76" s="335">
        <f t="shared" si="19"/>
        <v>117745639.55</v>
      </c>
      <c r="G76" s="335">
        <f t="shared" si="19"/>
        <v>151293150.96999997</v>
      </c>
      <c r="H76" s="335">
        <f t="shared" si="19"/>
        <v>163955247.80000001</v>
      </c>
      <c r="I76" s="335">
        <f t="shared" si="19"/>
        <v>181564456.53</v>
      </c>
      <c r="J76" s="335">
        <v>0</v>
      </c>
      <c r="K76" s="335">
        <v>0</v>
      </c>
      <c r="L76" s="335">
        <v>0</v>
      </c>
      <c r="M76" s="335">
        <v>0</v>
      </c>
      <c r="N76" s="335">
        <v>0</v>
      </c>
      <c r="O76" s="335">
        <v>0</v>
      </c>
      <c r="P76" s="335">
        <f>P62+P52+P44+P36+P26+P16+P10+P70</f>
        <v>154158720.37</v>
      </c>
      <c r="Q76" s="335">
        <f>Q62+Q52+Q44+Q36+Q26+Q16+Q10+Q70</f>
        <v>655144062.72000003</v>
      </c>
      <c r="R76" s="335">
        <f t="shared" ref="R76:S76" si="20">R62+R52+R44+R36+R26+R16+R10+R70</f>
        <v>183888068.27000001</v>
      </c>
      <c r="S76" s="335">
        <f t="shared" si="20"/>
        <v>172195659.66999999</v>
      </c>
      <c r="T76" s="335">
        <f t="shared" ref="T76:U76" si="21">T62+T52+T44+T36+T26+T16+T10+T70</f>
        <v>0</v>
      </c>
      <c r="U76" s="335">
        <f t="shared" si="21"/>
        <v>0</v>
      </c>
      <c r="V76" s="335">
        <f>V62+V52+V44+V36+V26+V16+V10</f>
        <v>2031179664.51</v>
      </c>
      <c r="W76" s="122"/>
    </row>
    <row r="77" spans="1:23" s="316" customFormat="1" ht="13.5" customHeight="1" x14ac:dyDescent="0.2">
      <c r="A77" s="322" t="s">
        <v>305</v>
      </c>
      <c r="B77" s="336"/>
      <c r="C77" s="336"/>
      <c r="D77" s="336"/>
      <c r="E77" s="321"/>
      <c r="F77" s="321"/>
      <c r="G77" s="321"/>
      <c r="H77" s="321"/>
      <c r="I77" s="321"/>
      <c r="J77" s="321"/>
      <c r="K77" s="321"/>
      <c r="L77" s="321"/>
      <c r="M77" s="321"/>
      <c r="N77" s="321"/>
      <c r="O77" s="321"/>
      <c r="P77" s="321"/>
      <c r="Q77" s="321"/>
      <c r="R77" s="321"/>
      <c r="S77" s="321"/>
      <c r="T77" s="321"/>
      <c r="U77" s="321"/>
      <c r="V77" s="337"/>
      <c r="W77" s="321"/>
    </row>
    <row r="78" spans="1:23" s="316" customFormat="1" ht="15.75" customHeight="1" x14ac:dyDescent="0.2">
      <c r="A78" s="326" t="s">
        <v>373</v>
      </c>
      <c r="B78" s="327">
        <v>0</v>
      </c>
      <c r="C78" s="327">
        <v>0</v>
      </c>
      <c r="D78" s="327">
        <f>SUM(D79:D80)</f>
        <v>2316833.3299999237</v>
      </c>
      <c r="E78" s="327">
        <f t="shared" ref="E78:V78" si="22">SUM(E79:E80)</f>
        <v>0</v>
      </c>
      <c r="F78" s="327">
        <f t="shared" si="22"/>
        <v>70231758.879999995</v>
      </c>
      <c r="G78" s="327">
        <f t="shared" si="22"/>
        <v>104655201.85000002</v>
      </c>
      <c r="H78" s="327">
        <f t="shared" ref="H78:U78" si="23">SUM(H79:H80)</f>
        <v>158865465.30000019</v>
      </c>
      <c r="I78" s="327">
        <f t="shared" si="23"/>
        <v>157645545.5999999</v>
      </c>
      <c r="J78" s="327">
        <f t="shared" si="23"/>
        <v>0</v>
      </c>
      <c r="K78" s="327">
        <f t="shared" si="23"/>
        <v>0</v>
      </c>
      <c r="L78" s="327">
        <f t="shared" si="23"/>
        <v>0</v>
      </c>
      <c r="M78" s="327">
        <f t="shared" si="23"/>
        <v>0</v>
      </c>
      <c r="N78" s="327">
        <f t="shared" si="23"/>
        <v>0</v>
      </c>
      <c r="O78" s="327">
        <f t="shared" si="23"/>
        <v>0</v>
      </c>
      <c r="P78" s="327">
        <f t="shared" si="23"/>
        <v>9273730.7799999714</v>
      </c>
      <c r="Q78" s="327">
        <f t="shared" si="23"/>
        <v>0</v>
      </c>
      <c r="R78" s="327">
        <f t="shared" si="23"/>
        <v>569718946.13999999</v>
      </c>
      <c r="S78" s="327">
        <f t="shared" si="23"/>
        <v>26396025.139999866</v>
      </c>
      <c r="T78" s="327">
        <f t="shared" si="23"/>
        <v>0</v>
      </c>
      <c r="U78" s="327">
        <f t="shared" si="23"/>
        <v>0</v>
      </c>
      <c r="V78" s="327">
        <f t="shared" si="22"/>
        <v>1099103507.02</v>
      </c>
      <c r="W78" s="328"/>
    </row>
    <row r="79" spans="1:23" s="316" customFormat="1" ht="24" x14ac:dyDescent="0.2">
      <c r="A79" s="329" t="s">
        <v>374</v>
      </c>
      <c r="B79" s="321">
        <v>0</v>
      </c>
      <c r="C79" s="321">
        <v>0</v>
      </c>
      <c r="D79" s="321">
        <v>2316833.3299999237</v>
      </c>
      <c r="E79" s="321">
        <v>0</v>
      </c>
      <c r="F79" s="321">
        <v>70231758.879999995</v>
      </c>
      <c r="G79" s="321">
        <v>104655201.85000002</v>
      </c>
      <c r="H79" s="321">
        <v>158865465.30000019</v>
      </c>
      <c r="I79" s="321">
        <v>157645545.5999999</v>
      </c>
      <c r="J79" s="321">
        <v>0</v>
      </c>
      <c r="K79" s="321">
        <v>0</v>
      </c>
      <c r="L79" s="321">
        <v>0</v>
      </c>
      <c r="M79" s="321">
        <v>0</v>
      </c>
      <c r="N79" s="321">
        <v>0</v>
      </c>
      <c r="O79" s="321">
        <v>0</v>
      </c>
      <c r="P79" s="321">
        <v>9273730.7799999714</v>
      </c>
      <c r="Q79" s="321">
        <v>0</v>
      </c>
      <c r="R79" s="321">
        <v>569718946.13999999</v>
      </c>
      <c r="S79" s="321">
        <v>26396025.139999866</v>
      </c>
      <c r="T79" s="321"/>
      <c r="U79" s="321"/>
      <c r="V79" s="321">
        <f>SUM(D79:U79)</f>
        <v>1099103507.02</v>
      </c>
    </row>
    <row r="80" spans="1:23" s="316" customFormat="1" ht="24" x14ac:dyDescent="0.2">
      <c r="A80" s="329" t="s">
        <v>375</v>
      </c>
      <c r="B80" s="321">
        <v>0</v>
      </c>
      <c r="C80" s="321">
        <v>0</v>
      </c>
      <c r="D80" s="321">
        <v>0</v>
      </c>
      <c r="E80" s="321">
        <v>0</v>
      </c>
      <c r="F80" s="321">
        <v>0</v>
      </c>
      <c r="G80" s="321">
        <v>0</v>
      </c>
      <c r="H80" s="321">
        <v>0</v>
      </c>
      <c r="I80" s="320">
        <v>0</v>
      </c>
      <c r="J80" s="320">
        <v>0</v>
      </c>
      <c r="K80" s="320">
        <v>0</v>
      </c>
      <c r="L80" s="320">
        <v>0</v>
      </c>
      <c r="M80" s="320">
        <v>0</v>
      </c>
      <c r="N80" s="320">
        <v>0</v>
      </c>
      <c r="O80" s="320">
        <v>0</v>
      </c>
      <c r="P80" s="320">
        <v>0</v>
      </c>
      <c r="Q80" s="320">
        <v>0</v>
      </c>
      <c r="R80" s="320">
        <v>0</v>
      </c>
      <c r="S80" s="320">
        <v>0</v>
      </c>
      <c r="T80" s="320"/>
      <c r="U80" s="320"/>
      <c r="V80" s="321">
        <f>SUM(D80:U80)</f>
        <v>0</v>
      </c>
    </row>
    <row r="81" spans="1:23" s="316" customFormat="1" ht="15.75" customHeight="1" x14ac:dyDescent="0.2">
      <c r="A81" s="326" t="s">
        <v>376</v>
      </c>
      <c r="B81" s="327">
        <v>0</v>
      </c>
      <c r="C81" s="327">
        <v>0</v>
      </c>
      <c r="D81" s="327">
        <f>SUM(D82:D83)</f>
        <v>57299626.430000007</v>
      </c>
      <c r="E81" s="327">
        <f t="shared" ref="E81:V81" si="24">SUM(E82:E83)</f>
        <v>299837012.21000016</v>
      </c>
      <c r="F81" s="327">
        <f t="shared" si="24"/>
        <v>0</v>
      </c>
      <c r="G81" s="327">
        <f t="shared" si="24"/>
        <v>0</v>
      </c>
      <c r="H81" s="327">
        <f t="shared" si="24"/>
        <v>0</v>
      </c>
      <c r="I81" s="327">
        <f t="shared" si="24"/>
        <v>0</v>
      </c>
      <c r="J81" s="327">
        <f t="shared" si="24"/>
        <v>0</v>
      </c>
      <c r="K81" s="327">
        <f t="shared" si="24"/>
        <v>0</v>
      </c>
      <c r="L81" s="327">
        <f t="shared" si="24"/>
        <v>0</v>
      </c>
      <c r="M81" s="327">
        <f t="shared" si="24"/>
        <v>0</v>
      </c>
      <c r="N81" s="327">
        <f t="shared" si="24"/>
        <v>0</v>
      </c>
      <c r="O81" s="327">
        <f t="shared" si="24"/>
        <v>0</v>
      </c>
      <c r="P81" s="327">
        <f t="shared" si="24"/>
        <v>14732544.619999999</v>
      </c>
      <c r="Q81" s="327">
        <f t="shared" ref="Q81" si="25">SUM(Q82:Q83)</f>
        <v>0</v>
      </c>
      <c r="R81" s="327">
        <v>0</v>
      </c>
      <c r="S81" s="327">
        <v>0</v>
      </c>
      <c r="T81" s="327">
        <v>0</v>
      </c>
      <c r="U81" s="327">
        <v>0</v>
      </c>
      <c r="V81" s="327">
        <f t="shared" si="24"/>
        <v>371869183.26000017</v>
      </c>
    </row>
    <row r="82" spans="1:23" s="316" customFormat="1" ht="12" x14ac:dyDescent="0.2">
      <c r="A82" s="329" t="s">
        <v>377</v>
      </c>
      <c r="B82" s="321">
        <v>0</v>
      </c>
      <c r="C82" s="321">
        <v>0</v>
      </c>
      <c r="D82" s="321">
        <v>57299626.430000007</v>
      </c>
      <c r="E82" s="321">
        <v>299837012.21000016</v>
      </c>
      <c r="F82" s="321">
        <v>0</v>
      </c>
      <c r="G82" s="321">
        <v>0</v>
      </c>
      <c r="H82" s="321">
        <v>0</v>
      </c>
      <c r="I82" s="321">
        <v>0</v>
      </c>
      <c r="J82" s="321">
        <v>0</v>
      </c>
      <c r="K82" s="321">
        <v>0</v>
      </c>
      <c r="L82" s="321">
        <v>0</v>
      </c>
      <c r="M82" s="321">
        <v>0</v>
      </c>
      <c r="N82" s="321">
        <v>0</v>
      </c>
      <c r="O82" s="321">
        <v>0</v>
      </c>
      <c r="P82" s="321">
        <v>14732544.619999999</v>
      </c>
      <c r="Q82" s="321">
        <v>0</v>
      </c>
      <c r="R82" s="321">
        <v>0</v>
      </c>
      <c r="S82" s="321">
        <v>0</v>
      </c>
      <c r="T82" s="321"/>
      <c r="U82" s="321"/>
      <c r="V82" s="321">
        <f t="shared" ref="V82:V85" si="26">SUM(D82:U82)</f>
        <v>371869183.26000017</v>
      </c>
    </row>
    <row r="83" spans="1:23" s="316" customFormat="1" ht="12" x14ac:dyDescent="0.2">
      <c r="A83" s="329" t="s">
        <v>378</v>
      </c>
      <c r="B83" s="320">
        <v>0</v>
      </c>
      <c r="C83" s="320">
        <v>0</v>
      </c>
      <c r="D83" s="321">
        <v>0</v>
      </c>
      <c r="E83" s="321">
        <v>0</v>
      </c>
      <c r="F83" s="321">
        <v>0</v>
      </c>
      <c r="G83" s="321">
        <v>0</v>
      </c>
      <c r="H83" s="321">
        <v>0</v>
      </c>
      <c r="I83" s="321">
        <v>0</v>
      </c>
      <c r="J83" s="321">
        <v>0</v>
      </c>
      <c r="K83" s="321">
        <v>0</v>
      </c>
      <c r="L83" s="321">
        <v>0</v>
      </c>
      <c r="M83" s="321">
        <v>0</v>
      </c>
      <c r="N83" s="321">
        <v>0</v>
      </c>
      <c r="O83" s="321">
        <v>0</v>
      </c>
      <c r="P83" s="321"/>
      <c r="Q83" s="321">
        <v>0</v>
      </c>
      <c r="R83" s="321">
        <v>0</v>
      </c>
      <c r="S83" s="321">
        <v>0</v>
      </c>
      <c r="T83" s="321"/>
      <c r="U83" s="321"/>
      <c r="V83" s="321">
        <f t="shared" si="26"/>
        <v>0</v>
      </c>
    </row>
    <row r="84" spans="1:23" s="316" customFormat="1" ht="15.75" customHeight="1" x14ac:dyDescent="0.2">
      <c r="A84" s="326" t="s">
        <v>379</v>
      </c>
      <c r="B84" s="327">
        <v>0</v>
      </c>
      <c r="C84" s="327">
        <v>0</v>
      </c>
      <c r="D84" s="327">
        <v>0</v>
      </c>
      <c r="E84" s="327">
        <v>0</v>
      </c>
      <c r="F84" s="327">
        <v>0</v>
      </c>
      <c r="G84" s="327">
        <v>0</v>
      </c>
      <c r="H84" s="327">
        <v>0</v>
      </c>
      <c r="I84" s="327">
        <v>0</v>
      </c>
      <c r="J84" s="327">
        <v>0</v>
      </c>
      <c r="K84" s="327">
        <v>0</v>
      </c>
      <c r="L84" s="327">
        <v>0</v>
      </c>
      <c r="M84" s="327">
        <v>0</v>
      </c>
      <c r="N84" s="327">
        <v>0</v>
      </c>
      <c r="O84" s="327">
        <v>0</v>
      </c>
      <c r="P84" s="327">
        <v>0</v>
      </c>
      <c r="Q84" s="327">
        <v>0</v>
      </c>
      <c r="R84" s="327">
        <v>0</v>
      </c>
      <c r="S84" s="327">
        <v>0</v>
      </c>
      <c r="T84" s="327">
        <v>0</v>
      </c>
      <c r="U84" s="327">
        <v>0</v>
      </c>
      <c r="V84" s="327">
        <f>SUM(D84:O84)</f>
        <v>0</v>
      </c>
    </row>
    <row r="85" spans="1:23" s="316" customFormat="1" ht="12" x14ac:dyDescent="0.2">
      <c r="A85" s="329" t="s">
        <v>380</v>
      </c>
      <c r="B85" s="320">
        <v>0</v>
      </c>
      <c r="C85" s="320">
        <v>0</v>
      </c>
      <c r="D85" s="320">
        <v>0</v>
      </c>
      <c r="E85" s="320">
        <v>0</v>
      </c>
      <c r="F85" s="320">
        <v>0</v>
      </c>
      <c r="G85" s="320">
        <v>0</v>
      </c>
      <c r="H85" s="320">
        <v>0</v>
      </c>
      <c r="I85" s="320">
        <v>0</v>
      </c>
      <c r="J85" s="320">
        <v>0</v>
      </c>
      <c r="K85" s="320">
        <v>0</v>
      </c>
      <c r="L85" s="320">
        <v>0</v>
      </c>
      <c r="M85" s="320">
        <v>0</v>
      </c>
      <c r="N85" s="320">
        <v>0</v>
      </c>
      <c r="O85" s="320">
        <v>0</v>
      </c>
      <c r="P85" s="320">
        <v>0</v>
      </c>
      <c r="Q85" s="320">
        <v>0</v>
      </c>
      <c r="R85" s="320">
        <v>0</v>
      </c>
      <c r="S85" s="320">
        <v>0</v>
      </c>
      <c r="T85" s="320"/>
      <c r="U85" s="320"/>
      <c r="V85" s="321">
        <f t="shared" si="26"/>
        <v>0</v>
      </c>
    </row>
    <row r="86" spans="1:23" s="316" customFormat="1" ht="15.95" customHeight="1" x14ac:dyDescent="0.2">
      <c r="A86" s="334" t="s">
        <v>306</v>
      </c>
      <c r="B86" s="335">
        <v>0</v>
      </c>
      <c r="C86" s="335">
        <v>0</v>
      </c>
      <c r="D86" s="335">
        <f>D78+D81+D84</f>
        <v>59616459.759999931</v>
      </c>
      <c r="E86" s="335">
        <f t="shared" ref="E86:U86" si="27">E78+E81+E84</f>
        <v>299837012.21000016</v>
      </c>
      <c r="F86" s="335">
        <f t="shared" si="27"/>
        <v>70231758.879999995</v>
      </c>
      <c r="G86" s="335">
        <f t="shared" si="27"/>
        <v>104655201.85000002</v>
      </c>
      <c r="H86" s="335">
        <f t="shared" si="27"/>
        <v>158865465.30000019</v>
      </c>
      <c r="I86" s="335">
        <f t="shared" si="27"/>
        <v>157645545.5999999</v>
      </c>
      <c r="J86" s="335">
        <f t="shared" si="27"/>
        <v>0</v>
      </c>
      <c r="K86" s="335">
        <f t="shared" si="27"/>
        <v>0</v>
      </c>
      <c r="L86" s="335">
        <f t="shared" si="27"/>
        <v>0</v>
      </c>
      <c r="M86" s="335">
        <f t="shared" si="27"/>
        <v>0</v>
      </c>
      <c r="N86" s="335">
        <f t="shared" si="27"/>
        <v>0</v>
      </c>
      <c r="O86" s="335">
        <f t="shared" si="27"/>
        <v>0</v>
      </c>
      <c r="P86" s="335">
        <f t="shared" si="27"/>
        <v>24006275.399999969</v>
      </c>
      <c r="Q86" s="335">
        <f t="shared" si="27"/>
        <v>0</v>
      </c>
      <c r="R86" s="335">
        <f t="shared" si="27"/>
        <v>569718946.13999999</v>
      </c>
      <c r="S86" s="335">
        <f t="shared" si="27"/>
        <v>26396025.139999866</v>
      </c>
      <c r="T86" s="335">
        <f t="shared" si="27"/>
        <v>0</v>
      </c>
      <c r="U86" s="335">
        <f t="shared" si="27"/>
        <v>0</v>
      </c>
      <c r="V86" s="335">
        <f>V78+V81+V84</f>
        <v>1470972690.2800002</v>
      </c>
    </row>
    <row r="87" spans="1:23" s="316" customFormat="1" ht="10.5" customHeight="1" x14ac:dyDescent="0.2">
      <c r="B87" s="321"/>
      <c r="C87" s="321"/>
      <c r="D87" s="321"/>
      <c r="E87" s="321"/>
      <c r="F87" s="321"/>
      <c r="G87" s="321"/>
      <c r="H87" s="321"/>
      <c r="I87" s="321"/>
      <c r="J87" s="321"/>
      <c r="K87" s="321"/>
      <c r="L87" s="321"/>
      <c r="M87" s="321"/>
      <c r="N87" s="321"/>
      <c r="O87" s="321"/>
      <c r="P87" s="321"/>
      <c r="Q87" s="321"/>
      <c r="R87" s="321"/>
      <c r="S87" s="321"/>
      <c r="T87" s="321"/>
      <c r="U87" s="321"/>
    </row>
    <row r="88" spans="1:23" s="316" customFormat="1" ht="15.95" customHeight="1" x14ac:dyDescent="0.2">
      <c r="A88" s="338" t="s">
        <v>381</v>
      </c>
      <c r="B88" s="339">
        <v>5042470460.2641268</v>
      </c>
      <c r="C88" s="339">
        <v>5042470460.2641268</v>
      </c>
      <c r="D88" s="339">
        <f t="shared" ref="D88:S88" si="28">D86+D76</f>
        <v>171239910.27999994</v>
      </c>
      <c r="E88" s="339">
        <f t="shared" si="28"/>
        <v>439448220.32000017</v>
      </c>
      <c r="F88" s="339">
        <f t="shared" si="28"/>
        <v>187977398.43000001</v>
      </c>
      <c r="G88" s="339">
        <f t="shared" si="28"/>
        <v>255948352.81999999</v>
      </c>
      <c r="H88" s="339">
        <f t="shared" si="28"/>
        <v>322820713.1000002</v>
      </c>
      <c r="I88" s="339">
        <f t="shared" si="28"/>
        <v>339210002.12999988</v>
      </c>
      <c r="J88" s="339">
        <f t="shared" si="28"/>
        <v>0</v>
      </c>
      <c r="K88" s="339">
        <f t="shared" si="28"/>
        <v>0</v>
      </c>
      <c r="L88" s="339">
        <f t="shared" si="28"/>
        <v>0</v>
      </c>
      <c r="M88" s="339">
        <f t="shared" si="28"/>
        <v>0</v>
      </c>
      <c r="N88" s="339">
        <f t="shared" si="28"/>
        <v>0</v>
      </c>
      <c r="O88" s="339">
        <f t="shared" si="28"/>
        <v>0</v>
      </c>
      <c r="P88" s="339">
        <f t="shared" si="28"/>
        <v>178164995.76999998</v>
      </c>
      <c r="Q88" s="339">
        <f t="shared" si="28"/>
        <v>655144062.72000003</v>
      </c>
      <c r="R88" s="339">
        <f t="shared" si="28"/>
        <v>753607014.40999997</v>
      </c>
      <c r="S88" s="339">
        <f t="shared" si="28"/>
        <v>198591684.80999985</v>
      </c>
      <c r="T88" s="339"/>
      <c r="U88" s="339"/>
      <c r="V88" s="339">
        <f>V86+V76</f>
        <v>3502152354.79</v>
      </c>
    </row>
    <row r="89" spans="1:23" x14ac:dyDescent="0.25">
      <c r="A89" s="133"/>
      <c r="B89" s="133"/>
      <c r="C89" s="133"/>
      <c r="D89" s="130"/>
      <c r="E89" s="130"/>
      <c r="F89" s="130"/>
      <c r="J89" s="131"/>
      <c r="K89" s="131"/>
      <c r="L89" s="131"/>
      <c r="M89" s="131"/>
      <c r="N89" s="131"/>
      <c r="O89" s="131"/>
      <c r="P89" s="133"/>
      <c r="Q89" s="133"/>
      <c r="R89" s="133"/>
      <c r="S89" s="133"/>
      <c r="T89" s="133"/>
      <c r="U89" s="133"/>
    </row>
    <row r="90" spans="1:23" s="126" customFormat="1" x14ac:dyDescent="0.25">
      <c r="A90" s="134"/>
      <c r="B90" s="135"/>
      <c r="C90" s="135"/>
      <c r="D90" s="130"/>
      <c r="E90" s="130"/>
      <c r="F90" s="130"/>
      <c r="G90" s="313"/>
      <c r="H90" s="315"/>
      <c r="I90" s="314"/>
      <c r="J90" s="133"/>
      <c r="K90" s="133"/>
      <c r="S90" s="135"/>
      <c r="T90" s="135"/>
      <c r="U90" s="135"/>
      <c r="V90" s="135"/>
      <c r="W90" s="124"/>
    </row>
    <row r="91" spans="1:23" s="126" customFormat="1" x14ac:dyDescent="0.25">
      <c r="B91" s="345" t="s">
        <v>686</v>
      </c>
      <c r="C91" s="345"/>
      <c r="D91" s="130"/>
      <c r="E91" s="130"/>
      <c r="F91" s="130"/>
      <c r="G91" s="347" t="s">
        <v>687</v>
      </c>
      <c r="H91" s="347"/>
      <c r="I91" s="314"/>
      <c r="J91" s="133"/>
      <c r="K91" s="133"/>
      <c r="S91" s="350" t="s">
        <v>688</v>
      </c>
      <c r="T91" s="350"/>
      <c r="U91" s="350"/>
      <c r="V91" s="350"/>
      <c r="W91" s="124"/>
    </row>
    <row r="92" spans="1:23" s="126" customFormat="1" x14ac:dyDescent="0.25">
      <c r="B92" s="346" t="s">
        <v>689</v>
      </c>
      <c r="C92" s="346"/>
      <c r="D92" s="130"/>
      <c r="E92" s="130"/>
      <c r="G92" s="348" t="s">
        <v>691</v>
      </c>
      <c r="H92" s="348"/>
      <c r="I92" s="314"/>
      <c r="J92" s="133"/>
      <c r="K92" s="133"/>
      <c r="S92" s="348" t="s">
        <v>690</v>
      </c>
      <c r="T92" s="348"/>
      <c r="U92" s="348"/>
      <c r="V92" s="348"/>
      <c r="W92" s="124"/>
    </row>
    <row r="93" spans="1:23" x14ac:dyDescent="0.25">
      <c r="B93" s="136"/>
      <c r="C93" s="136"/>
      <c r="E93" s="130"/>
      <c r="F93" s="130"/>
      <c r="K93" s="133"/>
      <c r="L93" s="133"/>
      <c r="M93" s="133"/>
    </row>
    <row r="94" spans="1:23" x14ac:dyDescent="0.25">
      <c r="B94" s="127"/>
      <c r="C94" s="127"/>
      <c r="E94" s="130"/>
      <c r="F94" s="130"/>
      <c r="S94" s="349">
        <v>45615</v>
      </c>
      <c r="T94" s="349"/>
      <c r="U94" s="349"/>
      <c r="V94" s="349"/>
    </row>
  </sheetData>
  <mergeCells count="15">
    <mergeCell ref="A1:V1"/>
    <mergeCell ref="A2:V2"/>
    <mergeCell ref="A3:V3"/>
    <mergeCell ref="A4:V4"/>
    <mergeCell ref="A6:A7"/>
    <mergeCell ref="B6:B7"/>
    <mergeCell ref="C6:C7"/>
    <mergeCell ref="D6:V6"/>
    <mergeCell ref="B91:C91"/>
    <mergeCell ref="B92:C92"/>
    <mergeCell ref="G91:H91"/>
    <mergeCell ref="G92:H92"/>
    <mergeCell ref="S94:V94"/>
    <mergeCell ref="S91:V91"/>
    <mergeCell ref="S92:V92"/>
  </mergeCells>
  <phoneticPr fontId="33" type="noConversion"/>
  <printOptions horizontalCentered="1"/>
  <pageMargins left="0.19685039370078741" right="0.19685039370078741" top="0.59055118110236227" bottom="0.59055118110236227" header="0.31496062992125984" footer="0.19685039370078741"/>
  <pageSetup scale="55" fitToHeight="0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278"/>
  <sheetViews>
    <sheetView topLeftCell="A88" zoomScaleNormal="100" workbookViewId="0">
      <selection activeCell="D105" sqref="D105"/>
    </sheetView>
  </sheetViews>
  <sheetFormatPr baseColWidth="10" defaultRowHeight="15" x14ac:dyDescent="0.25"/>
  <cols>
    <col min="1" max="1" width="11.28515625" customWidth="1"/>
    <col min="2" max="2" width="39.42578125" customWidth="1"/>
    <col min="3" max="4" width="14.7109375" customWidth="1"/>
    <col min="5" max="5" width="14.5703125" customWidth="1"/>
    <col min="6" max="6" width="15" bestFit="1" customWidth="1"/>
    <col min="7" max="7" width="10.42578125" customWidth="1"/>
    <col min="8" max="8" width="13.85546875" customWidth="1"/>
    <col min="9" max="9" width="15.28515625" customWidth="1"/>
    <col min="10" max="10" width="14.7109375" customWidth="1"/>
    <col min="11" max="11" width="13.7109375" customWidth="1"/>
    <col min="12" max="12" width="8" customWidth="1"/>
  </cols>
  <sheetData>
    <row r="1" spans="1:80" x14ac:dyDescent="0.25">
      <c r="A1" s="357" t="s">
        <v>243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1:80" x14ac:dyDescent="0.25">
      <c r="A2" s="357" t="s">
        <v>244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</row>
    <row r="3" spans="1:80" x14ac:dyDescent="0.25">
      <c r="A3" s="357" t="s">
        <v>245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</row>
    <row r="4" spans="1:80" x14ac:dyDescent="0.25">
      <c r="A4" s="357" t="s">
        <v>246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</row>
    <row r="5" spans="1:80" x14ac:dyDescent="0.25">
      <c r="A5" s="357" t="s">
        <v>684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</row>
    <row r="6" spans="1:80" ht="15.75" thickBot="1" x14ac:dyDescent="0.3"/>
    <row r="7" spans="1:80" ht="15" customHeight="1" x14ac:dyDescent="0.25">
      <c r="A7" s="358" t="s">
        <v>0</v>
      </c>
      <c r="B7" s="358" t="s">
        <v>1</v>
      </c>
      <c r="C7" s="115" t="s">
        <v>2</v>
      </c>
      <c r="D7" s="115" t="s">
        <v>3</v>
      </c>
      <c r="E7" s="116" t="s">
        <v>4</v>
      </c>
      <c r="F7" s="360" t="s">
        <v>552</v>
      </c>
      <c r="G7" s="362" t="s">
        <v>553</v>
      </c>
      <c r="H7" s="116" t="s">
        <v>2</v>
      </c>
      <c r="I7" s="116" t="s">
        <v>4</v>
      </c>
      <c r="J7" s="360" t="s">
        <v>554</v>
      </c>
      <c r="K7" s="364" t="s">
        <v>555</v>
      </c>
      <c r="L7" s="171"/>
    </row>
    <row r="8" spans="1:80" ht="15.75" thickBot="1" x14ac:dyDescent="0.3">
      <c r="A8" s="359"/>
      <c r="B8" s="359"/>
      <c r="C8" s="138" t="s">
        <v>445</v>
      </c>
      <c r="D8" s="138" t="s">
        <v>445</v>
      </c>
      <c r="E8" s="138" t="s">
        <v>445</v>
      </c>
      <c r="F8" s="361"/>
      <c r="G8" s="363"/>
      <c r="H8" s="170" t="s">
        <v>685</v>
      </c>
      <c r="I8" s="170" t="s">
        <v>685</v>
      </c>
      <c r="J8" s="361"/>
      <c r="K8" s="365"/>
      <c r="L8" s="104"/>
    </row>
    <row r="9" spans="1:80" x14ac:dyDescent="0.25">
      <c r="A9" s="9" t="s">
        <v>5</v>
      </c>
      <c r="B9" s="10"/>
      <c r="C9" s="248"/>
      <c r="D9" s="186"/>
      <c r="E9" s="19"/>
      <c r="F9" s="19"/>
      <c r="G9" s="249"/>
      <c r="H9" s="247"/>
      <c r="I9" s="19"/>
      <c r="J9" s="19"/>
      <c r="K9" s="249"/>
      <c r="L9" s="104"/>
    </row>
    <row r="10" spans="1:80" x14ac:dyDescent="0.25">
      <c r="A10" s="11"/>
      <c r="B10" s="12" t="s">
        <v>6</v>
      </c>
      <c r="C10" s="250">
        <v>160124909.11000001</v>
      </c>
      <c r="D10" s="250">
        <v>160124909.11000001</v>
      </c>
      <c r="E10" s="20">
        <v>155614275.25</v>
      </c>
      <c r="F10" s="21">
        <v>4510633.8600000143</v>
      </c>
      <c r="G10" s="117">
        <v>1.0289859902168583</v>
      </c>
      <c r="H10" s="184">
        <v>1591531494.5599999</v>
      </c>
      <c r="I10" s="21">
        <v>1747620897.9300001</v>
      </c>
      <c r="J10" s="21">
        <v>-156089403.37000012</v>
      </c>
      <c r="K10" s="117">
        <v>0.9106846321448302</v>
      </c>
      <c r="L10" s="104"/>
    </row>
    <row r="11" spans="1:80" x14ac:dyDescent="0.25">
      <c r="A11" s="11" t="s">
        <v>7</v>
      </c>
      <c r="B11" s="13" t="s">
        <v>8</v>
      </c>
      <c r="C11" s="252">
        <v>160124909.11000001</v>
      </c>
      <c r="D11" s="252">
        <v>160124909.11000001</v>
      </c>
      <c r="E11" s="22">
        <v>154114275.25</v>
      </c>
      <c r="F11" s="23">
        <v>6010633.8600000143</v>
      </c>
      <c r="G11" s="118">
        <v>1.0390011493111182</v>
      </c>
      <c r="H11" s="251">
        <v>1591531494.5599999</v>
      </c>
      <c r="I11" s="23">
        <v>1531910397.9300003</v>
      </c>
      <c r="J11" s="23">
        <v>59621096.629999638</v>
      </c>
      <c r="K11" s="118">
        <v>1.0389194411830893</v>
      </c>
      <c r="L11" s="104"/>
    </row>
    <row r="12" spans="1:80" x14ac:dyDescent="0.25">
      <c r="A12" s="14" t="s">
        <v>9</v>
      </c>
      <c r="B12" s="13" t="s">
        <v>10</v>
      </c>
      <c r="C12" s="252">
        <v>0</v>
      </c>
      <c r="D12" s="252">
        <v>0</v>
      </c>
      <c r="E12" s="22">
        <v>1500000</v>
      </c>
      <c r="F12" s="23">
        <v>-1500000</v>
      </c>
      <c r="G12" s="118">
        <v>0</v>
      </c>
      <c r="H12" s="251">
        <v>0</v>
      </c>
      <c r="I12" s="23">
        <v>215710500</v>
      </c>
      <c r="J12" s="23">
        <v>-215710500</v>
      </c>
      <c r="K12" s="118">
        <v>0</v>
      </c>
      <c r="L12" s="172"/>
    </row>
    <row r="13" spans="1:80" x14ac:dyDescent="0.25">
      <c r="A13" s="14"/>
      <c r="B13" s="15"/>
      <c r="C13" s="253"/>
      <c r="D13" s="253"/>
      <c r="E13" s="24"/>
      <c r="F13" s="21"/>
      <c r="G13" s="117"/>
      <c r="H13" s="251"/>
      <c r="I13" s="23"/>
      <c r="J13" s="23"/>
      <c r="K13" s="117"/>
      <c r="L13" s="172"/>
    </row>
    <row r="14" spans="1:80" x14ac:dyDescent="0.25">
      <c r="A14" s="16"/>
      <c r="B14" s="12" t="s">
        <v>11</v>
      </c>
      <c r="C14" s="250">
        <v>14206020.959999999</v>
      </c>
      <c r="D14" s="250">
        <v>14206020.959999999</v>
      </c>
      <c r="E14" s="20">
        <v>9528832.2200000007</v>
      </c>
      <c r="F14" s="21">
        <v>4677188.7399999984</v>
      </c>
      <c r="G14" s="117">
        <v>1.4908459538392416</v>
      </c>
      <c r="H14" s="184">
        <v>131438388.17</v>
      </c>
      <c r="I14" s="21">
        <v>95288322.200000003</v>
      </c>
      <c r="J14" s="21">
        <v>36150065.969999991</v>
      </c>
      <c r="K14" s="117">
        <v>1.3793756163963604</v>
      </c>
      <c r="L14" s="104"/>
    </row>
    <row r="15" spans="1:80" x14ac:dyDescent="0.25">
      <c r="A15" s="11" t="s">
        <v>12</v>
      </c>
      <c r="B15" s="17" t="s">
        <v>13</v>
      </c>
      <c r="C15" s="252">
        <v>11084448.35</v>
      </c>
      <c r="D15" s="252">
        <v>11084448.35</v>
      </c>
      <c r="E15" s="22">
        <v>7051335.8425000003</v>
      </c>
      <c r="F15" s="23">
        <v>4033112.5074999994</v>
      </c>
      <c r="G15" s="119">
        <v>1.5719643196104085</v>
      </c>
      <c r="H15" s="251">
        <v>107681578.98999999</v>
      </c>
      <c r="I15" s="23">
        <v>70513358.424999997</v>
      </c>
      <c r="J15" s="23">
        <v>37168220.564999998</v>
      </c>
      <c r="K15" s="119">
        <v>1.527108925105775</v>
      </c>
      <c r="L15" s="104"/>
    </row>
    <row r="16" spans="1:80" x14ac:dyDescent="0.25">
      <c r="A16" s="11" t="s">
        <v>14</v>
      </c>
      <c r="B16" s="17" t="s">
        <v>15</v>
      </c>
      <c r="C16" s="252">
        <v>3121572.61</v>
      </c>
      <c r="D16" s="252">
        <v>3121572.61</v>
      </c>
      <c r="E16" s="22">
        <v>2477496.3774999999</v>
      </c>
      <c r="F16" s="23">
        <v>644076.23249999993</v>
      </c>
      <c r="G16" s="118">
        <v>1.2599706051437001</v>
      </c>
      <c r="H16" s="251">
        <v>23756809.179999996</v>
      </c>
      <c r="I16" s="23">
        <v>24774963.775000002</v>
      </c>
      <c r="J16" s="23">
        <v>-1018154.5950000063</v>
      </c>
      <c r="K16" s="118">
        <v>0.95890389167683021</v>
      </c>
      <c r="L16" s="104"/>
    </row>
    <row r="17" spans="1:12" x14ac:dyDescent="0.25">
      <c r="A17" s="11"/>
      <c r="B17" s="18"/>
      <c r="C17" s="253"/>
      <c r="D17" s="253"/>
      <c r="E17" s="24"/>
      <c r="F17" s="21"/>
      <c r="G17" s="117"/>
      <c r="H17" s="251"/>
      <c r="I17" s="23"/>
      <c r="J17" s="23"/>
      <c r="K17" s="117"/>
      <c r="L17" s="104"/>
    </row>
    <row r="18" spans="1:12" x14ac:dyDescent="0.25">
      <c r="A18" s="11"/>
      <c r="B18" s="12" t="s">
        <v>17</v>
      </c>
      <c r="C18" s="250">
        <v>2865638.23</v>
      </c>
      <c r="D18" s="250">
        <v>2865638.23</v>
      </c>
      <c r="E18" s="21">
        <v>104429951</v>
      </c>
      <c r="F18" s="21">
        <v>-101564312.77</v>
      </c>
      <c r="G18" s="117">
        <v>2.7440769650461678E-2</v>
      </c>
      <c r="H18" s="184">
        <v>567501137.12</v>
      </c>
      <c r="I18" s="21">
        <v>1575184510</v>
      </c>
      <c r="J18" s="21">
        <v>-1007683372.88</v>
      </c>
      <c r="K18" s="117">
        <v>0.36027597625372787</v>
      </c>
      <c r="L18" s="104"/>
    </row>
    <row r="19" spans="1:12" x14ac:dyDescent="0.25">
      <c r="A19" s="26" t="s">
        <v>18</v>
      </c>
      <c r="B19" s="13" t="s">
        <v>19</v>
      </c>
      <c r="C19" s="252">
        <v>-25967.15</v>
      </c>
      <c r="D19" s="252">
        <v>-25967.15</v>
      </c>
      <c r="E19" s="22">
        <v>0</v>
      </c>
      <c r="F19" s="23">
        <v>-25967.15</v>
      </c>
      <c r="G19" s="119" t="s">
        <v>16</v>
      </c>
      <c r="H19" s="251">
        <v>398719.06999999995</v>
      </c>
      <c r="I19" s="23">
        <v>0</v>
      </c>
      <c r="J19" s="23">
        <v>398719.06999999995</v>
      </c>
      <c r="K19" s="119" t="s">
        <v>16</v>
      </c>
      <c r="L19" s="104"/>
    </row>
    <row r="20" spans="1:12" x14ac:dyDescent="0.25">
      <c r="A20" s="26" t="s">
        <v>20</v>
      </c>
      <c r="B20" s="13" t="s">
        <v>21</v>
      </c>
      <c r="C20" s="252">
        <v>2463105.38</v>
      </c>
      <c r="D20" s="252">
        <v>2463105.38</v>
      </c>
      <c r="E20" s="22">
        <v>1170000</v>
      </c>
      <c r="F20" s="23">
        <v>1293105.3799999999</v>
      </c>
      <c r="G20" s="119">
        <v>2.1052182735042733</v>
      </c>
      <c r="H20" s="251">
        <v>18118266.150000002</v>
      </c>
      <c r="I20" s="23">
        <v>11970000</v>
      </c>
      <c r="J20" s="23">
        <v>6148266.1500000022</v>
      </c>
      <c r="K20" s="119">
        <v>1.5136396115288222</v>
      </c>
      <c r="L20" s="104"/>
    </row>
    <row r="21" spans="1:12" x14ac:dyDescent="0.25">
      <c r="A21" s="26" t="s">
        <v>22</v>
      </c>
      <c r="B21" s="13" t="s">
        <v>23</v>
      </c>
      <c r="C21" s="252">
        <v>0</v>
      </c>
      <c r="D21" s="252">
        <v>0</v>
      </c>
      <c r="E21" s="22">
        <v>0</v>
      </c>
      <c r="F21" s="23">
        <v>0</v>
      </c>
      <c r="G21" s="118" t="s">
        <v>16</v>
      </c>
      <c r="H21" s="251">
        <v>743.24</v>
      </c>
      <c r="I21" s="23">
        <v>0</v>
      </c>
      <c r="J21" s="23">
        <v>743.24</v>
      </c>
      <c r="K21" s="118" t="s">
        <v>16</v>
      </c>
      <c r="L21" s="104"/>
    </row>
    <row r="22" spans="1:12" x14ac:dyDescent="0.25">
      <c r="A22" s="26" t="s">
        <v>680</v>
      </c>
      <c r="B22" s="13" t="s">
        <v>681</v>
      </c>
      <c r="C22" s="252">
        <v>0</v>
      </c>
      <c r="D22" s="252">
        <v>0</v>
      </c>
      <c r="E22" s="22">
        <v>0</v>
      </c>
      <c r="F22" s="23">
        <v>0</v>
      </c>
      <c r="G22" s="118" t="s">
        <v>16</v>
      </c>
      <c r="H22" s="251">
        <v>541350000</v>
      </c>
      <c r="I22" s="23">
        <v>530640000</v>
      </c>
      <c r="J22" s="23">
        <v>10710000</v>
      </c>
      <c r="K22" s="118">
        <v>1.0201831750339212</v>
      </c>
      <c r="L22" s="104"/>
    </row>
    <row r="23" spans="1:12" ht="24.75" x14ac:dyDescent="0.25">
      <c r="A23" s="26" t="s">
        <v>24</v>
      </c>
      <c r="B23" s="13" t="s">
        <v>451</v>
      </c>
      <c r="C23" s="252">
        <v>428500</v>
      </c>
      <c r="D23" s="252">
        <v>428500</v>
      </c>
      <c r="E23" s="22">
        <v>725000</v>
      </c>
      <c r="F23" s="23">
        <v>-296500</v>
      </c>
      <c r="G23" s="118">
        <v>0.59103448275862069</v>
      </c>
      <c r="H23" s="251">
        <v>6433112.75</v>
      </c>
      <c r="I23" s="23">
        <v>7225000</v>
      </c>
      <c r="J23" s="23">
        <v>-791887.25</v>
      </c>
      <c r="K23" s="118">
        <v>0.89039622837370247</v>
      </c>
      <c r="L23" s="104"/>
    </row>
    <row r="24" spans="1:12" x14ac:dyDescent="0.25">
      <c r="A24" s="26" t="s">
        <v>25</v>
      </c>
      <c r="B24" s="13" t="s">
        <v>26</v>
      </c>
      <c r="C24" s="252">
        <v>0</v>
      </c>
      <c r="D24" s="252">
        <v>0</v>
      </c>
      <c r="E24" s="22">
        <v>102534951</v>
      </c>
      <c r="F24" s="23">
        <v>-102534951</v>
      </c>
      <c r="G24" s="118">
        <v>0</v>
      </c>
      <c r="H24" s="251">
        <v>1200295.9100000001</v>
      </c>
      <c r="I24" s="23">
        <v>1025349510</v>
      </c>
      <c r="J24" s="23">
        <v>-1024149214.09</v>
      </c>
      <c r="K24" s="118">
        <v>1.1706212352898088E-3</v>
      </c>
      <c r="L24" s="104"/>
    </row>
    <row r="25" spans="1:12" x14ac:dyDescent="0.25">
      <c r="A25" s="11"/>
      <c r="B25" s="12"/>
      <c r="C25" s="254"/>
      <c r="D25" s="254"/>
      <c r="E25" s="27"/>
      <c r="F25" s="23"/>
      <c r="G25" s="120"/>
      <c r="H25" s="159"/>
      <c r="I25" s="159"/>
      <c r="J25" s="23"/>
      <c r="K25" s="120" t="s">
        <v>16</v>
      </c>
      <c r="L25" s="104"/>
    </row>
    <row r="26" spans="1:12" x14ac:dyDescent="0.25">
      <c r="A26" s="44"/>
      <c r="B26" s="12" t="s">
        <v>657</v>
      </c>
      <c r="C26" s="254"/>
      <c r="D26" s="254"/>
      <c r="E26" s="27"/>
      <c r="F26" s="23"/>
      <c r="G26" s="120"/>
      <c r="H26" s="159"/>
      <c r="I26" s="159"/>
      <c r="J26" s="23"/>
      <c r="K26" s="120" t="s">
        <v>16</v>
      </c>
      <c r="L26" s="173"/>
    </row>
    <row r="27" spans="1:12" x14ac:dyDescent="0.25">
      <c r="A27" s="11"/>
      <c r="B27" s="15" t="s">
        <v>658</v>
      </c>
      <c r="C27" s="254"/>
      <c r="D27" s="254">
        <v>21395116.509999998</v>
      </c>
      <c r="E27" s="27"/>
      <c r="F27" s="23"/>
      <c r="G27" s="120"/>
      <c r="H27" s="159"/>
      <c r="I27" s="159"/>
      <c r="J27" s="23"/>
      <c r="K27" s="120" t="s">
        <v>16</v>
      </c>
      <c r="L27" s="104"/>
    </row>
    <row r="28" spans="1:12" x14ac:dyDescent="0.25">
      <c r="A28" s="11"/>
      <c r="B28" s="15"/>
      <c r="C28" s="255"/>
      <c r="D28" s="255"/>
      <c r="E28" s="182"/>
      <c r="F28" s="20"/>
      <c r="G28" s="183"/>
      <c r="H28" s="184">
        <v>0</v>
      </c>
      <c r="I28" s="184">
        <v>0</v>
      </c>
      <c r="J28" s="20"/>
      <c r="K28" s="183" t="s">
        <v>16</v>
      </c>
      <c r="L28" s="174"/>
    </row>
    <row r="29" spans="1:12" x14ac:dyDescent="0.25">
      <c r="A29" s="28"/>
      <c r="B29" s="28" t="s">
        <v>27</v>
      </c>
      <c r="C29" s="188">
        <v>177196568.30000001</v>
      </c>
      <c r="D29" s="188">
        <v>198591684.81</v>
      </c>
      <c r="E29" s="37">
        <v>269613058.47000003</v>
      </c>
      <c r="F29" s="38">
        <v>-92416490.169999987</v>
      </c>
      <c r="G29" s="121">
        <v>0.65722546714003749</v>
      </c>
      <c r="H29" s="256">
        <v>2290471019.8500004</v>
      </c>
      <c r="I29" s="37">
        <v>3418493730.1300001</v>
      </c>
      <c r="J29" s="39">
        <v>-1128022710.2799997</v>
      </c>
      <c r="K29" s="121">
        <v>0.67002346666960166</v>
      </c>
      <c r="L29" s="174"/>
    </row>
    <row r="30" spans="1:12" x14ac:dyDescent="0.25">
      <c r="A30" s="29"/>
      <c r="B30" s="30" t="s">
        <v>28</v>
      </c>
      <c r="C30" s="257"/>
      <c r="D30" s="257"/>
      <c r="E30" s="40"/>
      <c r="F30" s="40"/>
      <c r="G30" s="258"/>
      <c r="H30" s="40"/>
      <c r="I30" s="40"/>
      <c r="J30" s="40"/>
      <c r="K30" s="258"/>
      <c r="L30" s="172"/>
    </row>
    <row r="31" spans="1:12" ht="15.75" x14ac:dyDescent="0.25">
      <c r="A31" s="31" t="s">
        <v>487</v>
      </c>
      <c r="B31" s="32" t="s">
        <v>29</v>
      </c>
      <c r="C31" s="259">
        <v>117813489.09999999</v>
      </c>
      <c r="D31" s="259">
        <v>114924865.56999999</v>
      </c>
      <c r="E31" s="51">
        <v>88855939.583144814</v>
      </c>
      <c r="F31" s="39">
        <v>-28957549.51685518</v>
      </c>
      <c r="G31" s="121">
        <v>1.3258932340674745</v>
      </c>
      <c r="H31" s="260">
        <v>988749951.71000016</v>
      </c>
      <c r="I31" s="51">
        <v>927012377.478948</v>
      </c>
      <c r="J31" s="39">
        <v>-61737574.23105216</v>
      </c>
      <c r="K31" s="121">
        <v>1.0665984357177087</v>
      </c>
      <c r="L31" s="104"/>
    </row>
    <row r="32" spans="1:12" x14ac:dyDescent="0.25">
      <c r="A32" s="33" t="s">
        <v>30</v>
      </c>
      <c r="B32" s="34" t="s">
        <v>29</v>
      </c>
      <c r="C32" s="250">
        <v>117813489.09999999</v>
      </c>
      <c r="D32" s="250">
        <v>114924865.56999999</v>
      </c>
      <c r="E32" s="41">
        <v>88855939.583144814</v>
      </c>
      <c r="F32" s="41">
        <v>-28957549.51685518</v>
      </c>
      <c r="G32" s="117">
        <v>1.3258932340674745</v>
      </c>
      <c r="H32" s="261">
        <v>988749951.71000016</v>
      </c>
      <c r="I32" s="41">
        <v>927012377.478948</v>
      </c>
      <c r="J32" s="41">
        <v>-61737574.23105216</v>
      </c>
      <c r="K32" s="117">
        <v>1.0665984357177087</v>
      </c>
      <c r="L32" s="175"/>
    </row>
    <row r="33" spans="1:12" x14ac:dyDescent="0.25">
      <c r="A33" s="35" t="s">
        <v>31</v>
      </c>
      <c r="B33" s="36" t="s">
        <v>32</v>
      </c>
      <c r="C33" s="250">
        <v>98115237.579999998</v>
      </c>
      <c r="D33" s="250">
        <v>95226614.049999997</v>
      </c>
      <c r="E33" s="41">
        <v>68826445.971342906</v>
      </c>
      <c r="F33" s="41">
        <v>-29288791.608657092</v>
      </c>
      <c r="G33" s="117">
        <v>1.4255456052583624</v>
      </c>
      <c r="H33" s="261">
        <v>730728600.54000008</v>
      </c>
      <c r="I33" s="41">
        <v>690289459.71342909</v>
      </c>
      <c r="J33" s="41">
        <v>-40439140.826570988</v>
      </c>
      <c r="K33" s="117">
        <v>1.0585828745572317</v>
      </c>
      <c r="L33" s="104"/>
    </row>
    <row r="34" spans="1:12" x14ac:dyDescent="0.25">
      <c r="A34" s="11" t="s">
        <v>33</v>
      </c>
      <c r="B34" s="42" t="s">
        <v>34</v>
      </c>
      <c r="C34" s="262">
        <v>67867535.290000007</v>
      </c>
      <c r="D34" s="262">
        <v>67867535.290000007</v>
      </c>
      <c r="E34" s="22">
        <v>58041244.572499998</v>
      </c>
      <c r="F34" s="22">
        <v>-9826290.7175000086</v>
      </c>
      <c r="G34" s="118">
        <v>1.1692984151162691</v>
      </c>
      <c r="H34" s="159">
        <v>589343774.67999995</v>
      </c>
      <c r="I34" s="22">
        <v>580412445.72500002</v>
      </c>
      <c r="J34" s="22">
        <v>-8931328.9549999237</v>
      </c>
      <c r="K34" s="118">
        <v>1.0153879004848763</v>
      </c>
      <c r="L34" s="104"/>
    </row>
    <row r="35" spans="1:12" x14ac:dyDescent="0.25">
      <c r="A35" s="26" t="s">
        <v>408</v>
      </c>
      <c r="B35" s="42" t="s">
        <v>488</v>
      </c>
      <c r="C35" s="262">
        <v>113000</v>
      </c>
      <c r="D35" s="262">
        <v>113000</v>
      </c>
      <c r="E35" s="22">
        <v>1398666.6666666667</v>
      </c>
      <c r="F35" s="22">
        <v>1285666.6666666667</v>
      </c>
      <c r="G35" s="118">
        <v>8.0791229742612006E-2</v>
      </c>
      <c r="H35" s="159">
        <v>113000</v>
      </c>
      <c r="I35" s="22">
        <v>16011666.666666664</v>
      </c>
      <c r="J35" s="22">
        <v>15898666.666666664</v>
      </c>
      <c r="K35" s="118">
        <v>7.0573540126990745E-3</v>
      </c>
      <c r="L35" s="104"/>
    </row>
    <row r="36" spans="1:12" x14ac:dyDescent="0.25">
      <c r="A36" s="26" t="s">
        <v>35</v>
      </c>
      <c r="B36" s="42" t="s">
        <v>469</v>
      </c>
      <c r="C36" s="262">
        <v>6739583.6600000001</v>
      </c>
      <c r="D36" s="262">
        <v>3850960.1300000004</v>
      </c>
      <c r="E36" s="22">
        <v>5804124.4572500018</v>
      </c>
      <c r="F36" s="22">
        <v>-935459.20274999831</v>
      </c>
      <c r="G36" s="118">
        <v>1.1611714582690427</v>
      </c>
      <c r="H36" s="159">
        <v>58461204.920000002</v>
      </c>
      <c r="I36" s="22">
        <v>58041244.572500005</v>
      </c>
      <c r="J36" s="22">
        <v>-419960.34749999642</v>
      </c>
      <c r="K36" s="118">
        <v>1.0072355503503274</v>
      </c>
      <c r="L36" s="174"/>
    </row>
    <row r="37" spans="1:12" x14ac:dyDescent="0.25">
      <c r="A37" s="26" t="s">
        <v>36</v>
      </c>
      <c r="B37" s="42" t="s">
        <v>37</v>
      </c>
      <c r="C37" s="262">
        <v>20089210.079999998</v>
      </c>
      <c r="D37" s="262">
        <v>20089210.079999998</v>
      </c>
      <c r="E37" s="22">
        <v>3332474.6743499991</v>
      </c>
      <c r="F37" s="22">
        <v>-16756735.405649999</v>
      </c>
      <c r="G37" s="118">
        <v>6.0283159042816763</v>
      </c>
      <c r="H37" s="159">
        <v>70158477.219999999</v>
      </c>
      <c r="I37" s="22">
        <v>33324746.743499994</v>
      </c>
      <c r="J37" s="22">
        <v>-36833730.476500005</v>
      </c>
      <c r="K37" s="118">
        <v>2.1052966361607668</v>
      </c>
      <c r="L37" s="174"/>
    </row>
    <row r="38" spans="1:12" x14ac:dyDescent="0.25">
      <c r="A38" s="26" t="s">
        <v>38</v>
      </c>
      <c r="B38" s="42" t="s">
        <v>39</v>
      </c>
      <c r="C38" s="262">
        <v>3305908.55</v>
      </c>
      <c r="D38" s="262">
        <v>3305908.55</v>
      </c>
      <c r="E38" s="22">
        <v>249935.60057625003</v>
      </c>
      <c r="F38" s="22">
        <v>-3055972.9494237499</v>
      </c>
      <c r="G38" s="118">
        <v>13.227041455390577</v>
      </c>
      <c r="H38" s="159">
        <v>12652143.719999999</v>
      </c>
      <c r="I38" s="22">
        <v>2499356.0057625002</v>
      </c>
      <c r="J38" s="22">
        <v>-10152787.714237498</v>
      </c>
      <c r="K38" s="118">
        <v>5.0621614891313174</v>
      </c>
      <c r="L38" s="104"/>
    </row>
    <row r="39" spans="1:12" x14ac:dyDescent="0.25">
      <c r="A39" s="33" t="s">
        <v>40</v>
      </c>
      <c r="B39" s="36" t="s">
        <v>41</v>
      </c>
      <c r="C39" s="250">
        <v>2948305.92</v>
      </c>
      <c r="D39" s="250">
        <v>2948305.92</v>
      </c>
      <c r="E39" s="41">
        <v>3108225</v>
      </c>
      <c r="F39" s="43">
        <v>159919.08000000007</v>
      </c>
      <c r="G39" s="118">
        <v>0.94854970923919601</v>
      </c>
      <c r="H39" s="261">
        <v>25564220.460000001</v>
      </c>
      <c r="I39" s="41">
        <v>26343500</v>
      </c>
      <c r="J39" s="43">
        <v>779279.53999999911</v>
      </c>
      <c r="K39" s="118">
        <v>0.9704185267713098</v>
      </c>
      <c r="L39" s="104"/>
    </row>
    <row r="40" spans="1:12" x14ac:dyDescent="0.25">
      <c r="A40" s="33" t="s">
        <v>42</v>
      </c>
      <c r="B40" s="12" t="s">
        <v>470</v>
      </c>
      <c r="C40" s="250">
        <v>2948305.92</v>
      </c>
      <c r="D40" s="250">
        <v>2948305.92</v>
      </c>
      <c r="E40" s="41">
        <v>3108225</v>
      </c>
      <c r="F40" s="43">
        <v>159919.08000000007</v>
      </c>
      <c r="G40" s="118">
        <v>0.94854970923919601</v>
      </c>
      <c r="H40" s="261">
        <v>25564220.460000001</v>
      </c>
      <c r="I40" s="41">
        <v>26343500</v>
      </c>
      <c r="J40" s="43">
        <v>779279.53999999911</v>
      </c>
      <c r="K40" s="118">
        <v>0.9704185267713098</v>
      </c>
      <c r="L40" s="104"/>
    </row>
    <row r="41" spans="1:12" x14ac:dyDescent="0.25">
      <c r="A41" s="26" t="s">
        <v>43</v>
      </c>
      <c r="B41" s="42" t="s">
        <v>471</v>
      </c>
      <c r="C41" s="262">
        <v>185625</v>
      </c>
      <c r="D41" s="262">
        <v>185625</v>
      </c>
      <c r="E41" s="22">
        <v>185625</v>
      </c>
      <c r="F41" s="22">
        <v>0</v>
      </c>
      <c r="G41" s="118">
        <v>1</v>
      </c>
      <c r="H41" s="159">
        <v>734250</v>
      </c>
      <c r="I41" s="22">
        <v>742500</v>
      </c>
      <c r="J41" s="22">
        <v>8250</v>
      </c>
      <c r="K41" s="118">
        <v>0.98888888888888893</v>
      </c>
      <c r="L41" s="174"/>
    </row>
    <row r="42" spans="1:12" x14ac:dyDescent="0.25">
      <c r="A42" s="26" t="s">
        <v>409</v>
      </c>
      <c r="B42" s="42" t="s">
        <v>44</v>
      </c>
      <c r="C42" s="262">
        <v>872463.67</v>
      </c>
      <c r="D42" s="262">
        <v>872463.67</v>
      </c>
      <c r="E42" s="22">
        <v>420000</v>
      </c>
      <c r="F42" s="22">
        <v>-452463.67000000004</v>
      </c>
      <c r="G42" s="118">
        <v>2.0772944523809524</v>
      </c>
      <c r="H42" s="159">
        <v>3037453.21</v>
      </c>
      <c r="I42" s="22">
        <v>4270000</v>
      </c>
      <c r="J42" s="22">
        <v>1232546.79</v>
      </c>
      <c r="K42" s="118">
        <v>0.71134735597189691</v>
      </c>
      <c r="L42" s="104"/>
    </row>
    <row r="43" spans="1:12" x14ac:dyDescent="0.25">
      <c r="A43" s="26" t="s">
        <v>45</v>
      </c>
      <c r="B43" s="42" t="s">
        <v>46</v>
      </c>
      <c r="C43" s="262">
        <v>1890217.25</v>
      </c>
      <c r="D43" s="262">
        <v>1890217.25</v>
      </c>
      <c r="E43" s="22">
        <v>1763600</v>
      </c>
      <c r="F43" s="22">
        <v>-126617.25</v>
      </c>
      <c r="G43" s="118">
        <v>1.0717947663869358</v>
      </c>
      <c r="H43" s="159">
        <v>18713517.25</v>
      </c>
      <c r="I43" s="22">
        <v>17636000</v>
      </c>
      <c r="J43" s="22">
        <v>-1077517.25</v>
      </c>
      <c r="K43" s="118">
        <v>1.0610975986618281</v>
      </c>
      <c r="L43" s="104"/>
    </row>
    <row r="44" spans="1:12" ht="24.75" x14ac:dyDescent="0.25">
      <c r="A44" s="33" t="s">
        <v>598</v>
      </c>
      <c r="B44" s="57" t="s">
        <v>599</v>
      </c>
      <c r="C44" s="250">
        <v>0</v>
      </c>
      <c r="D44" s="250">
        <v>0</v>
      </c>
      <c r="E44" s="43">
        <v>739000</v>
      </c>
      <c r="F44" s="20">
        <v>739000</v>
      </c>
      <c r="G44" s="117">
        <v>0</v>
      </c>
      <c r="H44" s="263">
        <v>3079000</v>
      </c>
      <c r="I44" s="20">
        <v>3695000</v>
      </c>
      <c r="J44" s="20">
        <v>616000</v>
      </c>
      <c r="K44" s="117">
        <v>0.83328822733423547</v>
      </c>
      <c r="L44" s="104"/>
    </row>
    <row r="45" spans="1:12" x14ac:dyDescent="0.25">
      <c r="A45" s="26"/>
      <c r="B45" s="42" t="s">
        <v>607</v>
      </c>
      <c r="C45" s="262">
        <v>0</v>
      </c>
      <c r="D45" s="262">
        <v>0</v>
      </c>
      <c r="E45" s="22">
        <v>0</v>
      </c>
      <c r="F45" s="22">
        <v>0</v>
      </c>
      <c r="G45" s="118" t="s">
        <v>16</v>
      </c>
      <c r="H45" s="159">
        <v>0</v>
      </c>
      <c r="I45" s="22">
        <v>172000</v>
      </c>
      <c r="J45" s="22">
        <v>172000</v>
      </c>
      <c r="K45" s="118">
        <v>0</v>
      </c>
      <c r="L45" s="104"/>
    </row>
    <row r="46" spans="1:12" x14ac:dyDescent="0.25">
      <c r="A46" s="26"/>
      <c r="B46" s="42" t="s">
        <v>600</v>
      </c>
      <c r="C46" s="262">
        <v>0</v>
      </c>
      <c r="D46" s="262">
        <v>0</v>
      </c>
      <c r="E46" s="22">
        <v>739000</v>
      </c>
      <c r="F46" s="22">
        <v>739000</v>
      </c>
      <c r="G46" s="118">
        <v>0</v>
      </c>
      <c r="H46" s="159">
        <v>3079000</v>
      </c>
      <c r="I46" s="22">
        <v>3695000</v>
      </c>
      <c r="J46" s="22">
        <v>616000</v>
      </c>
      <c r="K46" s="118">
        <v>0.83328822733423547</v>
      </c>
      <c r="L46" s="104"/>
    </row>
    <row r="47" spans="1:12" x14ac:dyDescent="0.25">
      <c r="A47" s="44" t="s">
        <v>47</v>
      </c>
      <c r="B47" s="34" t="s">
        <v>48</v>
      </c>
      <c r="C47" s="250">
        <v>7810906.919999999</v>
      </c>
      <c r="D47" s="250">
        <v>7810906.919999999</v>
      </c>
      <c r="E47" s="43">
        <v>8046762.3166666664</v>
      </c>
      <c r="F47" s="41">
        <v>235855.39666666742</v>
      </c>
      <c r="G47" s="117">
        <v>0.97068940433618156</v>
      </c>
      <c r="H47" s="264">
        <v>143287193.42999998</v>
      </c>
      <c r="I47" s="43">
        <v>121634354.81416665</v>
      </c>
      <c r="J47" s="41">
        <v>-21652838.615833327</v>
      </c>
      <c r="K47" s="117">
        <v>1.1780158134510155</v>
      </c>
      <c r="L47" s="174"/>
    </row>
    <row r="48" spans="1:12" x14ac:dyDescent="0.25">
      <c r="A48" s="11" t="s">
        <v>49</v>
      </c>
      <c r="B48" s="42" t="s">
        <v>50</v>
      </c>
      <c r="C48" s="254">
        <v>353289.14</v>
      </c>
      <c r="D48" s="254">
        <v>353289.14</v>
      </c>
      <c r="E48" s="22">
        <v>2581666.6666666665</v>
      </c>
      <c r="F48" s="22">
        <v>2228377.5266666664</v>
      </c>
      <c r="G48" s="118">
        <v>0.13684537378954165</v>
      </c>
      <c r="H48" s="159">
        <v>34867762.920000002</v>
      </c>
      <c r="I48" s="22">
        <v>25816666.666666668</v>
      </c>
      <c r="J48" s="22">
        <v>-9051096.2533333339</v>
      </c>
      <c r="K48" s="118">
        <v>1.3505912041316979</v>
      </c>
      <c r="L48" s="104"/>
    </row>
    <row r="49" spans="1:12" x14ac:dyDescent="0.25">
      <c r="A49" s="11" t="s">
        <v>51</v>
      </c>
      <c r="B49" s="42" t="s">
        <v>52</v>
      </c>
      <c r="C49" s="254">
        <v>0</v>
      </c>
      <c r="D49" s="254">
        <v>0</v>
      </c>
      <c r="E49" s="22">
        <v>25000</v>
      </c>
      <c r="F49" s="22">
        <v>25000</v>
      </c>
      <c r="G49" s="118">
        <v>0</v>
      </c>
      <c r="H49" s="159">
        <v>0</v>
      </c>
      <c r="I49" s="22">
        <v>250000</v>
      </c>
      <c r="J49" s="22">
        <v>250000</v>
      </c>
      <c r="K49" s="118">
        <v>0</v>
      </c>
      <c r="L49" s="104"/>
    </row>
    <row r="50" spans="1:12" ht="24.75" x14ac:dyDescent="0.25">
      <c r="A50" s="33" t="s">
        <v>53</v>
      </c>
      <c r="B50" s="45" t="s">
        <v>54</v>
      </c>
      <c r="C50" s="265">
        <v>7457617.7799999993</v>
      </c>
      <c r="D50" s="265">
        <v>7457617.7799999993</v>
      </c>
      <c r="E50" s="20">
        <v>5440095.6500000004</v>
      </c>
      <c r="F50" s="20">
        <v>-2017522.129999999</v>
      </c>
      <c r="G50" s="117">
        <v>1.3708615178484957</v>
      </c>
      <c r="H50" s="263">
        <v>108419430.51000001</v>
      </c>
      <c r="I50" s="20">
        <v>96971255.197500005</v>
      </c>
      <c r="J50" s="20">
        <v>-11448175.3125</v>
      </c>
      <c r="K50" s="117">
        <v>1.118057410819151</v>
      </c>
      <c r="L50" s="104"/>
    </row>
    <row r="51" spans="1:12" x14ac:dyDescent="0.25">
      <c r="A51" s="26"/>
      <c r="B51" s="140" t="s">
        <v>608</v>
      </c>
      <c r="C51" s="254">
        <v>0</v>
      </c>
      <c r="D51" s="254">
        <v>0</v>
      </c>
      <c r="E51" s="22">
        <v>0</v>
      </c>
      <c r="F51" s="22">
        <v>0</v>
      </c>
      <c r="G51" s="118" t="s">
        <v>16</v>
      </c>
      <c r="H51" s="159">
        <v>6280000</v>
      </c>
      <c r="I51" s="22">
        <v>3705000</v>
      </c>
      <c r="J51" s="22">
        <v>-2575000</v>
      </c>
      <c r="K51" s="118">
        <v>1.6950067476383266</v>
      </c>
      <c r="L51" s="104"/>
    </row>
    <row r="52" spans="1:12" x14ac:dyDescent="0.25">
      <c r="A52" s="26"/>
      <c r="B52" s="140" t="s">
        <v>556</v>
      </c>
      <c r="C52" s="254">
        <v>5935304.3099999996</v>
      </c>
      <c r="D52" s="254">
        <v>5935304.3099999996</v>
      </c>
      <c r="E52" s="22">
        <v>5440095.6500000004</v>
      </c>
      <c r="F52" s="22">
        <v>-495208.65999999922</v>
      </c>
      <c r="G52" s="118">
        <v>1.0910294031319099</v>
      </c>
      <c r="H52" s="159">
        <v>41091155.650000006</v>
      </c>
      <c r="I52" s="22">
        <v>36321443.575000003</v>
      </c>
      <c r="J52" s="22">
        <v>-4769712.075000003</v>
      </c>
      <c r="K52" s="118">
        <v>1.1313194522445409</v>
      </c>
      <c r="L52" s="104"/>
    </row>
    <row r="53" spans="1:12" x14ac:dyDescent="0.25">
      <c r="A53" s="26"/>
      <c r="B53" s="140" t="s">
        <v>557</v>
      </c>
      <c r="C53" s="254">
        <v>1522313.47</v>
      </c>
      <c r="D53" s="254">
        <v>1522313.47</v>
      </c>
      <c r="E53" s="22">
        <v>0</v>
      </c>
      <c r="F53" s="22">
        <v>-1522313.47</v>
      </c>
      <c r="G53" s="118" t="s">
        <v>16</v>
      </c>
      <c r="H53" s="159">
        <v>61048274.859999999</v>
      </c>
      <c r="I53" s="22">
        <v>55541244.572499998</v>
      </c>
      <c r="J53" s="22">
        <v>-5507030.2875000015</v>
      </c>
      <c r="K53" s="118">
        <v>1.099152086523943</v>
      </c>
      <c r="L53" s="104"/>
    </row>
    <row r="54" spans="1:12" x14ac:dyDescent="0.25">
      <c r="A54" s="44" t="s">
        <v>55</v>
      </c>
      <c r="B54" s="34" t="s">
        <v>56</v>
      </c>
      <c r="C54" s="250">
        <v>8939038.6799999997</v>
      </c>
      <c r="D54" s="250">
        <v>8939038.6799999997</v>
      </c>
      <c r="E54" s="41">
        <v>8874506.2951352485</v>
      </c>
      <c r="F54" s="41">
        <v>-64532.38486475125</v>
      </c>
      <c r="G54" s="117">
        <v>1.0072716591457178</v>
      </c>
      <c r="H54" s="261">
        <v>89169937.280000001</v>
      </c>
      <c r="I54" s="41">
        <v>88745062.951352462</v>
      </c>
      <c r="J54" s="41">
        <v>-424874.32864753902</v>
      </c>
      <c r="K54" s="117">
        <v>1.0047875827062114</v>
      </c>
      <c r="L54" s="104"/>
    </row>
    <row r="55" spans="1:12" x14ac:dyDescent="0.25">
      <c r="A55" s="14" t="s">
        <v>57</v>
      </c>
      <c r="B55" s="42" t="s">
        <v>454</v>
      </c>
      <c r="C55" s="254">
        <v>4127650.12</v>
      </c>
      <c r="D55" s="254">
        <v>4127650.12</v>
      </c>
      <c r="E55" s="22">
        <v>4115124.2401902503</v>
      </c>
      <c r="F55" s="22">
        <v>-12525.879809749778</v>
      </c>
      <c r="G55" s="118">
        <v>1.0030438643109281</v>
      </c>
      <c r="H55" s="159">
        <v>38996929.029999994</v>
      </c>
      <c r="I55" s="22">
        <v>41151242.401902504</v>
      </c>
      <c r="J55" s="22">
        <v>2154313.3719025105</v>
      </c>
      <c r="K55" s="118">
        <v>0.94764888625080945</v>
      </c>
      <c r="L55" s="176"/>
    </row>
    <row r="56" spans="1:12" x14ac:dyDescent="0.25">
      <c r="A56" s="26" t="s">
        <v>58</v>
      </c>
      <c r="B56" s="42" t="s">
        <v>455</v>
      </c>
      <c r="C56" s="254">
        <v>4296815.0599999996</v>
      </c>
      <c r="D56" s="254">
        <v>4296815.0599999996</v>
      </c>
      <c r="E56" s="22">
        <v>4120928.3646474993</v>
      </c>
      <c r="F56" s="22">
        <v>-175886.6953525003</v>
      </c>
      <c r="G56" s="118">
        <v>1.0426813280379712</v>
      </c>
      <c r="H56" s="159">
        <v>45210595.379999995</v>
      </c>
      <c r="I56" s="22">
        <v>41209283.646474995</v>
      </c>
      <c r="J56" s="22">
        <v>-4001311.7335250005</v>
      </c>
      <c r="K56" s="118">
        <v>1.0970973377710551</v>
      </c>
      <c r="L56" s="104"/>
    </row>
    <row r="57" spans="1:12" x14ac:dyDescent="0.25">
      <c r="A57" s="26" t="s">
        <v>59</v>
      </c>
      <c r="B57" s="42" t="s">
        <v>456</v>
      </c>
      <c r="C57" s="254">
        <v>514573.5</v>
      </c>
      <c r="D57" s="254">
        <v>514573.5</v>
      </c>
      <c r="E57" s="22">
        <v>638453.6902975</v>
      </c>
      <c r="F57" s="22">
        <v>123880.1902975</v>
      </c>
      <c r="G57" s="118">
        <v>0.80596840118540847</v>
      </c>
      <c r="H57" s="159">
        <v>4962412.87</v>
      </c>
      <c r="I57" s="22">
        <v>6384536.9029750014</v>
      </c>
      <c r="J57" s="22">
        <v>1422124.0329750013</v>
      </c>
      <c r="K57" s="118">
        <v>0.77725494353203062</v>
      </c>
      <c r="L57" s="174"/>
    </row>
    <row r="58" spans="1:12" x14ac:dyDescent="0.25">
      <c r="A58" s="46"/>
      <c r="B58" s="47"/>
      <c r="C58" s="266"/>
      <c r="D58" s="266"/>
      <c r="E58" s="48"/>
      <c r="F58" s="49"/>
      <c r="G58" s="160"/>
      <c r="H58" s="267"/>
      <c r="I58" s="48"/>
      <c r="J58" s="49"/>
      <c r="K58" s="160"/>
      <c r="L58" s="104"/>
    </row>
    <row r="59" spans="1:12" ht="15.75" x14ac:dyDescent="0.25">
      <c r="A59" s="31" t="s">
        <v>489</v>
      </c>
      <c r="B59" s="28" t="s">
        <v>60</v>
      </c>
      <c r="C59" s="268">
        <v>39225579.079999998</v>
      </c>
      <c r="D59" s="268">
        <v>29206040.119999997</v>
      </c>
      <c r="E59" s="50">
        <v>130659629.64846754</v>
      </c>
      <c r="F59" s="51">
        <v>91434050.568467543</v>
      </c>
      <c r="G59" s="121">
        <v>0.30021192609786385</v>
      </c>
      <c r="H59" s="269">
        <v>390254046.68000001</v>
      </c>
      <c r="I59" s="50">
        <v>1386807374.9590049</v>
      </c>
      <c r="J59" s="51">
        <v>996553328.27900481</v>
      </c>
      <c r="K59" s="121">
        <v>0.28140465195574565</v>
      </c>
      <c r="L59" s="104"/>
    </row>
    <row r="60" spans="1:12" x14ac:dyDescent="0.25">
      <c r="A60" s="35" t="s">
        <v>61</v>
      </c>
      <c r="B60" s="36" t="s">
        <v>62</v>
      </c>
      <c r="C60" s="270">
        <v>1624102.22</v>
      </c>
      <c r="D60" s="270">
        <v>1624102.22</v>
      </c>
      <c r="E60" s="53">
        <v>2252256.7441666666</v>
      </c>
      <c r="F60" s="53">
        <v>628154.52416666667</v>
      </c>
      <c r="G60" s="117">
        <v>0.72109994751105366</v>
      </c>
      <c r="H60" s="271">
        <v>30157952</v>
      </c>
      <c r="I60" s="53">
        <v>22324567.441666663</v>
      </c>
      <c r="J60" s="53">
        <v>-7833384.5583333373</v>
      </c>
      <c r="K60" s="117">
        <v>1.3508862860972202</v>
      </c>
      <c r="L60" s="104"/>
    </row>
    <row r="61" spans="1:12" x14ac:dyDescent="0.25">
      <c r="A61" s="26" t="s">
        <v>63</v>
      </c>
      <c r="B61" s="42" t="s">
        <v>64</v>
      </c>
      <c r="C61" s="272">
        <v>471454.17</v>
      </c>
      <c r="D61" s="272">
        <v>471454.17</v>
      </c>
      <c r="E61" s="54">
        <v>1145680.51</v>
      </c>
      <c r="F61" s="54">
        <v>674226.34000000008</v>
      </c>
      <c r="G61" s="118">
        <v>0.41150579579991281</v>
      </c>
      <c r="H61" s="273">
        <v>7042692.3300000001</v>
      </c>
      <c r="I61" s="54">
        <v>11456805.1</v>
      </c>
      <c r="J61" s="54">
        <v>4414112.7699999996</v>
      </c>
      <c r="K61" s="118">
        <v>0.61471695368196499</v>
      </c>
      <c r="L61" s="104"/>
    </row>
    <row r="62" spans="1:12" x14ac:dyDescent="0.25">
      <c r="A62" s="26" t="s">
        <v>65</v>
      </c>
      <c r="B62" s="42" t="s">
        <v>66</v>
      </c>
      <c r="C62" s="274">
        <v>79373.960000000006</v>
      </c>
      <c r="D62" s="274">
        <v>79373.960000000006</v>
      </c>
      <c r="E62" s="55">
        <v>77988.916666666672</v>
      </c>
      <c r="F62" s="55">
        <v>-1385.0433333333349</v>
      </c>
      <c r="G62" s="118">
        <v>1.0177594893291462</v>
      </c>
      <c r="H62" s="275">
        <v>14223388.42</v>
      </c>
      <c r="I62" s="55">
        <v>581889.16666666674</v>
      </c>
      <c r="J62" s="55">
        <v>-13641499.253333334</v>
      </c>
      <c r="K62" s="118">
        <v>24.443466616638045</v>
      </c>
      <c r="L62" s="104"/>
    </row>
    <row r="63" spans="1:12" x14ac:dyDescent="0.25">
      <c r="A63" s="14" t="s">
        <v>472</v>
      </c>
      <c r="B63" s="42" t="s">
        <v>67</v>
      </c>
      <c r="C63" s="274">
        <v>1043204.25</v>
      </c>
      <c r="D63" s="274">
        <v>1043204.25</v>
      </c>
      <c r="E63" s="55">
        <v>1007061.7275</v>
      </c>
      <c r="F63" s="55">
        <v>-36142.522499999963</v>
      </c>
      <c r="G63" s="118">
        <v>1.0358890835715926</v>
      </c>
      <c r="H63" s="275">
        <v>8732093.2100000009</v>
      </c>
      <c r="I63" s="55">
        <v>10070617.274999999</v>
      </c>
      <c r="J63" s="55">
        <v>1338524.0649999976</v>
      </c>
      <c r="K63" s="118">
        <v>0.86708619457490033</v>
      </c>
      <c r="L63" s="104"/>
    </row>
    <row r="64" spans="1:12" x14ac:dyDescent="0.25">
      <c r="A64" s="14" t="s">
        <v>68</v>
      </c>
      <c r="B64" s="42" t="s">
        <v>69</v>
      </c>
      <c r="C64" s="274">
        <v>25377.84</v>
      </c>
      <c r="D64" s="274">
        <v>25377.84</v>
      </c>
      <c r="E64" s="55">
        <v>13002.25</v>
      </c>
      <c r="F64" s="55">
        <v>-12375.59</v>
      </c>
      <c r="G64" s="118">
        <v>1.9518037262781442</v>
      </c>
      <c r="H64" s="275">
        <v>115822.04</v>
      </c>
      <c r="I64" s="55">
        <v>130022.5</v>
      </c>
      <c r="J64" s="55">
        <v>14200.460000000006</v>
      </c>
      <c r="K64" s="118">
        <v>0.8907845949739468</v>
      </c>
      <c r="L64" s="174"/>
    </row>
    <row r="65" spans="1:12" x14ac:dyDescent="0.25">
      <c r="A65" s="14" t="s">
        <v>70</v>
      </c>
      <c r="B65" s="42" t="s">
        <v>71</v>
      </c>
      <c r="C65" s="274">
        <v>4692</v>
      </c>
      <c r="D65" s="274">
        <v>4692</v>
      </c>
      <c r="E65" s="55">
        <v>8523.34</v>
      </c>
      <c r="F65" s="55">
        <v>3831.34</v>
      </c>
      <c r="G65" s="118">
        <v>0.55048842355226946</v>
      </c>
      <c r="H65" s="275">
        <v>43956</v>
      </c>
      <c r="I65" s="55">
        <v>85233.39999999998</v>
      </c>
      <c r="J65" s="55">
        <v>41277.39999999998</v>
      </c>
      <c r="K65" s="118">
        <v>0.51571332365011846</v>
      </c>
      <c r="L65" s="104"/>
    </row>
    <row r="66" spans="1:12" x14ac:dyDescent="0.25">
      <c r="A66" s="35" t="s">
        <v>72</v>
      </c>
      <c r="B66" s="34" t="s">
        <v>73</v>
      </c>
      <c r="C66" s="277">
        <v>59110</v>
      </c>
      <c r="D66" s="277">
        <v>59110</v>
      </c>
      <c r="E66" s="60">
        <v>10466471.913333334</v>
      </c>
      <c r="F66" s="65">
        <v>10407361.913333334</v>
      </c>
      <c r="G66" s="117">
        <v>5.6475573134342656E-3</v>
      </c>
      <c r="H66" s="278">
        <v>22774582.879999999</v>
      </c>
      <c r="I66" s="65">
        <v>101067619.13333333</v>
      </c>
      <c r="J66" s="65">
        <v>78293036.25333333</v>
      </c>
      <c r="K66" s="117">
        <v>0.22534005525503337</v>
      </c>
      <c r="L66" s="104"/>
    </row>
    <row r="67" spans="1:12" x14ac:dyDescent="0.25">
      <c r="A67" s="14" t="s">
        <v>74</v>
      </c>
      <c r="B67" s="42" t="s">
        <v>410</v>
      </c>
      <c r="C67" s="279">
        <v>2616</v>
      </c>
      <c r="D67" s="279">
        <v>2616</v>
      </c>
      <c r="E67" s="55">
        <v>7486696.9133333331</v>
      </c>
      <c r="F67" s="55">
        <v>7484080.9133333331</v>
      </c>
      <c r="G67" s="118">
        <v>3.4941978155160383E-4</v>
      </c>
      <c r="H67" s="275">
        <v>20092152.670000002</v>
      </c>
      <c r="I67" s="55">
        <v>74866969.133333325</v>
      </c>
      <c r="J67" s="55">
        <v>54774816.463333324</v>
      </c>
      <c r="K67" s="118">
        <v>0.26837139131700594</v>
      </c>
      <c r="L67" s="104"/>
    </row>
    <row r="68" spans="1:12" x14ac:dyDescent="0.25">
      <c r="A68" s="14" t="s">
        <v>473</v>
      </c>
      <c r="B68" s="42" t="s">
        <v>452</v>
      </c>
      <c r="C68" s="279">
        <v>0</v>
      </c>
      <c r="D68" s="279">
        <v>0</v>
      </c>
      <c r="E68" s="55">
        <v>830000</v>
      </c>
      <c r="F68" s="55">
        <v>0</v>
      </c>
      <c r="G68" s="118">
        <v>0</v>
      </c>
      <c r="H68" s="275">
        <v>0</v>
      </c>
      <c r="I68" s="55">
        <v>8300000</v>
      </c>
      <c r="J68" s="55">
        <v>8300000</v>
      </c>
      <c r="K68" s="118">
        <v>0</v>
      </c>
      <c r="L68" s="104"/>
    </row>
    <row r="69" spans="1:12" x14ac:dyDescent="0.25">
      <c r="A69" s="14" t="s">
        <v>474</v>
      </c>
      <c r="B69" s="42" t="s">
        <v>453</v>
      </c>
      <c r="C69" s="279">
        <v>0</v>
      </c>
      <c r="D69" s="279">
        <v>0</v>
      </c>
      <c r="E69" s="55">
        <v>1805000</v>
      </c>
      <c r="F69" s="55">
        <v>0</v>
      </c>
      <c r="G69" s="118">
        <v>0</v>
      </c>
      <c r="H69" s="275">
        <v>616373</v>
      </c>
      <c r="I69" s="55">
        <v>14450000</v>
      </c>
      <c r="J69" s="55">
        <v>13833627</v>
      </c>
      <c r="K69" s="118">
        <v>4.2655570934256058E-2</v>
      </c>
      <c r="L69" s="174"/>
    </row>
    <row r="70" spans="1:12" x14ac:dyDescent="0.25">
      <c r="A70" s="26" t="s">
        <v>75</v>
      </c>
      <c r="B70" s="42" t="s">
        <v>411</v>
      </c>
      <c r="C70" s="279">
        <v>56494</v>
      </c>
      <c r="D70" s="279">
        <v>56494</v>
      </c>
      <c r="E70" s="55">
        <v>344775</v>
      </c>
      <c r="F70" s="55">
        <v>288281</v>
      </c>
      <c r="G70" s="118">
        <v>0.16385758828221303</v>
      </c>
      <c r="H70" s="275">
        <v>2066057.2100000002</v>
      </c>
      <c r="I70" s="55">
        <v>3450650</v>
      </c>
      <c r="J70" s="55">
        <v>1384592.7899999998</v>
      </c>
      <c r="K70" s="118">
        <v>0.59874435541129933</v>
      </c>
      <c r="L70" s="104"/>
    </row>
    <row r="71" spans="1:12" x14ac:dyDescent="0.25">
      <c r="A71" s="33" t="s">
        <v>76</v>
      </c>
      <c r="B71" s="34" t="s">
        <v>77</v>
      </c>
      <c r="C71" s="280">
        <v>1078855.94</v>
      </c>
      <c r="D71" s="280">
        <v>1078855.94</v>
      </c>
      <c r="E71" s="60">
        <v>2463912.34</v>
      </c>
      <c r="F71" s="65">
        <v>1385056.4</v>
      </c>
      <c r="G71" s="117">
        <v>0.43786295579005868</v>
      </c>
      <c r="H71" s="278">
        <v>14898098.299999999</v>
      </c>
      <c r="I71" s="65">
        <v>24404489.710000001</v>
      </c>
      <c r="J71" s="65">
        <v>9506391.410000002</v>
      </c>
      <c r="K71" s="117">
        <v>0.61046547078160551</v>
      </c>
      <c r="L71" s="104"/>
    </row>
    <row r="72" spans="1:12" x14ac:dyDescent="0.25">
      <c r="A72" s="26" t="s">
        <v>78</v>
      </c>
      <c r="B72" s="42" t="s">
        <v>475</v>
      </c>
      <c r="C72" s="279">
        <v>590300</v>
      </c>
      <c r="D72" s="279">
        <v>590300</v>
      </c>
      <c r="E72" s="55">
        <v>1084559.5</v>
      </c>
      <c r="F72" s="55">
        <v>494259.5</v>
      </c>
      <c r="G72" s="118">
        <v>0.54427627068869899</v>
      </c>
      <c r="H72" s="275">
        <v>6358800</v>
      </c>
      <c r="I72" s="55">
        <v>11028595</v>
      </c>
      <c r="J72" s="55">
        <v>4669795</v>
      </c>
      <c r="K72" s="118">
        <v>0.5765738972190021</v>
      </c>
      <c r="L72" s="104"/>
    </row>
    <row r="73" spans="1:12" x14ac:dyDescent="0.25">
      <c r="A73" s="26" t="s">
        <v>412</v>
      </c>
      <c r="B73" s="42" t="s">
        <v>476</v>
      </c>
      <c r="C73" s="279">
        <v>488555.94</v>
      </c>
      <c r="D73" s="279">
        <v>488555.94</v>
      </c>
      <c r="E73" s="55">
        <v>1379352.84</v>
      </c>
      <c r="F73" s="55">
        <v>890796.90000000014</v>
      </c>
      <c r="G73" s="118">
        <v>0.35419214419422951</v>
      </c>
      <c r="H73" s="275">
        <v>8508698.2999999989</v>
      </c>
      <c r="I73" s="55">
        <v>13375894.709999999</v>
      </c>
      <c r="J73" s="55">
        <v>4867196.41</v>
      </c>
      <c r="K73" s="118">
        <v>0.63612180601562163</v>
      </c>
      <c r="L73" s="174"/>
    </row>
    <row r="74" spans="1:12" x14ac:dyDescent="0.25">
      <c r="A74" s="26" t="s">
        <v>464</v>
      </c>
      <c r="B74" s="42" t="s">
        <v>477</v>
      </c>
      <c r="C74" s="279">
        <v>0</v>
      </c>
      <c r="D74" s="279">
        <v>0</v>
      </c>
      <c r="E74" s="55">
        <v>0</v>
      </c>
      <c r="F74" s="55">
        <v>0</v>
      </c>
      <c r="G74" s="118" t="s">
        <v>16</v>
      </c>
      <c r="H74" s="275">
        <v>30600</v>
      </c>
      <c r="I74" s="55">
        <v>0</v>
      </c>
      <c r="J74" s="55">
        <v>-30600</v>
      </c>
      <c r="K74" s="118" t="s">
        <v>16</v>
      </c>
      <c r="L74" s="104"/>
    </row>
    <row r="75" spans="1:12" x14ac:dyDescent="0.25">
      <c r="A75" s="35" t="s">
        <v>79</v>
      </c>
      <c r="B75" s="36" t="s">
        <v>80</v>
      </c>
      <c r="C75" s="277">
        <v>1224756.71</v>
      </c>
      <c r="D75" s="277">
        <v>1224756.71</v>
      </c>
      <c r="E75" s="65">
        <v>1004197</v>
      </c>
      <c r="F75" s="65">
        <v>-220559.70999999996</v>
      </c>
      <c r="G75" s="117">
        <v>1.2196378897766076</v>
      </c>
      <c r="H75" s="278">
        <v>5118182.8600000003</v>
      </c>
      <c r="I75" s="65">
        <v>6288487</v>
      </c>
      <c r="J75" s="65">
        <v>1170304.1399999997</v>
      </c>
      <c r="K75" s="117">
        <v>0.8138973428743671</v>
      </c>
      <c r="L75" s="104"/>
    </row>
    <row r="76" spans="1:12" x14ac:dyDescent="0.25">
      <c r="A76" s="26" t="s">
        <v>81</v>
      </c>
      <c r="B76" s="15" t="s">
        <v>609</v>
      </c>
      <c r="C76" s="279">
        <v>1211541.71</v>
      </c>
      <c r="D76" s="279">
        <v>1211541.71</v>
      </c>
      <c r="E76" s="55">
        <v>975682</v>
      </c>
      <c r="F76" s="55">
        <v>-235859.70999999996</v>
      </c>
      <c r="G76" s="118">
        <v>1.2417383020287347</v>
      </c>
      <c r="H76" s="275">
        <v>4862468.13</v>
      </c>
      <c r="I76" s="55">
        <v>6003337</v>
      </c>
      <c r="J76" s="55">
        <v>1140868.8700000001</v>
      </c>
      <c r="K76" s="118">
        <v>0.80996088175626324</v>
      </c>
      <c r="L76" s="104"/>
    </row>
    <row r="77" spans="1:12" x14ac:dyDescent="0.25">
      <c r="A77" s="26" t="s">
        <v>82</v>
      </c>
      <c r="B77" s="15" t="s">
        <v>610</v>
      </c>
      <c r="C77" s="279">
        <v>0</v>
      </c>
      <c r="D77" s="279">
        <v>0</v>
      </c>
      <c r="E77" s="55">
        <v>7515</v>
      </c>
      <c r="F77" s="55">
        <v>7515</v>
      </c>
      <c r="G77" s="118">
        <v>0</v>
      </c>
      <c r="H77" s="275">
        <v>114260</v>
      </c>
      <c r="I77" s="55">
        <v>75150</v>
      </c>
      <c r="J77" s="55">
        <v>-39110</v>
      </c>
      <c r="K77" s="118">
        <v>1.5204258150365935</v>
      </c>
      <c r="L77" s="174"/>
    </row>
    <row r="78" spans="1:12" x14ac:dyDescent="0.25">
      <c r="A78" s="26" t="s">
        <v>83</v>
      </c>
      <c r="B78" s="15" t="s">
        <v>611</v>
      </c>
      <c r="C78" s="279">
        <v>13215</v>
      </c>
      <c r="D78" s="279">
        <v>13215</v>
      </c>
      <c r="E78" s="55">
        <v>21000</v>
      </c>
      <c r="F78" s="55">
        <v>7785</v>
      </c>
      <c r="G78" s="118">
        <v>0.62928571428571434</v>
      </c>
      <c r="H78" s="275">
        <v>141454.72999999998</v>
      </c>
      <c r="I78" s="55">
        <v>210000</v>
      </c>
      <c r="J78" s="55">
        <v>68545.270000000019</v>
      </c>
      <c r="K78" s="118">
        <v>0.67359395238095232</v>
      </c>
      <c r="L78" s="104"/>
    </row>
    <row r="79" spans="1:12" x14ac:dyDescent="0.25">
      <c r="A79" s="35" t="s">
        <v>84</v>
      </c>
      <c r="B79" s="36" t="s">
        <v>85</v>
      </c>
      <c r="C79" s="277">
        <v>14135562.539999999</v>
      </c>
      <c r="D79" s="277">
        <v>14135562.539999999</v>
      </c>
      <c r="E79" s="65">
        <v>10078333.796</v>
      </c>
      <c r="F79" s="65">
        <v>-4057228.743999999</v>
      </c>
      <c r="G79" s="117">
        <v>1.4025693955096303</v>
      </c>
      <c r="H79" s="278">
        <v>107032045.41999999</v>
      </c>
      <c r="I79" s="65">
        <v>110298459.12800002</v>
      </c>
      <c r="J79" s="65">
        <v>3266413.7080000341</v>
      </c>
      <c r="K79" s="117">
        <v>0.97038568141546389</v>
      </c>
      <c r="L79" s="104"/>
    </row>
    <row r="80" spans="1:12" x14ac:dyDescent="0.25">
      <c r="A80" s="26" t="s">
        <v>86</v>
      </c>
      <c r="B80" s="42" t="s">
        <v>87</v>
      </c>
      <c r="C80" s="274">
        <v>8683858.9399999995</v>
      </c>
      <c r="D80" s="274">
        <v>8683858.9399999995</v>
      </c>
      <c r="E80" s="55">
        <v>4341929.47</v>
      </c>
      <c r="F80" s="55">
        <v>-4341929.47</v>
      </c>
      <c r="G80" s="118">
        <v>2</v>
      </c>
      <c r="H80" s="275">
        <v>43629334.699999996</v>
      </c>
      <c r="I80" s="55">
        <v>43419294.699999996</v>
      </c>
      <c r="J80" s="55">
        <v>-210040</v>
      </c>
      <c r="K80" s="118">
        <v>1.0048374806972624</v>
      </c>
      <c r="L80" s="104"/>
    </row>
    <row r="81" spans="1:12" x14ac:dyDescent="0.25">
      <c r="A81" s="26" t="s">
        <v>649</v>
      </c>
      <c r="B81" s="42" t="s">
        <v>650</v>
      </c>
      <c r="C81" s="279">
        <v>0</v>
      </c>
      <c r="D81" s="279">
        <v>0</v>
      </c>
      <c r="E81" s="55">
        <v>333333.33333333331</v>
      </c>
      <c r="F81" s="55">
        <v>333333.33333333331</v>
      </c>
      <c r="G81" s="118">
        <v>0</v>
      </c>
      <c r="H81" s="275">
        <v>0</v>
      </c>
      <c r="I81" s="55">
        <v>1333333.3333333333</v>
      </c>
      <c r="J81" s="55">
        <v>1333333.3333333333</v>
      </c>
      <c r="K81" s="118">
        <v>0</v>
      </c>
      <c r="L81" s="174"/>
    </row>
    <row r="82" spans="1:12" x14ac:dyDescent="0.25">
      <c r="A82" s="26" t="s">
        <v>88</v>
      </c>
      <c r="B82" s="42" t="s">
        <v>89</v>
      </c>
      <c r="C82" s="279">
        <v>210000.15</v>
      </c>
      <c r="D82" s="279">
        <v>210000.15</v>
      </c>
      <c r="E82" s="55">
        <v>137500</v>
      </c>
      <c r="F82" s="55">
        <v>-72500.149999999994</v>
      </c>
      <c r="G82" s="118">
        <v>1.5272738181818182</v>
      </c>
      <c r="H82" s="275">
        <v>890000.15</v>
      </c>
      <c r="I82" s="55">
        <v>1375000</v>
      </c>
      <c r="J82" s="55">
        <v>484999.85</v>
      </c>
      <c r="K82" s="118">
        <v>0.64727283636363642</v>
      </c>
      <c r="L82" s="104"/>
    </row>
    <row r="83" spans="1:12" x14ac:dyDescent="0.25">
      <c r="A83" s="33" t="s">
        <v>90</v>
      </c>
      <c r="B83" s="57" t="s">
        <v>91</v>
      </c>
      <c r="C83" s="280">
        <v>5241694.45</v>
      </c>
      <c r="D83" s="280">
        <v>5241694.45</v>
      </c>
      <c r="E83" s="59">
        <v>5265570.9926666673</v>
      </c>
      <c r="F83" s="60">
        <v>23876.542666667141</v>
      </c>
      <c r="G83" s="117">
        <v>0.99546553589346343</v>
      </c>
      <c r="H83" s="281">
        <v>48430857.710000001</v>
      </c>
      <c r="I83" s="59">
        <v>50565831.094666675</v>
      </c>
      <c r="J83" s="60">
        <v>2134973.3846666738</v>
      </c>
      <c r="K83" s="117">
        <v>0.95777833888125585</v>
      </c>
      <c r="L83" s="104"/>
    </row>
    <row r="84" spans="1:12" x14ac:dyDescent="0.25">
      <c r="A84" s="26"/>
      <c r="B84" s="13" t="s">
        <v>92</v>
      </c>
      <c r="C84" s="279">
        <v>0</v>
      </c>
      <c r="D84" s="279">
        <v>0</v>
      </c>
      <c r="E84" s="55">
        <v>6666.666666666667</v>
      </c>
      <c r="F84" s="55">
        <v>6666.666666666667</v>
      </c>
      <c r="G84" s="118">
        <v>0</v>
      </c>
      <c r="H84" s="275">
        <v>0</v>
      </c>
      <c r="I84" s="55">
        <v>121916.66666666669</v>
      </c>
      <c r="J84" s="55">
        <v>121916.66666666669</v>
      </c>
      <c r="K84" s="118">
        <v>0</v>
      </c>
      <c r="L84" s="104"/>
    </row>
    <row r="85" spans="1:12" x14ac:dyDescent="0.25">
      <c r="A85" s="26"/>
      <c r="B85" s="13" t="s">
        <v>94</v>
      </c>
      <c r="C85" s="279">
        <v>2734017.91</v>
      </c>
      <c r="D85" s="279">
        <v>2734017.91</v>
      </c>
      <c r="E85" s="55">
        <v>2822485.1160000004</v>
      </c>
      <c r="F85" s="55">
        <v>88467.206000000238</v>
      </c>
      <c r="G85" s="118">
        <v>0.96865627191495163</v>
      </c>
      <c r="H85" s="275">
        <v>24537946.630000003</v>
      </c>
      <c r="I85" s="55">
        <v>23752522.848000005</v>
      </c>
      <c r="J85" s="55">
        <v>-785423.78199999779</v>
      </c>
      <c r="K85" s="118">
        <v>1.0330669624875715</v>
      </c>
      <c r="L85" s="104"/>
    </row>
    <row r="86" spans="1:12" x14ac:dyDescent="0.25">
      <c r="A86" s="26"/>
      <c r="B86" s="13" t="s">
        <v>93</v>
      </c>
      <c r="C86" s="279">
        <v>171282.23</v>
      </c>
      <c r="D86" s="279">
        <v>171282.23</v>
      </c>
      <c r="E86" s="55">
        <v>188838.66</v>
      </c>
      <c r="F86" s="55">
        <v>17556.429999999993</v>
      </c>
      <c r="G86" s="118">
        <v>0.90702947161349279</v>
      </c>
      <c r="H86" s="275">
        <v>1198975.6100000001</v>
      </c>
      <c r="I86" s="55">
        <v>4215586.0800000019</v>
      </c>
      <c r="J86" s="55">
        <v>3016610.4700000016</v>
      </c>
      <c r="K86" s="118">
        <v>0.28441492766291693</v>
      </c>
      <c r="L86" s="104"/>
    </row>
    <row r="87" spans="1:12" x14ac:dyDescent="0.25">
      <c r="A87" s="33"/>
      <c r="B87" s="13" t="s">
        <v>95</v>
      </c>
      <c r="C87" s="279">
        <v>2336394.31</v>
      </c>
      <c r="D87" s="279">
        <v>2336394.31</v>
      </c>
      <c r="E87" s="55">
        <v>2247580.5499999998</v>
      </c>
      <c r="F87" s="55">
        <v>-88813.760000000242</v>
      </c>
      <c r="G87" s="118">
        <v>1.0395152734348054</v>
      </c>
      <c r="H87" s="275">
        <v>22693935.469999999</v>
      </c>
      <c r="I87" s="55">
        <v>22475805.500000004</v>
      </c>
      <c r="J87" s="55">
        <v>-218129.96999999508</v>
      </c>
      <c r="K87" s="118">
        <v>1.0097051013366349</v>
      </c>
      <c r="L87" s="104"/>
    </row>
    <row r="88" spans="1:12" x14ac:dyDescent="0.25">
      <c r="A88" s="33" t="s">
        <v>96</v>
      </c>
      <c r="B88" s="36" t="s">
        <v>97</v>
      </c>
      <c r="C88" s="282">
        <v>9</v>
      </c>
      <c r="D88" s="282">
        <v>9</v>
      </c>
      <c r="E88" s="93">
        <v>6219216</v>
      </c>
      <c r="F88" s="59">
        <v>6219207</v>
      </c>
      <c r="G88" s="117">
        <v>1.4471277408599412E-6</v>
      </c>
      <c r="H88" s="283">
        <v>14081852.859999999</v>
      </c>
      <c r="I88" s="93">
        <v>64488916</v>
      </c>
      <c r="J88" s="59">
        <v>50407063.140000001</v>
      </c>
      <c r="K88" s="117">
        <v>0.21836082436243773</v>
      </c>
      <c r="L88" s="174"/>
    </row>
    <row r="89" spans="1:12" x14ac:dyDescent="0.25">
      <c r="A89" s="26" t="s">
        <v>98</v>
      </c>
      <c r="B89" s="42" t="s">
        <v>99</v>
      </c>
      <c r="C89" s="279">
        <v>9</v>
      </c>
      <c r="D89" s="279">
        <v>9</v>
      </c>
      <c r="E89" s="55">
        <v>6219216</v>
      </c>
      <c r="F89" s="55">
        <v>6219207</v>
      </c>
      <c r="G89" s="118">
        <v>1.4471277408599412E-6</v>
      </c>
      <c r="H89" s="275">
        <v>14081852.859999999</v>
      </c>
      <c r="I89" s="55">
        <v>64488916</v>
      </c>
      <c r="J89" s="55">
        <v>50407063.140000001</v>
      </c>
      <c r="K89" s="118">
        <v>0.21836082436243773</v>
      </c>
      <c r="L89" s="104"/>
    </row>
    <row r="90" spans="1:12" x14ac:dyDescent="0.25">
      <c r="A90" s="33" t="s">
        <v>100</v>
      </c>
      <c r="B90" s="36" t="s">
        <v>101</v>
      </c>
      <c r="C90" s="280">
        <v>10460683.050000001</v>
      </c>
      <c r="D90" s="280">
        <v>441144.09</v>
      </c>
      <c r="E90" s="59">
        <v>8131086.8774999995</v>
      </c>
      <c r="F90" s="65">
        <v>-2329596.1725000013</v>
      </c>
      <c r="G90" s="117">
        <v>1.2865048925926941</v>
      </c>
      <c r="H90" s="281">
        <v>104757943.85000002</v>
      </c>
      <c r="I90" s="59">
        <v>81342868.774999991</v>
      </c>
      <c r="J90" s="65">
        <v>-23415075.075000033</v>
      </c>
      <c r="K90" s="117">
        <v>1.2878565192944911</v>
      </c>
      <c r="L90" s="104"/>
    </row>
    <row r="91" spans="1:12" x14ac:dyDescent="0.25">
      <c r="A91" s="26" t="s">
        <v>102</v>
      </c>
      <c r="B91" s="42" t="s">
        <v>612</v>
      </c>
      <c r="C91" s="161">
        <v>401221.92</v>
      </c>
      <c r="D91" s="161">
        <v>0</v>
      </c>
      <c r="E91" s="55">
        <v>285699.32</v>
      </c>
      <c r="F91" s="55">
        <v>-115522.59999999998</v>
      </c>
      <c r="G91" s="118">
        <v>1.4043502798676595</v>
      </c>
      <c r="H91" s="275">
        <v>4012219.1999999997</v>
      </c>
      <c r="I91" s="55">
        <v>2856993.1999999997</v>
      </c>
      <c r="J91" s="55">
        <v>-1155226</v>
      </c>
      <c r="K91" s="118">
        <v>1.4043502798676595</v>
      </c>
      <c r="L91" s="104"/>
    </row>
    <row r="92" spans="1:12" x14ac:dyDescent="0.25">
      <c r="A92" s="26" t="s">
        <v>103</v>
      </c>
      <c r="B92" s="42" t="s">
        <v>613</v>
      </c>
      <c r="C92" s="161">
        <v>517525.33</v>
      </c>
      <c r="D92" s="161">
        <v>0</v>
      </c>
      <c r="E92" s="55">
        <v>517561.99749999994</v>
      </c>
      <c r="F92" s="55">
        <v>36.667499999923166</v>
      </c>
      <c r="G92" s="118">
        <v>0.99992915341509414</v>
      </c>
      <c r="H92" s="275">
        <v>5176766.9899999993</v>
      </c>
      <c r="I92" s="55">
        <v>5175619.9749999996</v>
      </c>
      <c r="J92" s="55">
        <v>-1147.0149999996647</v>
      </c>
      <c r="K92" s="118">
        <v>1.0002216188602602</v>
      </c>
      <c r="L92" s="104"/>
    </row>
    <row r="93" spans="1:12" x14ac:dyDescent="0.25">
      <c r="A93" s="33" t="s">
        <v>104</v>
      </c>
      <c r="B93" s="12" t="s">
        <v>105</v>
      </c>
      <c r="C93" s="58">
        <v>9541935.8000000007</v>
      </c>
      <c r="D93" s="58">
        <v>441144.09</v>
      </c>
      <c r="E93" s="59">
        <v>7327825.5599999996</v>
      </c>
      <c r="F93" s="59">
        <v>-2214110.2400000012</v>
      </c>
      <c r="G93" s="117">
        <v>1.3021510572093915</v>
      </c>
      <c r="H93" s="281">
        <v>95568957.659999996</v>
      </c>
      <c r="I93" s="59">
        <v>73310255.600000009</v>
      </c>
      <c r="J93" s="59">
        <v>-22258702.059999987</v>
      </c>
      <c r="K93" s="117">
        <v>1.3036233045134817</v>
      </c>
      <c r="L93" s="177"/>
    </row>
    <row r="94" spans="1:12" x14ac:dyDescent="0.25">
      <c r="A94" s="26" t="s">
        <v>106</v>
      </c>
      <c r="B94" s="42" t="s">
        <v>107</v>
      </c>
      <c r="C94" s="279">
        <v>283425.7</v>
      </c>
      <c r="D94" s="279">
        <v>283425.7</v>
      </c>
      <c r="E94" s="55">
        <v>300000</v>
      </c>
      <c r="F94" s="55">
        <v>16574.299999999988</v>
      </c>
      <c r="G94" s="118">
        <v>0.94475233333333342</v>
      </c>
      <c r="H94" s="275">
        <v>3040792.1800000006</v>
      </c>
      <c r="I94" s="55">
        <v>3000000</v>
      </c>
      <c r="J94" s="55">
        <v>-40792.180000000633</v>
      </c>
      <c r="K94" s="118">
        <v>1.0135973933333335</v>
      </c>
      <c r="L94" s="177"/>
    </row>
    <row r="95" spans="1:12" x14ac:dyDescent="0.25">
      <c r="A95" s="26" t="s">
        <v>108</v>
      </c>
      <c r="B95" s="42" t="s">
        <v>109</v>
      </c>
      <c r="C95" s="279">
        <v>6642480.1299999999</v>
      </c>
      <c r="D95" s="279">
        <v>0</v>
      </c>
      <c r="E95" s="55">
        <v>4929503</v>
      </c>
      <c r="F95" s="85">
        <v>-1712977.13</v>
      </c>
      <c r="G95" s="118">
        <v>1.3474948955300361</v>
      </c>
      <c r="H95" s="275">
        <v>66424801.300000012</v>
      </c>
      <c r="I95" s="55">
        <v>49295030</v>
      </c>
      <c r="J95" s="85">
        <v>-17129771.300000012</v>
      </c>
      <c r="K95" s="118">
        <v>1.3474948955300365</v>
      </c>
      <c r="L95" s="104"/>
    </row>
    <row r="96" spans="1:12" x14ac:dyDescent="0.25">
      <c r="A96" s="26" t="s">
        <v>108</v>
      </c>
      <c r="B96" s="42" t="s">
        <v>110</v>
      </c>
      <c r="C96" s="279">
        <v>2443489.86</v>
      </c>
      <c r="D96" s="279">
        <v>0</v>
      </c>
      <c r="E96" s="55">
        <v>1918322.5599999998</v>
      </c>
      <c r="F96" s="85">
        <v>-525167.30000000005</v>
      </c>
      <c r="G96" s="118">
        <v>1.2737638137352667</v>
      </c>
      <c r="H96" s="275">
        <v>24434898.599999998</v>
      </c>
      <c r="I96" s="55">
        <v>19183225.599999998</v>
      </c>
      <c r="J96" s="85">
        <v>-5251673</v>
      </c>
      <c r="K96" s="118">
        <v>1.2737638137352667</v>
      </c>
      <c r="L96" s="104"/>
    </row>
    <row r="97" spans="1:12" x14ac:dyDescent="0.25">
      <c r="A97" s="26" t="s">
        <v>111</v>
      </c>
      <c r="B97" s="42" t="s">
        <v>112</v>
      </c>
      <c r="C97" s="279">
        <v>136438.39000000001</v>
      </c>
      <c r="D97" s="279">
        <v>136438.39000000001</v>
      </c>
      <c r="E97" s="55">
        <v>150000</v>
      </c>
      <c r="F97" s="55">
        <v>13561.609999999986</v>
      </c>
      <c r="G97" s="118">
        <v>0.90958926666666673</v>
      </c>
      <c r="H97" s="275">
        <v>1470688.38</v>
      </c>
      <c r="I97" s="55">
        <v>1500000</v>
      </c>
      <c r="J97" s="55">
        <v>29311.620000000112</v>
      </c>
      <c r="K97" s="118">
        <v>0.9804589199999999</v>
      </c>
      <c r="L97" s="178"/>
    </row>
    <row r="98" spans="1:12" x14ac:dyDescent="0.25">
      <c r="A98" s="26" t="s">
        <v>413</v>
      </c>
      <c r="B98" s="42" t="s">
        <v>414</v>
      </c>
      <c r="C98" s="279">
        <v>14821.72</v>
      </c>
      <c r="D98" s="279">
        <v>0</v>
      </c>
      <c r="E98" s="55">
        <v>5000</v>
      </c>
      <c r="F98" s="55">
        <v>-9821.7199999999993</v>
      </c>
      <c r="G98" s="118">
        <v>2.9643440000000001</v>
      </c>
      <c r="H98" s="275">
        <v>148217.19999999998</v>
      </c>
      <c r="I98" s="55">
        <v>50000</v>
      </c>
      <c r="J98" s="55">
        <v>-98217.199999999983</v>
      </c>
      <c r="K98" s="118">
        <v>2.9643439999999996</v>
      </c>
      <c r="L98" s="174"/>
    </row>
    <row r="99" spans="1:12" x14ac:dyDescent="0.25">
      <c r="A99" s="26" t="s">
        <v>651</v>
      </c>
      <c r="B99" s="42" t="s">
        <v>652</v>
      </c>
      <c r="C99" s="279">
        <v>21280</v>
      </c>
      <c r="D99" s="279">
        <v>21280</v>
      </c>
      <c r="E99" s="55">
        <v>25000</v>
      </c>
      <c r="F99" s="55">
        <v>3720</v>
      </c>
      <c r="G99" s="118">
        <v>0.85119999999999996</v>
      </c>
      <c r="H99" s="275">
        <v>49560</v>
      </c>
      <c r="I99" s="55">
        <v>282000</v>
      </c>
      <c r="J99" s="55">
        <v>232440</v>
      </c>
      <c r="K99" s="118">
        <v>0.17574468085106382</v>
      </c>
      <c r="L99" s="174"/>
    </row>
    <row r="100" spans="1:12" ht="36.75" x14ac:dyDescent="0.25">
      <c r="A100" s="33" t="s">
        <v>113</v>
      </c>
      <c r="B100" s="34" t="s">
        <v>114</v>
      </c>
      <c r="C100" s="280">
        <v>1099667.05</v>
      </c>
      <c r="D100" s="280">
        <v>1099667.05</v>
      </c>
      <c r="E100" s="65">
        <v>3262214.833333333</v>
      </c>
      <c r="F100" s="65">
        <v>2162547.7833333332</v>
      </c>
      <c r="G100" s="117">
        <v>0.33709216166991662</v>
      </c>
      <c r="H100" s="278">
        <v>6842041.1399999997</v>
      </c>
      <c r="I100" s="65">
        <v>43508806.333333336</v>
      </c>
      <c r="J100" s="65">
        <v>36666765.193333335</v>
      </c>
      <c r="K100" s="117">
        <v>0.15725646637099572</v>
      </c>
      <c r="L100" s="104"/>
    </row>
    <row r="101" spans="1:12" ht="24.75" x14ac:dyDescent="0.25">
      <c r="A101" s="33" t="s">
        <v>115</v>
      </c>
      <c r="B101" s="12" t="s">
        <v>490</v>
      </c>
      <c r="C101" s="280">
        <v>58275.72</v>
      </c>
      <c r="D101" s="280">
        <v>58275.72</v>
      </c>
      <c r="E101" s="60">
        <v>1449533.333333333</v>
      </c>
      <c r="F101" s="65">
        <v>1391257.6133333331</v>
      </c>
      <c r="G101" s="117">
        <v>4.0203090649864333E-2</v>
      </c>
      <c r="H101" s="284">
        <v>1140626.45</v>
      </c>
      <c r="I101" s="60">
        <v>14495333.333333328</v>
      </c>
      <c r="J101" s="65">
        <v>13354706.883333329</v>
      </c>
      <c r="K101" s="117">
        <v>7.8689218369130315E-2</v>
      </c>
      <c r="L101" s="104"/>
    </row>
    <row r="102" spans="1:12" ht="24.75" x14ac:dyDescent="0.25">
      <c r="A102" s="26" t="s">
        <v>116</v>
      </c>
      <c r="B102" s="42" t="s">
        <v>491</v>
      </c>
      <c r="C102" s="279">
        <v>58275.72</v>
      </c>
      <c r="D102" s="279">
        <v>58275.72</v>
      </c>
      <c r="E102" s="55">
        <v>1100366.6666666665</v>
      </c>
      <c r="F102" s="55">
        <v>1042090.9466666665</v>
      </c>
      <c r="G102" s="118">
        <v>5.2960273848111243E-2</v>
      </c>
      <c r="H102" s="275">
        <v>1113486.45</v>
      </c>
      <c r="I102" s="55">
        <v>11003666.666666662</v>
      </c>
      <c r="J102" s="55">
        <v>9890180.2166666631</v>
      </c>
      <c r="K102" s="118">
        <v>0.1011923101390446</v>
      </c>
      <c r="L102" s="104"/>
    </row>
    <row r="103" spans="1:12" ht="24.75" x14ac:dyDescent="0.25">
      <c r="A103" s="26" t="s">
        <v>117</v>
      </c>
      <c r="B103" s="42" t="s">
        <v>118</v>
      </c>
      <c r="C103" s="279">
        <v>0</v>
      </c>
      <c r="D103" s="279">
        <v>0</v>
      </c>
      <c r="E103" s="55">
        <v>8333.3333333333303</v>
      </c>
      <c r="F103" s="55">
        <v>8333.3333333333303</v>
      </c>
      <c r="G103" s="118">
        <v>0</v>
      </c>
      <c r="H103" s="275">
        <v>27140</v>
      </c>
      <c r="I103" s="55">
        <v>83333.333333333299</v>
      </c>
      <c r="J103" s="55">
        <v>56193.333333333299</v>
      </c>
      <c r="K103" s="118">
        <v>0.32568000000000014</v>
      </c>
      <c r="L103" s="174"/>
    </row>
    <row r="104" spans="1:12" x14ac:dyDescent="0.25">
      <c r="A104" s="26" t="s">
        <v>119</v>
      </c>
      <c r="B104" s="42" t="s">
        <v>120</v>
      </c>
      <c r="C104" s="279">
        <v>0</v>
      </c>
      <c r="D104" s="279">
        <v>0</v>
      </c>
      <c r="E104" s="55">
        <v>340833.33333333331</v>
      </c>
      <c r="F104" s="55">
        <v>340833.33333333331</v>
      </c>
      <c r="G104" s="118">
        <v>0</v>
      </c>
      <c r="H104" s="275">
        <v>0</v>
      </c>
      <c r="I104" s="55">
        <v>3408333.3333333335</v>
      </c>
      <c r="J104" s="55">
        <v>3408333.3333333335</v>
      </c>
      <c r="K104" s="118">
        <v>0</v>
      </c>
      <c r="L104" s="104"/>
    </row>
    <row r="105" spans="1:12" x14ac:dyDescent="0.25">
      <c r="A105" s="33" t="s">
        <v>121</v>
      </c>
      <c r="B105" s="12" t="s">
        <v>122</v>
      </c>
      <c r="C105" s="58">
        <v>1041391.33</v>
      </c>
      <c r="D105" s="58">
        <v>1041391.33</v>
      </c>
      <c r="E105" s="60">
        <v>1812681.5</v>
      </c>
      <c r="F105" s="65">
        <v>771290.17</v>
      </c>
      <c r="G105" s="117">
        <v>0.5745032042308591</v>
      </c>
      <c r="H105" s="278">
        <v>5701414.6899999995</v>
      </c>
      <c r="I105" s="65">
        <v>29013473</v>
      </c>
      <c r="J105" s="65">
        <v>23312058.310000002</v>
      </c>
      <c r="K105" s="117">
        <v>0.19650921108272695</v>
      </c>
      <c r="L105" s="104"/>
    </row>
    <row r="106" spans="1:12" ht="24.75" x14ac:dyDescent="0.25">
      <c r="A106" s="26" t="s">
        <v>123</v>
      </c>
      <c r="B106" s="42" t="s">
        <v>124</v>
      </c>
      <c r="C106" s="279">
        <v>0</v>
      </c>
      <c r="D106" s="279">
        <v>0</v>
      </c>
      <c r="E106" s="55">
        <v>20000</v>
      </c>
      <c r="F106" s="55">
        <v>20000</v>
      </c>
      <c r="G106" s="118">
        <v>0</v>
      </c>
      <c r="H106" s="275">
        <v>230412.22999999998</v>
      </c>
      <c r="I106" s="55">
        <v>160000</v>
      </c>
      <c r="J106" s="55">
        <v>-70412.229999999981</v>
      </c>
      <c r="K106" s="118">
        <v>1.4400764374999999</v>
      </c>
      <c r="L106" s="104"/>
    </row>
    <row r="107" spans="1:12" x14ac:dyDescent="0.25">
      <c r="A107" s="26" t="s">
        <v>125</v>
      </c>
      <c r="B107" s="42" t="s">
        <v>126</v>
      </c>
      <c r="C107" s="279">
        <v>0</v>
      </c>
      <c r="D107" s="279">
        <v>0</v>
      </c>
      <c r="E107" s="55">
        <v>125000</v>
      </c>
      <c r="F107" s="55">
        <v>125000</v>
      </c>
      <c r="G107" s="118">
        <v>0</v>
      </c>
      <c r="H107" s="275">
        <v>295348.09999999998</v>
      </c>
      <c r="I107" s="55">
        <v>1250000</v>
      </c>
      <c r="J107" s="55">
        <v>954651.9</v>
      </c>
      <c r="K107" s="118">
        <v>0.23627847999999999</v>
      </c>
      <c r="L107" s="104"/>
    </row>
    <row r="108" spans="1:12" x14ac:dyDescent="0.25">
      <c r="A108" s="26" t="s">
        <v>127</v>
      </c>
      <c r="B108" s="42" t="s">
        <v>128</v>
      </c>
      <c r="C108" s="279">
        <v>0</v>
      </c>
      <c r="D108" s="279">
        <v>0</v>
      </c>
      <c r="E108" s="55">
        <v>445197.41666666669</v>
      </c>
      <c r="F108" s="55">
        <v>445197.41666666669</v>
      </c>
      <c r="G108" s="118">
        <v>0</v>
      </c>
      <c r="H108" s="275">
        <v>18644</v>
      </c>
      <c r="I108" s="55">
        <v>15375252.166666664</v>
      </c>
      <c r="J108" s="55">
        <v>15356608.166666664</v>
      </c>
      <c r="K108" s="118">
        <v>1.2125979982572212E-3</v>
      </c>
      <c r="L108" s="178"/>
    </row>
    <row r="109" spans="1:12" x14ac:dyDescent="0.25">
      <c r="A109" s="26" t="s">
        <v>129</v>
      </c>
      <c r="B109" s="42" t="s">
        <v>130</v>
      </c>
      <c r="C109" s="279">
        <v>637236.61</v>
      </c>
      <c r="D109" s="279">
        <v>637236.61</v>
      </c>
      <c r="E109" s="55">
        <v>1222484.0833333333</v>
      </c>
      <c r="F109" s="55">
        <v>585247.47333333327</v>
      </c>
      <c r="G109" s="118">
        <v>0.52126372742821669</v>
      </c>
      <c r="H109" s="275">
        <v>4573881.6500000004</v>
      </c>
      <c r="I109" s="55">
        <v>12228220.833333334</v>
      </c>
      <c r="J109" s="55">
        <v>7654339.1833333336</v>
      </c>
      <c r="K109" s="118">
        <v>0.37404310180037775</v>
      </c>
      <c r="L109" s="174"/>
    </row>
    <row r="110" spans="1:12" ht="24.75" x14ac:dyDescent="0.25">
      <c r="A110" s="26" t="s">
        <v>659</v>
      </c>
      <c r="B110" s="42" t="s">
        <v>660</v>
      </c>
      <c r="C110" s="279">
        <v>0</v>
      </c>
      <c r="D110" s="279">
        <v>0</v>
      </c>
      <c r="E110" s="55">
        <v>0</v>
      </c>
      <c r="F110" s="55">
        <v>0</v>
      </c>
      <c r="G110" s="118" t="s">
        <v>16</v>
      </c>
      <c r="H110" s="275">
        <v>130888.99</v>
      </c>
      <c r="I110" s="55">
        <v>0</v>
      </c>
      <c r="J110" s="55">
        <v>-130888.99</v>
      </c>
      <c r="K110" s="118" t="s">
        <v>16</v>
      </c>
      <c r="L110" s="104"/>
    </row>
    <row r="111" spans="1:12" x14ac:dyDescent="0.25">
      <c r="A111" s="26" t="s">
        <v>653</v>
      </c>
      <c r="B111" s="42" t="s">
        <v>654</v>
      </c>
      <c r="C111" s="279">
        <v>404154.72</v>
      </c>
      <c r="D111" s="279">
        <v>404154.72</v>
      </c>
      <c r="E111" s="55">
        <v>0</v>
      </c>
      <c r="F111" s="55">
        <v>-404154.72</v>
      </c>
      <c r="G111" s="118" t="s">
        <v>16</v>
      </c>
      <c r="H111" s="275">
        <v>452239.72</v>
      </c>
      <c r="I111" s="55">
        <v>0</v>
      </c>
      <c r="J111" s="55">
        <v>-452239.72</v>
      </c>
      <c r="K111" s="118" t="s">
        <v>16</v>
      </c>
      <c r="L111" s="104"/>
    </row>
    <row r="112" spans="1:12" ht="24" x14ac:dyDescent="0.25">
      <c r="A112" s="33" t="s">
        <v>131</v>
      </c>
      <c r="B112" s="36" t="s">
        <v>132</v>
      </c>
      <c r="C112" s="277">
        <v>5867298.0600000005</v>
      </c>
      <c r="D112" s="277">
        <v>5867298.0600000005</v>
      </c>
      <c r="E112" s="65">
        <v>85964890.46880953</v>
      </c>
      <c r="F112" s="65">
        <v>80097592.408809528</v>
      </c>
      <c r="G112" s="117">
        <v>6.8252260056433395E-2</v>
      </c>
      <c r="H112" s="278">
        <v>84099036.220000014</v>
      </c>
      <c r="I112" s="65">
        <v>939491202.77966285</v>
      </c>
      <c r="J112" s="65">
        <v>855392166.55966282</v>
      </c>
      <c r="K112" s="117">
        <v>8.9515512195512917E-2</v>
      </c>
      <c r="L112" s="174"/>
    </row>
    <row r="113" spans="1:12" x14ac:dyDescent="0.25">
      <c r="A113" s="26" t="s">
        <v>558</v>
      </c>
      <c r="B113" s="15" t="s">
        <v>559</v>
      </c>
      <c r="C113" s="279">
        <v>13555.79</v>
      </c>
      <c r="D113" s="279">
        <v>13555.79</v>
      </c>
      <c r="E113" s="55">
        <v>0</v>
      </c>
      <c r="F113" s="55">
        <v>-13555.79</v>
      </c>
      <c r="G113" s="118" t="s">
        <v>16</v>
      </c>
      <c r="H113" s="275">
        <v>1078395.79</v>
      </c>
      <c r="I113" s="55">
        <v>0</v>
      </c>
      <c r="J113" s="55">
        <v>-1078395.79</v>
      </c>
      <c r="K113" s="118" t="s">
        <v>16</v>
      </c>
      <c r="L113" s="104"/>
    </row>
    <row r="114" spans="1:12" x14ac:dyDescent="0.25">
      <c r="A114" s="26" t="s">
        <v>133</v>
      </c>
      <c r="B114" s="15" t="s">
        <v>134</v>
      </c>
      <c r="C114" s="279">
        <v>347581.61</v>
      </c>
      <c r="D114" s="279">
        <v>347581.61</v>
      </c>
      <c r="E114" s="55">
        <v>430949.86166666663</v>
      </c>
      <c r="F114" s="55">
        <v>83368.251666666649</v>
      </c>
      <c r="G114" s="118">
        <v>0.80654767739280364</v>
      </c>
      <c r="H114" s="275">
        <v>4226056.25</v>
      </c>
      <c r="I114" s="55">
        <v>3914461.2434722227</v>
      </c>
      <c r="J114" s="55">
        <v>-311595.0065277773</v>
      </c>
      <c r="K114" s="118">
        <v>1.079600994146358</v>
      </c>
      <c r="L114" s="104"/>
    </row>
    <row r="115" spans="1:12" x14ac:dyDescent="0.25">
      <c r="A115" s="33" t="s">
        <v>135</v>
      </c>
      <c r="B115" s="12" t="s">
        <v>136</v>
      </c>
      <c r="C115" s="280">
        <v>47382.39</v>
      </c>
      <c r="D115" s="280">
        <v>47382.39</v>
      </c>
      <c r="E115" s="65">
        <v>382498.19047619047</v>
      </c>
      <c r="F115" s="65">
        <v>335115.80047619046</v>
      </c>
      <c r="G115" s="117">
        <v>0.12387611544256294</v>
      </c>
      <c r="H115" s="278">
        <v>733716.30999999982</v>
      </c>
      <c r="I115" s="65">
        <v>3596410.4761904757</v>
      </c>
      <c r="J115" s="65">
        <v>2862694.1661904762</v>
      </c>
      <c r="K115" s="117">
        <v>0.20401350592694142</v>
      </c>
      <c r="L115" s="104"/>
    </row>
    <row r="116" spans="1:12" x14ac:dyDescent="0.25">
      <c r="A116" s="11" t="s">
        <v>137</v>
      </c>
      <c r="B116" s="42" t="s">
        <v>138</v>
      </c>
      <c r="C116" s="279">
        <v>30680</v>
      </c>
      <c r="D116" s="279">
        <v>30680</v>
      </c>
      <c r="E116" s="55">
        <v>69666.666666666672</v>
      </c>
      <c r="F116" s="55">
        <v>38986.666666666672</v>
      </c>
      <c r="G116" s="118">
        <v>0.44038277511961721</v>
      </c>
      <c r="H116" s="275">
        <v>318423</v>
      </c>
      <c r="I116" s="55">
        <v>696666.66666666663</v>
      </c>
      <c r="J116" s="55">
        <v>378243.66666666663</v>
      </c>
      <c r="K116" s="118">
        <v>0.45706650717703351</v>
      </c>
      <c r="L116" s="174"/>
    </row>
    <row r="117" spans="1:12" x14ac:dyDescent="0.25">
      <c r="A117" s="11" t="s">
        <v>139</v>
      </c>
      <c r="B117" s="42" t="s">
        <v>140</v>
      </c>
      <c r="C117" s="279">
        <v>0</v>
      </c>
      <c r="D117" s="279">
        <v>0</v>
      </c>
      <c r="E117" s="55">
        <v>32355.333333333332</v>
      </c>
      <c r="F117" s="55">
        <v>32355.333333333332</v>
      </c>
      <c r="G117" s="118">
        <v>0</v>
      </c>
      <c r="H117" s="275">
        <v>95485.6</v>
      </c>
      <c r="I117" s="55">
        <v>323553.33333333331</v>
      </c>
      <c r="J117" s="55">
        <v>228067.73333333331</v>
      </c>
      <c r="K117" s="118">
        <v>0.29511548843055246</v>
      </c>
      <c r="L117" s="174"/>
    </row>
    <row r="118" spans="1:12" x14ac:dyDescent="0.25">
      <c r="A118" s="11" t="s">
        <v>141</v>
      </c>
      <c r="B118" s="42" t="s">
        <v>142</v>
      </c>
      <c r="C118" s="279">
        <v>16702.39</v>
      </c>
      <c r="D118" s="279">
        <v>16702.39</v>
      </c>
      <c r="E118" s="55">
        <v>280476.19047619047</v>
      </c>
      <c r="F118" s="55">
        <v>263773.80047619046</v>
      </c>
      <c r="G118" s="118">
        <v>5.9550117147707977E-2</v>
      </c>
      <c r="H118" s="275">
        <v>319807.71000000002</v>
      </c>
      <c r="I118" s="55">
        <v>2576190.4761904762</v>
      </c>
      <c r="J118" s="55">
        <v>2256382.7661904762</v>
      </c>
      <c r="K118" s="118">
        <v>0.1241397765249538</v>
      </c>
      <c r="L118" s="174"/>
    </row>
    <row r="119" spans="1:12" x14ac:dyDescent="0.25">
      <c r="A119" s="35" t="s">
        <v>143</v>
      </c>
      <c r="B119" s="66" t="s">
        <v>144</v>
      </c>
      <c r="C119" s="277">
        <v>208239.51</v>
      </c>
      <c r="D119" s="277">
        <v>208239.51</v>
      </c>
      <c r="E119" s="65">
        <v>262708.33333333337</v>
      </c>
      <c r="F119" s="65">
        <v>54468.823333333363</v>
      </c>
      <c r="G119" s="117">
        <v>0.79266427279936547</v>
      </c>
      <c r="H119" s="278">
        <v>7052969.5999999996</v>
      </c>
      <c r="I119" s="65">
        <v>13288083.333333334</v>
      </c>
      <c r="J119" s="65">
        <v>6235113.7333333343</v>
      </c>
      <c r="K119" s="117">
        <v>0.53077403437917425</v>
      </c>
      <c r="L119" s="174"/>
    </row>
    <row r="120" spans="1:12" x14ac:dyDescent="0.25">
      <c r="A120" s="67">
        <v>228601</v>
      </c>
      <c r="B120" s="142" t="s">
        <v>478</v>
      </c>
      <c r="C120" s="279">
        <v>208239.51</v>
      </c>
      <c r="D120" s="279">
        <v>208239.51</v>
      </c>
      <c r="E120" s="55">
        <v>262708.33333333337</v>
      </c>
      <c r="F120" s="55">
        <v>54468.823333333363</v>
      </c>
      <c r="G120" s="118">
        <v>0.79266427279936547</v>
      </c>
      <c r="H120" s="275">
        <v>7052969.5999999996</v>
      </c>
      <c r="I120" s="55">
        <v>13268083.333333334</v>
      </c>
      <c r="J120" s="55">
        <v>6215113.7333333343</v>
      </c>
      <c r="K120" s="118">
        <v>0.5315741108047507</v>
      </c>
      <c r="L120" s="104"/>
    </row>
    <row r="121" spans="1:12" x14ac:dyDescent="0.25">
      <c r="A121" s="143">
        <v>228602</v>
      </c>
      <c r="B121" s="144" t="s">
        <v>614</v>
      </c>
      <c r="C121" s="279">
        <v>0</v>
      </c>
      <c r="D121" s="279">
        <v>0</v>
      </c>
      <c r="E121" s="55">
        <v>0</v>
      </c>
      <c r="F121" s="55">
        <v>0</v>
      </c>
      <c r="G121" s="118" t="s">
        <v>16</v>
      </c>
      <c r="H121" s="275">
        <v>0</v>
      </c>
      <c r="I121" s="55">
        <v>20000</v>
      </c>
      <c r="J121" s="55">
        <v>20000</v>
      </c>
      <c r="K121" s="118">
        <v>0</v>
      </c>
      <c r="L121" s="104"/>
    </row>
    <row r="122" spans="1:12" x14ac:dyDescent="0.25">
      <c r="A122" s="35" t="s">
        <v>145</v>
      </c>
      <c r="B122" s="12" t="s">
        <v>146</v>
      </c>
      <c r="C122" s="280">
        <v>3182333.7800000003</v>
      </c>
      <c r="D122" s="280">
        <v>3182333.7800000003</v>
      </c>
      <c r="E122" s="60">
        <v>81886734.083333343</v>
      </c>
      <c r="F122" s="65">
        <v>78704400.303333342</v>
      </c>
      <c r="G122" s="117">
        <v>3.886262916239213E-2</v>
      </c>
      <c r="H122" s="278">
        <v>49981784.32</v>
      </c>
      <c r="I122" s="65">
        <v>889103980.83333349</v>
      </c>
      <c r="J122" s="65">
        <v>839122196.51333344</v>
      </c>
      <c r="K122" s="117">
        <v>5.6215904323309189E-2</v>
      </c>
      <c r="L122" s="104"/>
    </row>
    <row r="123" spans="1:12" x14ac:dyDescent="0.25">
      <c r="A123" s="26" t="s">
        <v>458</v>
      </c>
      <c r="B123" s="42" t="s">
        <v>459</v>
      </c>
      <c r="C123" s="279">
        <v>969098.68</v>
      </c>
      <c r="D123" s="279">
        <v>969098.68</v>
      </c>
      <c r="E123" s="55">
        <v>77861734.083333343</v>
      </c>
      <c r="F123" s="55">
        <v>76892635.403333336</v>
      </c>
      <c r="G123" s="118">
        <v>1.2446405046191234E-2</v>
      </c>
      <c r="H123" s="275">
        <v>6412189.7399999993</v>
      </c>
      <c r="I123" s="55">
        <v>797407980.83333337</v>
      </c>
      <c r="J123" s="55">
        <v>790995791.09333336</v>
      </c>
      <c r="K123" s="118">
        <v>8.0412911509851245E-3</v>
      </c>
      <c r="L123" s="104"/>
    </row>
    <row r="124" spans="1:12" x14ac:dyDescent="0.25">
      <c r="A124" s="26" t="s">
        <v>460</v>
      </c>
      <c r="B124" s="42" t="s">
        <v>461</v>
      </c>
      <c r="C124" s="279">
        <v>461380</v>
      </c>
      <c r="D124" s="279">
        <v>461380</v>
      </c>
      <c r="E124" s="55">
        <v>0</v>
      </c>
      <c r="F124" s="55">
        <v>-461380</v>
      </c>
      <c r="G124" s="118" t="s">
        <v>16</v>
      </c>
      <c r="H124" s="275">
        <v>5375780</v>
      </c>
      <c r="I124" s="55">
        <v>0</v>
      </c>
      <c r="J124" s="55">
        <v>-5375780</v>
      </c>
      <c r="K124" s="118" t="s">
        <v>16</v>
      </c>
      <c r="L124" s="104"/>
    </row>
    <row r="125" spans="1:12" x14ac:dyDescent="0.25">
      <c r="A125" s="26" t="s">
        <v>615</v>
      </c>
      <c r="B125" s="42" t="s">
        <v>616</v>
      </c>
      <c r="C125" s="279">
        <v>0</v>
      </c>
      <c r="D125" s="279">
        <v>0</v>
      </c>
      <c r="E125" s="55">
        <v>0</v>
      </c>
      <c r="F125" s="55">
        <v>0</v>
      </c>
      <c r="G125" s="119" t="s">
        <v>16</v>
      </c>
      <c r="H125" s="275">
        <v>0</v>
      </c>
      <c r="I125" s="55">
        <v>1000000</v>
      </c>
      <c r="J125" s="55">
        <v>1000000</v>
      </c>
      <c r="K125" s="119">
        <v>0</v>
      </c>
      <c r="L125" s="104"/>
    </row>
    <row r="126" spans="1:12" x14ac:dyDescent="0.25">
      <c r="A126" s="26" t="s">
        <v>147</v>
      </c>
      <c r="B126" s="42" t="s">
        <v>148</v>
      </c>
      <c r="C126" s="279">
        <v>1587500</v>
      </c>
      <c r="D126" s="279">
        <v>1587500</v>
      </c>
      <c r="E126" s="55">
        <v>2500000</v>
      </c>
      <c r="F126" s="55">
        <v>912500</v>
      </c>
      <c r="G126" s="118">
        <v>0.63500000000000001</v>
      </c>
      <c r="H126" s="275">
        <v>11337298.24</v>
      </c>
      <c r="I126" s="55">
        <v>25000000</v>
      </c>
      <c r="J126" s="55">
        <v>13662701.76</v>
      </c>
      <c r="K126" s="118">
        <v>0.45349192960000001</v>
      </c>
      <c r="L126" s="174"/>
    </row>
    <row r="127" spans="1:12" x14ac:dyDescent="0.25">
      <c r="A127" s="11" t="s">
        <v>149</v>
      </c>
      <c r="B127" s="42" t="s">
        <v>150</v>
      </c>
      <c r="C127" s="279">
        <v>145148.85</v>
      </c>
      <c r="D127" s="279">
        <v>145148.85</v>
      </c>
      <c r="E127" s="55">
        <v>1525000</v>
      </c>
      <c r="F127" s="55">
        <v>1379851.15</v>
      </c>
      <c r="G127" s="118">
        <v>9.5179573770491813E-2</v>
      </c>
      <c r="H127" s="275">
        <v>3758265.2400000007</v>
      </c>
      <c r="I127" s="55">
        <v>65696000.000000007</v>
      </c>
      <c r="J127" s="55">
        <v>61937734.760000005</v>
      </c>
      <c r="K127" s="118">
        <v>5.7206911227471999E-2</v>
      </c>
      <c r="L127" s="104"/>
    </row>
    <row r="128" spans="1:12" x14ac:dyDescent="0.25">
      <c r="A128" s="11" t="s">
        <v>560</v>
      </c>
      <c r="B128" s="42" t="s">
        <v>561</v>
      </c>
      <c r="C128" s="272">
        <v>19206.25</v>
      </c>
      <c r="D128" s="272">
        <v>19206.25</v>
      </c>
      <c r="E128" s="54">
        <v>0</v>
      </c>
      <c r="F128" s="54">
        <v>-19206.25</v>
      </c>
      <c r="G128" s="118" t="s">
        <v>16</v>
      </c>
      <c r="H128" s="273">
        <v>23098251.100000001</v>
      </c>
      <c r="I128" s="54">
        <v>0</v>
      </c>
      <c r="J128" s="54">
        <v>-23098251.100000001</v>
      </c>
      <c r="K128" s="118" t="s">
        <v>16</v>
      </c>
      <c r="L128" s="104"/>
    </row>
    <row r="129" spans="1:12" x14ac:dyDescent="0.25">
      <c r="A129" s="35" t="s">
        <v>151</v>
      </c>
      <c r="B129" s="12" t="s">
        <v>152</v>
      </c>
      <c r="C129" s="285">
        <v>2068204.98</v>
      </c>
      <c r="D129" s="285">
        <v>2068204.98</v>
      </c>
      <c r="E129" s="56">
        <v>3002000</v>
      </c>
      <c r="F129" s="53">
        <v>933795.02</v>
      </c>
      <c r="G129" s="117">
        <v>0.68894236508994</v>
      </c>
      <c r="H129" s="271">
        <v>21026113.949999999</v>
      </c>
      <c r="I129" s="53">
        <v>29588266.893333331</v>
      </c>
      <c r="J129" s="53">
        <v>8562152.9433333315</v>
      </c>
      <c r="K129" s="117">
        <v>0.71062337060159109</v>
      </c>
      <c r="L129" s="104"/>
    </row>
    <row r="130" spans="1:12" x14ac:dyDescent="0.25">
      <c r="A130" s="26" t="s">
        <v>153</v>
      </c>
      <c r="B130" s="42" t="s">
        <v>492</v>
      </c>
      <c r="C130" s="272">
        <v>2068204.98</v>
      </c>
      <c r="D130" s="272">
        <v>2068204.98</v>
      </c>
      <c r="E130" s="54">
        <v>3000000</v>
      </c>
      <c r="F130" s="54">
        <v>931795.02</v>
      </c>
      <c r="G130" s="118">
        <v>0.68940166000000003</v>
      </c>
      <c r="H130" s="273">
        <v>21001113.949999999</v>
      </c>
      <c r="I130" s="54">
        <v>29578266.893333331</v>
      </c>
      <c r="J130" s="54">
        <v>8577152.9433333315</v>
      </c>
      <c r="K130" s="118">
        <v>0.71001840728989629</v>
      </c>
      <c r="L130" s="104"/>
    </row>
    <row r="131" spans="1:12" x14ac:dyDescent="0.25">
      <c r="A131" s="26" t="s">
        <v>601</v>
      </c>
      <c r="B131" s="42" t="s">
        <v>602</v>
      </c>
      <c r="C131" s="279">
        <v>0</v>
      </c>
      <c r="D131" s="279">
        <v>0</v>
      </c>
      <c r="E131" s="55">
        <v>2000</v>
      </c>
      <c r="F131" s="55">
        <v>2000</v>
      </c>
      <c r="G131" s="118">
        <v>0</v>
      </c>
      <c r="H131" s="275">
        <v>0</v>
      </c>
      <c r="I131" s="55">
        <v>10000</v>
      </c>
      <c r="J131" s="55">
        <v>10000</v>
      </c>
      <c r="K131" s="118">
        <v>0</v>
      </c>
      <c r="L131" s="104"/>
    </row>
    <row r="132" spans="1:12" x14ac:dyDescent="0.25">
      <c r="A132" s="26" t="s">
        <v>603</v>
      </c>
      <c r="B132" s="42" t="s">
        <v>604</v>
      </c>
      <c r="C132" s="272">
        <v>0</v>
      </c>
      <c r="D132" s="272">
        <v>0</v>
      </c>
      <c r="E132" s="54">
        <v>0</v>
      </c>
      <c r="F132" s="54">
        <v>0</v>
      </c>
      <c r="G132" s="118" t="s">
        <v>16</v>
      </c>
      <c r="H132" s="273">
        <v>25000</v>
      </c>
      <c r="I132" s="54">
        <v>0</v>
      </c>
      <c r="J132" s="54">
        <v>-25000</v>
      </c>
      <c r="K132" s="118" t="s">
        <v>16</v>
      </c>
      <c r="L132" s="104"/>
    </row>
    <row r="133" spans="1:12" x14ac:dyDescent="0.25">
      <c r="A133" s="35" t="s">
        <v>154</v>
      </c>
      <c r="B133" s="68" t="s">
        <v>155</v>
      </c>
      <c r="C133" s="80">
        <v>3675543.51</v>
      </c>
      <c r="D133" s="80">
        <v>3675543.51</v>
      </c>
      <c r="E133" s="93">
        <v>817049.67532467528</v>
      </c>
      <c r="F133" s="61">
        <v>352542.67532467528</v>
      </c>
      <c r="G133" s="117">
        <v>4.4985557439202575</v>
      </c>
      <c r="H133" s="283">
        <v>14574164.010000002</v>
      </c>
      <c r="I133" s="93">
        <v>7196958.6580086583</v>
      </c>
      <c r="J133" s="61">
        <v>-7377205.3519913433</v>
      </c>
      <c r="K133" s="117">
        <v>2.0250448422101339</v>
      </c>
      <c r="L133" s="176"/>
    </row>
    <row r="134" spans="1:12" x14ac:dyDescent="0.25">
      <c r="A134" s="26" t="s">
        <v>617</v>
      </c>
      <c r="B134" s="42" t="s">
        <v>618</v>
      </c>
      <c r="C134" s="272">
        <v>3211036.51</v>
      </c>
      <c r="D134" s="272">
        <v>3211036.51</v>
      </c>
      <c r="E134" s="54">
        <v>0</v>
      </c>
      <c r="F134" s="54">
        <v>-3211036.51</v>
      </c>
      <c r="G134" s="118" t="s">
        <v>16</v>
      </c>
      <c r="H134" s="273">
        <v>11112170.619999999</v>
      </c>
      <c r="I134" s="54">
        <v>0</v>
      </c>
      <c r="J134" s="54">
        <v>-11112170.619999999</v>
      </c>
      <c r="K134" s="118" t="s">
        <v>16</v>
      </c>
      <c r="L134" s="104"/>
    </row>
    <row r="135" spans="1:12" x14ac:dyDescent="0.25">
      <c r="A135" s="26" t="s">
        <v>156</v>
      </c>
      <c r="B135" s="42" t="s">
        <v>157</v>
      </c>
      <c r="C135" s="272">
        <v>464507</v>
      </c>
      <c r="D135" s="272">
        <v>464507</v>
      </c>
      <c r="E135" s="54">
        <v>817049.67532467528</v>
      </c>
      <c r="F135" s="54">
        <v>352542.67532467528</v>
      </c>
      <c r="G135" s="118">
        <v>0.56851745252259778</v>
      </c>
      <c r="H135" s="273">
        <v>3461993.39</v>
      </c>
      <c r="I135" s="54">
        <v>7196958.6580086583</v>
      </c>
      <c r="J135" s="54">
        <v>3734965.2680086582</v>
      </c>
      <c r="K135" s="118">
        <v>0.48103560886063312</v>
      </c>
      <c r="L135" s="174"/>
    </row>
    <row r="136" spans="1:12" x14ac:dyDescent="0.25">
      <c r="A136" s="69"/>
      <c r="B136" s="47"/>
      <c r="C136" s="286"/>
      <c r="D136" s="286"/>
      <c r="E136" s="71"/>
      <c r="F136" s="71"/>
      <c r="G136" s="162"/>
      <c r="H136" s="287"/>
      <c r="I136" s="71"/>
      <c r="J136" s="71"/>
      <c r="K136" s="162"/>
      <c r="L136" s="104"/>
    </row>
    <row r="137" spans="1:12" ht="15.75" x14ac:dyDescent="0.25">
      <c r="A137" s="31" t="s">
        <v>493</v>
      </c>
      <c r="B137" s="28" t="s">
        <v>158</v>
      </c>
      <c r="C137" s="288">
        <v>1453248.11</v>
      </c>
      <c r="D137" s="288">
        <v>1453248.11</v>
      </c>
      <c r="E137" s="37">
        <v>5534067.211666666</v>
      </c>
      <c r="F137" s="37">
        <v>4080819.1016666656</v>
      </c>
      <c r="G137" s="121">
        <v>0.26260037227887822</v>
      </c>
      <c r="H137" s="256">
        <v>26989539.410000004</v>
      </c>
      <c r="I137" s="37">
        <v>55218978.18333333</v>
      </c>
      <c r="J137" s="37">
        <v>28229438.773333326</v>
      </c>
      <c r="K137" s="121">
        <v>0.48877288747342701</v>
      </c>
      <c r="L137" s="104"/>
    </row>
    <row r="138" spans="1:12" x14ac:dyDescent="0.25">
      <c r="A138" s="33" t="s">
        <v>159</v>
      </c>
      <c r="B138" s="34" t="s">
        <v>160</v>
      </c>
      <c r="C138" s="285">
        <v>-254994.89</v>
      </c>
      <c r="D138" s="285">
        <v>-254994.89</v>
      </c>
      <c r="E138" s="64">
        <v>321253.55</v>
      </c>
      <c r="F138" s="53">
        <v>576248.43999999994</v>
      </c>
      <c r="G138" s="118">
        <v>-0.79374964105455026</v>
      </c>
      <c r="H138" s="289">
        <v>2579030.5900000003</v>
      </c>
      <c r="I138" s="64">
        <v>3212535.4999999995</v>
      </c>
      <c r="J138" s="53">
        <v>633504.90999999922</v>
      </c>
      <c r="K138" s="118">
        <v>0.80280220716627126</v>
      </c>
      <c r="L138" s="104"/>
    </row>
    <row r="139" spans="1:12" x14ac:dyDescent="0.25">
      <c r="A139" s="14" t="s">
        <v>468</v>
      </c>
      <c r="B139" s="42" t="s">
        <v>457</v>
      </c>
      <c r="C139" s="272">
        <v>-292987.89</v>
      </c>
      <c r="D139" s="272">
        <v>-292987.89</v>
      </c>
      <c r="E139" s="54">
        <v>271253.55</v>
      </c>
      <c r="F139" s="54">
        <v>564241.43999999994</v>
      </c>
      <c r="G139" s="118">
        <v>-1.0801255504305842</v>
      </c>
      <c r="H139" s="273">
        <v>2241191.2400000002</v>
      </c>
      <c r="I139" s="54">
        <v>2712535.4999999995</v>
      </c>
      <c r="J139" s="54">
        <v>471344.25999999931</v>
      </c>
      <c r="K139" s="118">
        <v>0.82623480503757485</v>
      </c>
      <c r="L139" s="174"/>
    </row>
    <row r="140" spans="1:12" x14ac:dyDescent="0.25">
      <c r="A140" s="26" t="s">
        <v>161</v>
      </c>
      <c r="B140" s="42" t="s">
        <v>162</v>
      </c>
      <c r="C140" s="272">
        <v>37993</v>
      </c>
      <c r="D140" s="272">
        <v>37993</v>
      </c>
      <c r="E140" s="54">
        <v>49999.999999999993</v>
      </c>
      <c r="F140" s="54">
        <v>12006.999999999993</v>
      </c>
      <c r="G140" s="118">
        <v>0.75986000000000009</v>
      </c>
      <c r="H140" s="273">
        <v>244212.21000000002</v>
      </c>
      <c r="I140" s="54">
        <v>499999.99999999994</v>
      </c>
      <c r="J140" s="54">
        <v>255787.78999999992</v>
      </c>
      <c r="K140" s="118">
        <v>0.48842442000000008</v>
      </c>
      <c r="L140" s="104"/>
    </row>
    <row r="141" spans="1:12" x14ac:dyDescent="0.25">
      <c r="A141" s="26" t="s">
        <v>619</v>
      </c>
      <c r="B141" s="42" t="s">
        <v>620</v>
      </c>
      <c r="C141" s="272">
        <v>0</v>
      </c>
      <c r="D141" s="272">
        <v>0</v>
      </c>
      <c r="E141" s="54">
        <v>0</v>
      </c>
      <c r="F141" s="54">
        <v>0</v>
      </c>
      <c r="G141" s="119" t="s">
        <v>16</v>
      </c>
      <c r="H141" s="273">
        <v>93627.14</v>
      </c>
      <c r="I141" s="54">
        <v>0</v>
      </c>
      <c r="J141" s="54">
        <v>-93627.14</v>
      </c>
      <c r="K141" s="119" t="s">
        <v>16</v>
      </c>
      <c r="L141" s="104"/>
    </row>
    <row r="142" spans="1:12" x14ac:dyDescent="0.25">
      <c r="A142" s="33" t="s">
        <v>163</v>
      </c>
      <c r="B142" s="34" t="s">
        <v>164</v>
      </c>
      <c r="C142" s="285">
        <v>0</v>
      </c>
      <c r="D142" s="285">
        <v>0</v>
      </c>
      <c r="E142" s="64">
        <v>78333.333333333328</v>
      </c>
      <c r="F142" s="53">
        <v>78333.333333333328</v>
      </c>
      <c r="G142" s="118">
        <v>0</v>
      </c>
      <c r="H142" s="289">
        <v>818377.74999999988</v>
      </c>
      <c r="I142" s="64">
        <v>1148371.7333333334</v>
      </c>
      <c r="J142" s="53">
        <v>329993.98333333351</v>
      </c>
      <c r="K142" s="118">
        <v>0.71264184431336275</v>
      </c>
      <c r="L142" s="174"/>
    </row>
    <row r="143" spans="1:12" x14ac:dyDescent="0.25">
      <c r="A143" s="26" t="s">
        <v>165</v>
      </c>
      <c r="B143" s="42" t="s">
        <v>166</v>
      </c>
      <c r="C143" s="272">
        <v>0</v>
      </c>
      <c r="D143" s="272">
        <v>0</v>
      </c>
      <c r="E143" s="54">
        <v>8333.3333333333339</v>
      </c>
      <c r="F143" s="54">
        <v>8333.3333333333339</v>
      </c>
      <c r="G143" s="118">
        <v>0</v>
      </c>
      <c r="H143" s="273">
        <v>199656</v>
      </c>
      <c r="I143" s="54">
        <v>147102.5333333333</v>
      </c>
      <c r="J143" s="54">
        <v>-52553.466666666704</v>
      </c>
      <c r="K143" s="118">
        <v>1.35725738691108</v>
      </c>
      <c r="L143" s="174"/>
    </row>
    <row r="144" spans="1:12" x14ac:dyDescent="0.25">
      <c r="A144" s="26" t="s">
        <v>167</v>
      </c>
      <c r="B144" s="42" t="s">
        <v>168</v>
      </c>
      <c r="C144" s="272">
        <v>0</v>
      </c>
      <c r="D144" s="272">
        <v>0</v>
      </c>
      <c r="E144" s="54">
        <v>70000</v>
      </c>
      <c r="F144" s="54">
        <v>70000</v>
      </c>
      <c r="G144" s="118">
        <v>0</v>
      </c>
      <c r="H144" s="273">
        <v>618721.75</v>
      </c>
      <c r="I144" s="54">
        <v>1001269.2</v>
      </c>
      <c r="J144" s="54">
        <v>382547.44999999995</v>
      </c>
      <c r="K144" s="118">
        <v>0.61793746377098191</v>
      </c>
      <c r="L144" s="104"/>
    </row>
    <row r="145" spans="1:12" x14ac:dyDescent="0.25">
      <c r="A145" s="33" t="s">
        <v>169</v>
      </c>
      <c r="B145" s="34" t="s">
        <v>170</v>
      </c>
      <c r="C145" s="285">
        <v>0</v>
      </c>
      <c r="D145" s="285">
        <v>0</v>
      </c>
      <c r="E145" s="64">
        <v>236649.33333333334</v>
      </c>
      <c r="F145" s="62">
        <v>236649.33333333334</v>
      </c>
      <c r="G145" s="117">
        <v>0</v>
      </c>
      <c r="H145" s="271">
        <v>2015554.85</v>
      </c>
      <c r="I145" s="53">
        <v>3249377.2500000005</v>
      </c>
      <c r="J145" s="62">
        <v>1233822.4000000004</v>
      </c>
      <c r="K145" s="117">
        <v>0.62028958010338742</v>
      </c>
      <c r="L145" s="104"/>
    </row>
    <row r="146" spans="1:12" x14ac:dyDescent="0.25">
      <c r="A146" s="70" t="s">
        <v>479</v>
      </c>
      <c r="B146" s="42" t="s">
        <v>494</v>
      </c>
      <c r="C146" s="279">
        <v>0</v>
      </c>
      <c r="D146" s="279">
        <v>0</v>
      </c>
      <c r="E146" s="55">
        <v>79490.25</v>
      </c>
      <c r="F146" s="55">
        <v>79490.25</v>
      </c>
      <c r="G146" s="118">
        <v>0</v>
      </c>
      <c r="H146" s="290">
        <v>294604.49</v>
      </c>
      <c r="I146" s="85">
        <v>586917.74</v>
      </c>
      <c r="J146" s="55">
        <v>292313.25</v>
      </c>
      <c r="K146" s="118">
        <v>0.50195192600584881</v>
      </c>
      <c r="L146" s="104"/>
    </row>
    <row r="147" spans="1:12" x14ac:dyDescent="0.25">
      <c r="A147" s="26" t="s">
        <v>171</v>
      </c>
      <c r="B147" s="42" t="s">
        <v>480</v>
      </c>
      <c r="C147" s="291">
        <v>0</v>
      </c>
      <c r="D147" s="291">
        <v>0</v>
      </c>
      <c r="E147" s="54">
        <v>144325.75</v>
      </c>
      <c r="F147" s="54">
        <v>144325.75</v>
      </c>
      <c r="G147" s="118">
        <v>0</v>
      </c>
      <c r="H147" s="292">
        <v>1696800.3599999999</v>
      </c>
      <c r="I147" s="54">
        <v>1443257.5</v>
      </c>
      <c r="J147" s="54">
        <v>-253542.85999999987</v>
      </c>
      <c r="K147" s="118">
        <v>1.1756740290627279</v>
      </c>
      <c r="L147" s="174"/>
    </row>
    <row r="148" spans="1:12" x14ac:dyDescent="0.25">
      <c r="A148" s="26" t="s">
        <v>172</v>
      </c>
      <c r="B148" s="42" t="s">
        <v>173</v>
      </c>
      <c r="C148" s="291">
        <v>0</v>
      </c>
      <c r="D148" s="291">
        <v>0</v>
      </c>
      <c r="E148" s="54">
        <v>12833.333333333334</v>
      </c>
      <c r="F148" s="54">
        <v>12833.333333333334</v>
      </c>
      <c r="G148" s="118">
        <v>0</v>
      </c>
      <c r="H148" s="293">
        <v>24150</v>
      </c>
      <c r="I148" s="54">
        <v>131333.33333333331</v>
      </c>
      <c r="J148" s="54">
        <v>107183.33333333331</v>
      </c>
      <c r="K148" s="118">
        <v>0.18388324873096448</v>
      </c>
      <c r="L148" s="104"/>
    </row>
    <row r="149" spans="1:12" x14ac:dyDescent="0.25">
      <c r="A149" s="33" t="s">
        <v>174</v>
      </c>
      <c r="B149" s="34" t="s">
        <v>175</v>
      </c>
      <c r="C149" s="285">
        <v>229872.03</v>
      </c>
      <c r="D149" s="285">
        <v>229872.03</v>
      </c>
      <c r="E149" s="64">
        <v>150000</v>
      </c>
      <c r="F149" s="62">
        <v>-79872.03</v>
      </c>
      <c r="G149" s="117">
        <v>1.5324802</v>
      </c>
      <c r="H149" s="289">
        <v>367964.06</v>
      </c>
      <c r="I149" s="64">
        <v>600000</v>
      </c>
      <c r="J149" s="62">
        <v>232035.94</v>
      </c>
      <c r="K149" s="117">
        <v>0.61327343333333328</v>
      </c>
      <c r="L149" s="174"/>
    </row>
    <row r="150" spans="1:12" x14ac:dyDescent="0.25">
      <c r="A150" s="26" t="s">
        <v>176</v>
      </c>
      <c r="B150" s="42" t="s">
        <v>177</v>
      </c>
      <c r="C150" s="272">
        <v>229872.03</v>
      </c>
      <c r="D150" s="272">
        <v>229872.03</v>
      </c>
      <c r="E150" s="54">
        <v>150000</v>
      </c>
      <c r="F150" s="54">
        <v>-79872.03</v>
      </c>
      <c r="G150" s="118">
        <v>1.5324802</v>
      </c>
      <c r="H150" s="273">
        <v>367964.06</v>
      </c>
      <c r="I150" s="54">
        <v>600000</v>
      </c>
      <c r="J150" s="54">
        <v>232035.94</v>
      </c>
      <c r="K150" s="118">
        <v>0.61327343333333328</v>
      </c>
      <c r="L150" s="104"/>
    </row>
    <row r="151" spans="1:12" x14ac:dyDescent="0.25">
      <c r="A151" s="33" t="s">
        <v>178</v>
      </c>
      <c r="B151" s="34" t="s">
        <v>179</v>
      </c>
      <c r="C151" s="285">
        <v>0</v>
      </c>
      <c r="D151" s="285">
        <v>0</v>
      </c>
      <c r="E151" s="64">
        <v>130000</v>
      </c>
      <c r="F151" s="53">
        <v>130000</v>
      </c>
      <c r="G151" s="117">
        <v>0</v>
      </c>
      <c r="H151" s="289">
        <v>587679.82000000007</v>
      </c>
      <c r="I151" s="64">
        <v>1300000</v>
      </c>
      <c r="J151" s="53">
        <v>712320.17999999993</v>
      </c>
      <c r="K151" s="117">
        <v>0.45206140000000006</v>
      </c>
      <c r="L151" s="104"/>
    </row>
    <row r="152" spans="1:12" x14ac:dyDescent="0.25">
      <c r="A152" s="26" t="s">
        <v>180</v>
      </c>
      <c r="B152" s="42" t="s">
        <v>481</v>
      </c>
      <c r="C152" s="272">
        <v>0</v>
      </c>
      <c r="D152" s="272">
        <v>0</v>
      </c>
      <c r="E152" s="54">
        <v>130000</v>
      </c>
      <c r="F152" s="54">
        <v>130000</v>
      </c>
      <c r="G152" s="118">
        <v>0</v>
      </c>
      <c r="H152" s="273">
        <v>350922.01</v>
      </c>
      <c r="I152" s="54">
        <v>1300000</v>
      </c>
      <c r="J152" s="54">
        <v>949077.99</v>
      </c>
      <c r="K152" s="118">
        <v>0.26994000769230769</v>
      </c>
      <c r="L152" s="174"/>
    </row>
    <row r="153" spans="1:12" ht="17.25" customHeight="1" x14ac:dyDescent="0.25">
      <c r="A153" s="26" t="s">
        <v>562</v>
      </c>
      <c r="B153" s="42" t="s">
        <v>563</v>
      </c>
      <c r="C153" s="272">
        <v>0</v>
      </c>
      <c r="D153" s="272">
        <v>0</v>
      </c>
      <c r="E153" s="54">
        <v>0</v>
      </c>
      <c r="F153" s="54">
        <v>0</v>
      </c>
      <c r="G153" s="118" t="s">
        <v>16</v>
      </c>
      <c r="H153" s="273">
        <v>236757.81</v>
      </c>
      <c r="I153" s="54">
        <v>0</v>
      </c>
      <c r="J153" s="54">
        <v>-236757.81</v>
      </c>
      <c r="K153" s="118" t="s">
        <v>16</v>
      </c>
      <c r="L153" s="174"/>
    </row>
    <row r="154" spans="1:12" ht="24.75" x14ac:dyDescent="0.25">
      <c r="A154" s="33" t="s">
        <v>181</v>
      </c>
      <c r="B154" s="34" t="s">
        <v>182</v>
      </c>
      <c r="C154" s="285">
        <v>0</v>
      </c>
      <c r="D154" s="285">
        <v>0</v>
      </c>
      <c r="E154" s="53">
        <v>166666.66666666666</v>
      </c>
      <c r="F154" s="53">
        <v>166666.66666666666</v>
      </c>
      <c r="G154" s="117">
        <v>0</v>
      </c>
      <c r="H154" s="271">
        <v>180423.43</v>
      </c>
      <c r="I154" s="53">
        <v>1825333.3333333335</v>
      </c>
      <c r="J154" s="53">
        <v>1644909.9033333336</v>
      </c>
      <c r="K154" s="117">
        <v>9.8844099707815908E-2</v>
      </c>
      <c r="L154" s="104"/>
    </row>
    <row r="155" spans="1:12" ht="24.75" x14ac:dyDescent="0.25">
      <c r="A155" s="35" t="s">
        <v>621</v>
      </c>
      <c r="B155" s="12" t="s">
        <v>622</v>
      </c>
      <c r="C155" s="285">
        <v>0</v>
      </c>
      <c r="D155" s="285">
        <v>0</v>
      </c>
      <c r="E155" s="53">
        <v>0</v>
      </c>
      <c r="F155" s="53">
        <v>0</v>
      </c>
      <c r="G155" s="118" t="s">
        <v>16</v>
      </c>
      <c r="H155" s="271">
        <v>31079.8</v>
      </c>
      <c r="I155" s="53">
        <v>0</v>
      </c>
      <c r="J155" s="53">
        <v>-31079.8</v>
      </c>
      <c r="K155" s="118" t="s">
        <v>16</v>
      </c>
      <c r="L155" s="174"/>
    </row>
    <row r="156" spans="1:12" x14ac:dyDescent="0.25">
      <c r="A156" s="26" t="s">
        <v>623</v>
      </c>
      <c r="B156" s="42" t="s">
        <v>661</v>
      </c>
      <c r="C156" s="272">
        <v>0</v>
      </c>
      <c r="D156" s="272">
        <v>0</v>
      </c>
      <c r="E156" s="54">
        <v>0</v>
      </c>
      <c r="F156" s="54">
        <v>0</v>
      </c>
      <c r="G156" s="118" t="s">
        <v>16</v>
      </c>
      <c r="H156" s="273">
        <v>31079.8</v>
      </c>
      <c r="I156" s="54">
        <v>0</v>
      </c>
      <c r="J156" s="54">
        <v>-31079.8</v>
      </c>
      <c r="K156" s="118" t="s">
        <v>16</v>
      </c>
      <c r="L156" s="174"/>
    </row>
    <row r="157" spans="1:12" x14ac:dyDescent="0.25">
      <c r="A157" s="33" t="s">
        <v>662</v>
      </c>
      <c r="B157" s="12" t="s">
        <v>663</v>
      </c>
      <c r="C157" s="285">
        <v>0</v>
      </c>
      <c r="D157" s="285">
        <v>0</v>
      </c>
      <c r="E157" s="53">
        <v>0</v>
      </c>
      <c r="F157" s="53">
        <v>0</v>
      </c>
      <c r="G157" s="117" t="s">
        <v>16</v>
      </c>
      <c r="H157" s="271">
        <v>52923</v>
      </c>
      <c r="I157" s="53">
        <v>0</v>
      </c>
      <c r="J157" s="53">
        <v>-52923</v>
      </c>
      <c r="K157" s="117" t="s">
        <v>16</v>
      </c>
      <c r="L157" s="174"/>
    </row>
    <row r="158" spans="1:12" x14ac:dyDescent="0.25">
      <c r="A158" s="181" t="s">
        <v>664</v>
      </c>
      <c r="B158" s="42" t="s">
        <v>665</v>
      </c>
      <c r="C158" s="272">
        <v>0</v>
      </c>
      <c r="D158" s="272">
        <v>0</v>
      </c>
      <c r="E158" s="54">
        <v>0</v>
      </c>
      <c r="F158" s="54">
        <v>0</v>
      </c>
      <c r="G158" s="118" t="s">
        <v>16</v>
      </c>
      <c r="H158" s="273">
        <v>52923</v>
      </c>
      <c r="I158" s="54">
        <v>0</v>
      </c>
      <c r="J158" s="54">
        <v>-52923</v>
      </c>
      <c r="K158" s="118" t="s">
        <v>16</v>
      </c>
      <c r="L158" s="174"/>
    </row>
    <row r="159" spans="1:12" x14ac:dyDescent="0.25">
      <c r="A159" s="33" t="s">
        <v>183</v>
      </c>
      <c r="B159" s="12" t="s">
        <v>184</v>
      </c>
      <c r="C159" s="285">
        <v>0</v>
      </c>
      <c r="D159" s="285">
        <v>0</v>
      </c>
      <c r="E159" s="56">
        <v>166666.66666666666</v>
      </c>
      <c r="F159" s="53">
        <v>166666.66666666666</v>
      </c>
      <c r="G159" s="117">
        <v>0</v>
      </c>
      <c r="H159" s="271">
        <v>90225.63</v>
      </c>
      <c r="I159" s="53">
        <v>1825333.3333333335</v>
      </c>
      <c r="J159" s="53">
        <v>1735107.7033333336</v>
      </c>
      <c r="K159" s="117">
        <v>4.9429673119065008E-2</v>
      </c>
      <c r="L159" s="104"/>
    </row>
    <row r="160" spans="1:12" x14ac:dyDescent="0.25">
      <c r="A160" s="26" t="s">
        <v>185</v>
      </c>
      <c r="B160" s="42" t="s">
        <v>564</v>
      </c>
      <c r="C160" s="272">
        <v>0</v>
      </c>
      <c r="D160" s="272">
        <v>0</v>
      </c>
      <c r="E160" s="54">
        <v>166666.66666666666</v>
      </c>
      <c r="F160" s="54">
        <v>166666.66666666666</v>
      </c>
      <c r="G160" s="118">
        <v>0</v>
      </c>
      <c r="H160" s="273">
        <v>90225.63</v>
      </c>
      <c r="I160" s="54">
        <v>1825333.3333333335</v>
      </c>
      <c r="J160" s="54">
        <v>1735107.7033333336</v>
      </c>
      <c r="K160" s="118">
        <v>4.9429673119065008E-2</v>
      </c>
      <c r="L160" s="104"/>
    </row>
    <row r="161" spans="1:12" x14ac:dyDescent="0.25">
      <c r="A161" s="33" t="s">
        <v>666</v>
      </c>
      <c r="B161" s="12" t="s">
        <v>667</v>
      </c>
      <c r="C161" s="280"/>
      <c r="D161" s="280"/>
      <c r="E161" s="59">
        <v>0</v>
      </c>
      <c r="F161" s="59">
        <v>0</v>
      </c>
      <c r="G161" s="117" t="s">
        <v>16</v>
      </c>
      <c r="H161" s="281">
        <v>6195</v>
      </c>
      <c r="I161" s="59">
        <v>0</v>
      </c>
      <c r="J161" s="59">
        <v>-6195</v>
      </c>
      <c r="K161" s="117" t="s">
        <v>16</v>
      </c>
      <c r="L161" s="104"/>
    </row>
    <row r="162" spans="1:12" x14ac:dyDescent="0.25">
      <c r="A162" s="26" t="s">
        <v>668</v>
      </c>
      <c r="B162" s="42" t="s">
        <v>564</v>
      </c>
      <c r="C162" s="279"/>
      <c r="D162" s="279"/>
      <c r="E162" s="55">
        <v>0</v>
      </c>
      <c r="F162" s="55">
        <v>0</v>
      </c>
      <c r="G162" s="118" t="s">
        <v>16</v>
      </c>
      <c r="H162" s="275">
        <v>6195</v>
      </c>
      <c r="I162" s="55">
        <v>0</v>
      </c>
      <c r="J162" s="55">
        <v>-6195</v>
      </c>
      <c r="K162" s="118" t="s">
        <v>16</v>
      </c>
      <c r="L162" s="174"/>
    </row>
    <row r="163" spans="1:12" ht="24.75" x14ac:dyDescent="0.25">
      <c r="A163" s="33" t="s">
        <v>186</v>
      </c>
      <c r="B163" s="34" t="s">
        <v>187</v>
      </c>
      <c r="C163" s="285">
        <v>1066928.6000000001</v>
      </c>
      <c r="D163" s="285">
        <v>1066928.6000000001</v>
      </c>
      <c r="E163" s="53">
        <v>1666228</v>
      </c>
      <c r="F163" s="53">
        <v>599299.39999999991</v>
      </c>
      <c r="G163" s="117">
        <v>0.64032569372258785</v>
      </c>
      <c r="H163" s="271">
        <v>10996964.469999999</v>
      </c>
      <c r="I163" s="53">
        <v>16806280</v>
      </c>
      <c r="J163" s="53">
        <v>5809315.5300000012</v>
      </c>
      <c r="K163" s="117">
        <v>0.65433662119160207</v>
      </c>
      <c r="L163" s="104"/>
    </row>
    <row r="164" spans="1:12" x14ac:dyDescent="0.25">
      <c r="A164" s="33" t="s">
        <v>188</v>
      </c>
      <c r="B164" s="34" t="s">
        <v>189</v>
      </c>
      <c r="C164" s="285">
        <v>1062458.6000000001</v>
      </c>
      <c r="D164" s="285">
        <v>1062458.6000000001</v>
      </c>
      <c r="E164" s="64">
        <v>1582894.6666666667</v>
      </c>
      <c r="F164" s="53">
        <v>520436.06666666665</v>
      </c>
      <c r="G164" s="117">
        <v>0.67121244538486879</v>
      </c>
      <c r="H164" s="289">
        <v>10538789.68</v>
      </c>
      <c r="I164" s="64">
        <v>15972946.666666664</v>
      </c>
      <c r="J164" s="53">
        <v>5434156.9866666645</v>
      </c>
      <c r="K164" s="117">
        <v>0.65978994984018824</v>
      </c>
      <c r="L164" s="104"/>
    </row>
    <row r="165" spans="1:12" x14ac:dyDescent="0.25">
      <c r="A165" s="26" t="s">
        <v>190</v>
      </c>
      <c r="B165" s="42" t="s">
        <v>191</v>
      </c>
      <c r="C165" s="272">
        <v>1039239.8</v>
      </c>
      <c r="D165" s="272">
        <v>1039239.8</v>
      </c>
      <c r="E165" s="54">
        <v>1180516.6666666667</v>
      </c>
      <c r="F165" s="54">
        <v>141276.8666666667</v>
      </c>
      <c r="G165" s="118">
        <v>0.8803262413350087</v>
      </c>
      <c r="H165" s="273">
        <v>10217811.720000001</v>
      </c>
      <c r="I165" s="54">
        <v>11877166.666666666</v>
      </c>
      <c r="J165" s="54">
        <v>1659354.9466666654</v>
      </c>
      <c r="K165" s="118">
        <v>0.86029033748228401</v>
      </c>
      <c r="L165" s="174"/>
    </row>
    <row r="166" spans="1:12" x14ac:dyDescent="0.25">
      <c r="A166" s="26" t="s">
        <v>192</v>
      </c>
      <c r="B166" s="42" t="s">
        <v>193</v>
      </c>
      <c r="C166" s="272">
        <v>23218.799999999999</v>
      </c>
      <c r="D166" s="272">
        <v>23218.799999999999</v>
      </c>
      <c r="E166" s="54">
        <v>396878</v>
      </c>
      <c r="F166" s="54">
        <v>373659.2</v>
      </c>
      <c r="G166" s="118">
        <v>5.850362076003205E-2</v>
      </c>
      <c r="H166" s="273">
        <v>320977.96000000002</v>
      </c>
      <c r="I166" s="54">
        <v>4040780</v>
      </c>
      <c r="J166" s="54">
        <v>3719802.04</v>
      </c>
      <c r="K166" s="118">
        <v>7.9434653705472716E-2</v>
      </c>
      <c r="L166" s="104"/>
    </row>
    <row r="167" spans="1:12" x14ac:dyDescent="0.25">
      <c r="A167" s="26" t="s">
        <v>415</v>
      </c>
      <c r="B167" s="42" t="s">
        <v>416</v>
      </c>
      <c r="C167" s="272">
        <v>0</v>
      </c>
      <c r="D167" s="272">
        <v>0</v>
      </c>
      <c r="E167" s="54">
        <v>5500</v>
      </c>
      <c r="F167" s="54">
        <v>5500</v>
      </c>
      <c r="G167" s="118">
        <v>0</v>
      </c>
      <c r="H167" s="273">
        <v>0</v>
      </c>
      <c r="I167" s="54">
        <v>55000</v>
      </c>
      <c r="J167" s="54">
        <v>55000</v>
      </c>
      <c r="K167" s="118">
        <v>0</v>
      </c>
      <c r="L167" s="104"/>
    </row>
    <row r="168" spans="1:12" x14ac:dyDescent="0.25">
      <c r="A168" s="33" t="s">
        <v>194</v>
      </c>
      <c r="B168" s="12" t="s">
        <v>195</v>
      </c>
      <c r="C168" s="285">
        <v>4470</v>
      </c>
      <c r="D168" s="285">
        <v>4470</v>
      </c>
      <c r="E168" s="64">
        <v>83333.333333333328</v>
      </c>
      <c r="F168" s="62">
        <v>78863.333333333328</v>
      </c>
      <c r="G168" s="117">
        <v>5.364E-2</v>
      </c>
      <c r="H168" s="294">
        <v>458174.79000000004</v>
      </c>
      <c r="I168" s="62">
        <v>833333.33333333337</v>
      </c>
      <c r="J168" s="62">
        <v>375158.54333333333</v>
      </c>
      <c r="K168" s="117">
        <v>0.54980974800000004</v>
      </c>
      <c r="L168" s="104"/>
    </row>
    <row r="169" spans="1:12" x14ac:dyDescent="0.25">
      <c r="A169" s="26" t="s">
        <v>669</v>
      </c>
      <c r="B169" s="145" t="s">
        <v>670</v>
      </c>
      <c r="C169" s="272">
        <v>0</v>
      </c>
      <c r="D169" s="272">
        <v>0</v>
      </c>
      <c r="E169" s="54">
        <v>0</v>
      </c>
      <c r="F169" s="54">
        <v>0</v>
      </c>
      <c r="G169" s="118" t="s">
        <v>16</v>
      </c>
      <c r="H169" s="273">
        <v>16992</v>
      </c>
      <c r="I169" s="54">
        <v>0</v>
      </c>
      <c r="J169" s="54">
        <v>-16992</v>
      </c>
      <c r="K169" s="118" t="s">
        <v>16</v>
      </c>
      <c r="L169" s="104"/>
    </row>
    <row r="170" spans="1:12" x14ac:dyDescent="0.25">
      <c r="A170" s="26" t="s">
        <v>671</v>
      </c>
      <c r="B170" s="145" t="s">
        <v>672</v>
      </c>
      <c r="C170" s="272">
        <v>4470</v>
      </c>
      <c r="D170" s="272">
        <v>4470</v>
      </c>
      <c r="E170" s="54">
        <v>0</v>
      </c>
      <c r="F170" s="54">
        <v>-4470</v>
      </c>
      <c r="G170" s="118" t="s">
        <v>16</v>
      </c>
      <c r="H170" s="273">
        <v>8895</v>
      </c>
      <c r="I170" s="54">
        <v>0</v>
      </c>
      <c r="J170" s="54">
        <v>-8895</v>
      </c>
      <c r="K170" s="118" t="s">
        <v>16</v>
      </c>
      <c r="L170" s="104"/>
    </row>
    <row r="171" spans="1:12" ht="24.75" x14ac:dyDescent="0.25">
      <c r="A171" s="26" t="s">
        <v>495</v>
      </c>
      <c r="B171" s="145" t="s">
        <v>496</v>
      </c>
      <c r="C171" s="272">
        <v>0</v>
      </c>
      <c r="D171" s="272">
        <v>0</v>
      </c>
      <c r="E171" s="54">
        <v>83333.333333333328</v>
      </c>
      <c r="F171" s="54">
        <v>83333.333333333328</v>
      </c>
      <c r="G171" s="118">
        <v>0</v>
      </c>
      <c r="H171" s="273">
        <v>262385.5</v>
      </c>
      <c r="I171" s="54">
        <v>833333.33333333337</v>
      </c>
      <c r="J171" s="54">
        <v>570947.83333333337</v>
      </c>
      <c r="K171" s="118">
        <v>0.31486259999999999</v>
      </c>
      <c r="L171" s="104"/>
    </row>
    <row r="172" spans="1:12" x14ac:dyDescent="0.25">
      <c r="A172" s="26" t="s">
        <v>565</v>
      </c>
      <c r="B172" s="145" t="s">
        <v>566</v>
      </c>
      <c r="C172" s="272">
        <v>0</v>
      </c>
      <c r="D172" s="272">
        <v>0</v>
      </c>
      <c r="E172" s="54">
        <v>0</v>
      </c>
      <c r="F172" s="54">
        <v>0</v>
      </c>
      <c r="G172" s="118" t="s">
        <v>16</v>
      </c>
      <c r="H172" s="273">
        <v>169902.29</v>
      </c>
      <c r="I172" s="54">
        <v>0</v>
      </c>
      <c r="J172" s="54">
        <v>-169902.29</v>
      </c>
      <c r="K172" s="118" t="s">
        <v>16</v>
      </c>
      <c r="L172" s="104"/>
    </row>
    <row r="173" spans="1:12" x14ac:dyDescent="0.25">
      <c r="A173" s="33" t="s">
        <v>196</v>
      </c>
      <c r="B173" s="34" t="s">
        <v>197</v>
      </c>
      <c r="C173" s="280">
        <v>411442.37</v>
      </c>
      <c r="D173" s="280">
        <v>411442.37</v>
      </c>
      <c r="E173" s="60">
        <v>2784936.3283333331</v>
      </c>
      <c r="F173" s="59">
        <v>2373493.958333333</v>
      </c>
      <c r="G173" s="117">
        <v>0.14773851948214231</v>
      </c>
      <c r="H173" s="281">
        <v>9443544.4399999995</v>
      </c>
      <c r="I173" s="59">
        <v>27956964.283333331</v>
      </c>
      <c r="J173" s="59">
        <v>18513419.843333334</v>
      </c>
      <c r="K173" s="117">
        <v>0.3377886219795978</v>
      </c>
      <c r="L173" s="104"/>
    </row>
    <row r="174" spans="1:12" x14ac:dyDescent="0.25">
      <c r="A174" s="26" t="s">
        <v>497</v>
      </c>
      <c r="B174" s="42" t="s">
        <v>498</v>
      </c>
      <c r="C174" s="272">
        <v>252917.59</v>
      </c>
      <c r="D174" s="272">
        <v>252917.59</v>
      </c>
      <c r="E174" s="54">
        <v>162884.58333333334</v>
      </c>
      <c r="F174" s="54">
        <v>-90033.006666666653</v>
      </c>
      <c r="G174" s="118">
        <v>1.5527411178160404</v>
      </c>
      <c r="H174" s="273">
        <v>2194634.4500000002</v>
      </c>
      <c r="I174" s="54">
        <v>1628845.8333333333</v>
      </c>
      <c r="J174" s="54">
        <v>-565788.61666666693</v>
      </c>
      <c r="K174" s="118">
        <v>1.3473555354890863</v>
      </c>
      <c r="L174" s="104"/>
    </row>
    <row r="175" spans="1:12" x14ac:dyDescent="0.25">
      <c r="A175" s="14" t="s">
        <v>198</v>
      </c>
      <c r="B175" s="42" t="s">
        <v>199</v>
      </c>
      <c r="C175" s="272">
        <v>63645.1</v>
      </c>
      <c r="D175" s="272">
        <v>63645.1</v>
      </c>
      <c r="E175" s="54">
        <v>1641969.5783333334</v>
      </c>
      <c r="F175" s="54">
        <v>1578324.4783333333</v>
      </c>
      <c r="G175" s="118">
        <v>3.8761436776802161E-2</v>
      </c>
      <c r="H175" s="293">
        <v>5291292.1399999987</v>
      </c>
      <c r="I175" s="54">
        <v>16429695.783333333</v>
      </c>
      <c r="J175" s="54">
        <v>11138403.643333334</v>
      </c>
      <c r="K175" s="118">
        <v>0.32205661077228276</v>
      </c>
      <c r="L175" s="104"/>
    </row>
    <row r="176" spans="1:12" x14ac:dyDescent="0.25">
      <c r="A176" s="26" t="s">
        <v>417</v>
      </c>
      <c r="B176" s="42" t="s">
        <v>418</v>
      </c>
      <c r="C176" s="272">
        <v>0</v>
      </c>
      <c r="D176" s="272">
        <v>0</v>
      </c>
      <c r="E176" s="54">
        <v>100000</v>
      </c>
      <c r="F176" s="54">
        <v>100000</v>
      </c>
      <c r="G176" s="118">
        <v>0</v>
      </c>
      <c r="H176" s="293">
        <v>15940.6</v>
      </c>
      <c r="I176" s="54">
        <v>1578601</v>
      </c>
      <c r="J176" s="54">
        <v>1562660.4</v>
      </c>
      <c r="K176" s="118">
        <v>1.0097928482244722E-2</v>
      </c>
      <c r="L176" s="174"/>
    </row>
    <row r="177" spans="1:12" x14ac:dyDescent="0.25">
      <c r="A177" s="26" t="s">
        <v>200</v>
      </c>
      <c r="B177" s="42" t="s">
        <v>201</v>
      </c>
      <c r="C177" s="272">
        <v>27259.54</v>
      </c>
      <c r="D177" s="272">
        <v>27259.54</v>
      </c>
      <c r="E177" s="54">
        <v>582965.5</v>
      </c>
      <c r="F177" s="54">
        <v>555705.96</v>
      </c>
      <c r="G177" s="118">
        <v>4.6760125599199266E-2</v>
      </c>
      <c r="H177" s="293">
        <v>729916.42</v>
      </c>
      <c r="I177" s="54">
        <v>6110655</v>
      </c>
      <c r="J177" s="54">
        <v>5380738.5800000001</v>
      </c>
      <c r="K177" s="118">
        <v>0.11944978402478949</v>
      </c>
      <c r="L177" s="174"/>
    </row>
    <row r="178" spans="1:12" x14ac:dyDescent="0.25">
      <c r="A178" s="26" t="s">
        <v>499</v>
      </c>
      <c r="B178" s="42" t="s">
        <v>500</v>
      </c>
      <c r="C178" s="272">
        <v>0</v>
      </c>
      <c r="D178" s="272">
        <v>0</v>
      </c>
      <c r="E178" s="54">
        <v>50366.666666666664</v>
      </c>
      <c r="F178" s="54">
        <v>50366.666666666664</v>
      </c>
      <c r="G178" s="118">
        <v>0</v>
      </c>
      <c r="H178" s="273">
        <v>61360</v>
      </c>
      <c r="I178" s="54">
        <v>503666.66666666674</v>
      </c>
      <c r="J178" s="54">
        <v>442306.66666666674</v>
      </c>
      <c r="K178" s="118">
        <v>0.12182660489741891</v>
      </c>
      <c r="L178" s="104"/>
    </row>
    <row r="179" spans="1:12" x14ac:dyDescent="0.25">
      <c r="A179" s="26" t="s">
        <v>624</v>
      </c>
      <c r="B179" s="42" t="s">
        <v>625</v>
      </c>
      <c r="C179" s="279">
        <v>360.14</v>
      </c>
      <c r="D179" s="279">
        <v>360.14</v>
      </c>
      <c r="E179" s="55">
        <v>246750</v>
      </c>
      <c r="F179" s="55">
        <v>246389.86</v>
      </c>
      <c r="G179" s="118">
        <v>1.4595339412360687E-3</v>
      </c>
      <c r="H179" s="275">
        <v>274149.93</v>
      </c>
      <c r="I179" s="55">
        <v>1645500</v>
      </c>
      <c r="J179" s="55">
        <v>1371350.07</v>
      </c>
      <c r="K179" s="118">
        <v>0.16660585232452141</v>
      </c>
      <c r="L179" s="104"/>
    </row>
    <row r="180" spans="1:12" x14ac:dyDescent="0.25">
      <c r="A180" s="26" t="s">
        <v>626</v>
      </c>
      <c r="B180" s="42" t="s">
        <v>627</v>
      </c>
      <c r="C180" s="279">
        <v>67260</v>
      </c>
      <c r="D180" s="279">
        <v>67260</v>
      </c>
      <c r="E180" s="55">
        <v>0</v>
      </c>
      <c r="F180" s="55">
        <v>-67260</v>
      </c>
      <c r="G180" s="118" t="s">
        <v>16</v>
      </c>
      <c r="H180" s="275">
        <v>170221.4</v>
      </c>
      <c r="I180" s="55">
        <v>60000</v>
      </c>
      <c r="J180" s="55">
        <v>-110221.4</v>
      </c>
      <c r="K180" s="118">
        <v>2.8370233333333332</v>
      </c>
      <c r="L180" s="104"/>
    </row>
    <row r="181" spans="1:12" x14ac:dyDescent="0.25">
      <c r="A181" s="26" t="s">
        <v>628</v>
      </c>
      <c r="B181" s="42" t="s">
        <v>629</v>
      </c>
      <c r="C181" s="279">
        <v>0</v>
      </c>
      <c r="D181" s="279">
        <v>0</v>
      </c>
      <c r="E181" s="55">
        <v>0</v>
      </c>
      <c r="F181" s="55">
        <v>0</v>
      </c>
      <c r="G181" s="118" t="s">
        <v>16</v>
      </c>
      <c r="H181" s="275">
        <v>706029.5</v>
      </c>
      <c r="I181" s="55">
        <v>0</v>
      </c>
      <c r="J181" s="55">
        <v>-706029.5</v>
      </c>
      <c r="K181" s="118" t="s">
        <v>16</v>
      </c>
      <c r="L181" s="104"/>
    </row>
    <row r="182" spans="1:12" x14ac:dyDescent="0.25">
      <c r="A182" s="26"/>
      <c r="B182" s="15"/>
      <c r="C182" s="272"/>
      <c r="D182" s="272"/>
      <c r="E182" s="54"/>
      <c r="F182" s="54"/>
      <c r="G182" s="118"/>
      <c r="H182" s="273"/>
      <c r="I182" s="54"/>
      <c r="J182" s="54"/>
      <c r="K182" s="118"/>
      <c r="L182" s="104"/>
    </row>
    <row r="183" spans="1:12" ht="15.75" x14ac:dyDescent="0.25">
      <c r="A183" s="31" t="s">
        <v>501</v>
      </c>
      <c r="B183" s="28" t="s">
        <v>202</v>
      </c>
      <c r="C183" s="288">
        <v>6540974</v>
      </c>
      <c r="D183" s="288">
        <v>6540974</v>
      </c>
      <c r="E183" s="37">
        <v>532744095.83333331</v>
      </c>
      <c r="F183" s="37">
        <v>526203121.83333331</v>
      </c>
      <c r="G183" s="121">
        <v>1.2277891113496855E-2</v>
      </c>
      <c r="H183" s="256">
        <v>522714347.06000006</v>
      </c>
      <c r="I183" s="37">
        <v>555680591.57333326</v>
      </c>
      <c r="J183" s="37">
        <v>32966244.513333201</v>
      </c>
      <c r="K183" s="121">
        <v>0.94067411204700557</v>
      </c>
      <c r="L183" s="104"/>
    </row>
    <row r="184" spans="1:12" ht="24.75" x14ac:dyDescent="0.25">
      <c r="A184" s="44" t="s">
        <v>203</v>
      </c>
      <c r="B184" s="34" t="s">
        <v>204</v>
      </c>
      <c r="C184" s="285">
        <v>6534724</v>
      </c>
      <c r="D184" s="285">
        <v>6534724</v>
      </c>
      <c r="E184" s="53">
        <v>1666666.6666666667</v>
      </c>
      <c r="F184" s="53">
        <v>-4868057.333333333</v>
      </c>
      <c r="G184" s="118">
        <v>3.9208343999999999</v>
      </c>
      <c r="H184" s="289">
        <v>12021183.059999999</v>
      </c>
      <c r="I184" s="64">
        <v>16666666.666666664</v>
      </c>
      <c r="J184" s="53">
        <v>4645483.6066666655</v>
      </c>
      <c r="K184" s="118">
        <v>0.72127098360000008</v>
      </c>
      <c r="L184" s="104"/>
    </row>
    <row r="185" spans="1:12" x14ac:dyDescent="0.25">
      <c r="A185" s="33" t="s">
        <v>205</v>
      </c>
      <c r="B185" s="57" t="s">
        <v>206</v>
      </c>
      <c r="C185" s="285">
        <v>6534724</v>
      </c>
      <c r="D185" s="285">
        <v>6534724</v>
      </c>
      <c r="E185" s="53">
        <v>1666666.6666666667</v>
      </c>
      <c r="F185" s="53">
        <v>-4868057.333333333</v>
      </c>
      <c r="G185" s="118">
        <v>3.9208343999999999</v>
      </c>
      <c r="H185" s="271">
        <v>11916583.059999999</v>
      </c>
      <c r="I185" s="53">
        <v>16666666.666666664</v>
      </c>
      <c r="J185" s="53">
        <v>4750083.6066666655</v>
      </c>
      <c r="K185" s="118">
        <v>0.71499498360000002</v>
      </c>
      <c r="L185" s="104"/>
    </row>
    <row r="186" spans="1:12" x14ac:dyDescent="0.25">
      <c r="A186" s="26" t="s">
        <v>482</v>
      </c>
      <c r="B186" s="42" t="s">
        <v>483</v>
      </c>
      <c r="C186" s="272">
        <v>0</v>
      </c>
      <c r="D186" s="272">
        <v>0</v>
      </c>
      <c r="E186" s="54">
        <v>166666.66666666666</v>
      </c>
      <c r="F186" s="54">
        <v>166666.66666666666</v>
      </c>
      <c r="G186" s="118">
        <v>0</v>
      </c>
      <c r="H186" s="273">
        <v>427000</v>
      </c>
      <c r="I186" s="54">
        <v>1666666.6666666667</v>
      </c>
      <c r="J186" s="54">
        <v>1239666.6666666667</v>
      </c>
      <c r="K186" s="118">
        <v>0.25619999999999998</v>
      </c>
      <c r="L186" s="104"/>
    </row>
    <row r="187" spans="1:12" x14ac:dyDescent="0.25">
      <c r="A187" s="26" t="s">
        <v>207</v>
      </c>
      <c r="B187" s="42" t="s">
        <v>208</v>
      </c>
      <c r="C187" s="272">
        <v>6534724</v>
      </c>
      <c r="D187" s="272">
        <v>6534724</v>
      </c>
      <c r="E187" s="54">
        <v>1500000</v>
      </c>
      <c r="F187" s="54">
        <v>-5034724</v>
      </c>
      <c r="G187" s="118">
        <v>4.3564826666666665</v>
      </c>
      <c r="H187" s="273">
        <v>11489583.059999999</v>
      </c>
      <c r="I187" s="54">
        <v>15000000</v>
      </c>
      <c r="J187" s="54">
        <v>3510416.9400000013</v>
      </c>
      <c r="K187" s="118">
        <v>0.76597220399999988</v>
      </c>
      <c r="L187" s="104"/>
    </row>
    <row r="188" spans="1:12" ht="24.75" x14ac:dyDescent="0.25">
      <c r="A188" s="35" t="s">
        <v>567</v>
      </c>
      <c r="B188" s="12" t="s">
        <v>568</v>
      </c>
      <c r="C188" s="295">
        <v>0</v>
      </c>
      <c r="D188" s="295">
        <v>0</v>
      </c>
      <c r="E188" s="53">
        <v>0</v>
      </c>
      <c r="F188" s="53">
        <v>0</v>
      </c>
      <c r="G188" s="118" t="s">
        <v>16</v>
      </c>
      <c r="H188" s="271">
        <v>104600</v>
      </c>
      <c r="I188" s="53">
        <v>0</v>
      </c>
      <c r="J188" s="53">
        <v>-104600</v>
      </c>
      <c r="K188" s="118" t="s">
        <v>16</v>
      </c>
      <c r="L188" s="104"/>
    </row>
    <row r="189" spans="1:12" x14ac:dyDescent="0.25">
      <c r="A189" s="14" t="s">
        <v>569</v>
      </c>
      <c r="B189" s="42" t="s">
        <v>570</v>
      </c>
      <c r="C189" s="272">
        <v>0</v>
      </c>
      <c r="D189" s="272">
        <v>0</v>
      </c>
      <c r="E189" s="54">
        <v>0</v>
      </c>
      <c r="F189" s="54">
        <v>0</v>
      </c>
      <c r="G189" s="118" t="s">
        <v>16</v>
      </c>
      <c r="H189" s="273">
        <v>104600</v>
      </c>
      <c r="I189" s="54">
        <v>0</v>
      </c>
      <c r="J189" s="54">
        <v>-104600</v>
      </c>
      <c r="K189" s="118" t="s">
        <v>16</v>
      </c>
      <c r="L189" s="104"/>
    </row>
    <row r="190" spans="1:12" ht="24.75" x14ac:dyDescent="0.25">
      <c r="A190" s="33" t="s">
        <v>209</v>
      </c>
      <c r="B190" s="34" t="s">
        <v>210</v>
      </c>
      <c r="C190" s="285">
        <v>6250</v>
      </c>
      <c r="D190" s="285">
        <v>6250</v>
      </c>
      <c r="E190" s="62">
        <v>437429.16666666669</v>
      </c>
      <c r="F190" s="62">
        <v>431179.16666666669</v>
      </c>
      <c r="G190" s="163">
        <v>1.428802758541859E-2</v>
      </c>
      <c r="H190" s="294">
        <v>10693164</v>
      </c>
      <c r="I190" s="62">
        <v>8373924.9066666691</v>
      </c>
      <c r="J190" s="62">
        <v>-2319239.0933333309</v>
      </c>
      <c r="K190" s="163">
        <v>1.2769596239735721</v>
      </c>
      <c r="L190" s="104"/>
    </row>
    <row r="191" spans="1:12" x14ac:dyDescent="0.25">
      <c r="A191" s="14" t="s">
        <v>211</v>
      </c>
      <c r="B191" s="42" t="s">
        <v>212</v>
      </c>
      <c r="C191" s="272">
        <v>6250</v>
      </c>
      <c r="D191" s="272">
        <v>6250</v>
      </c>
      <c r="E191" s="54">
        <v>437429.16666666669</v>
      </c>
      <c r="F191" s="54">
        <v>431179.16666666669</v>
      </c>
      <c r="G191" s="119">
        <v>1.428802758541859E-2</v>
      </c>
      <c r="H191" s="273">
        <v>10693164</v>
      </c>
      <c r="I191" s="54">
        <v>8373924.9066666691</v>
      </c>
      <c r="J191" s="54">
        <v>-2319239.0933333309</v>
      </c>
      <c r="K191" s="25">
        <v>1.2769596239735721</v>
      </c>
      <c r="L191" s="104"/>
    </row>
    <row r="192" spans="1:12" ht="24.75" x14ac:dyDescent="0.25">
      <c r="A192" s="33" t="s">
        <v>673</v>
      </c>
      <c r="B192" s="34" t="s">
        <v>674</v>
      </c>
      <c r="C192" s="285">
        <v>0</v>
      </c>
      <c r="D192" s="285">
        <v>0</v>
      </c>
      <c r="E192" s="62">
        <v>530640000</v>
      </c>
      <c r="F192" s="62">
        <v>530640000</v>
      </c>
      <c r="G192" s="163">
        <v>0</v>
      </c>
      <c r="H192" s="294">
        <v>500000000</v>
      </c>
      <c r="I192" s="62">
        <v>530640000</v>
      </c>
      <c r="J192" s="62">
        <v>30640000</v>
      </c>
      <c r="K192" s="189">
        <v>0.94225840494497215</v>
      </c>
      <c r="L192" s="104"/>
    </row>
    <row r="193" spans="1:12" ht="27" x14ac:dyDescent="0.25">
      <c r="A193" s="14" t="s">
        <v>675</v>
      </c>
      <c r="B193" s="146" t="s">
        <v>676</v>
      </c>
      <c r="C193" s="272">
        <v>0</v>
      </c>
      <c r="D193" s="272">
        <v>0</v>
      </c>
      <c r="E193" s="54">
        <v>530640000</v>
      </c>
      <c r="F193" s="54">
        <v>530640000</v>
      </c>
      <c r="G193" s="119">
        <v>0</v>
      </c>
      <c r="H193" s="273">
        <v>500000000</v>
      </c>
      <c r="I193" s="54">
        <v>530640000</v>
      </c>
      <c r="J193" s="54">
        <v>30640000</v>
      </c>
      <c r="K193" s="25">
        <v>0.94225840494497215</v>
      </c>
      <c r="L193" s="104"/>
    </row>
    <row r="194" spans="1:12" x14ac:dyDescent="0.25">
      <c r="A194" s="11"/>
      <c r="B194" s="15"/>
      <c r="C194" s="272"/>
      <c r="D194" s="272"/>
      <c r="E194" s="54"/>
      <c r="F194" s="54"/>
      <c r="G194" s="119"/>
      <c r="H194" s="273"/>
      <c r="I194" s="54"/>
      <c r="J194" s="54"/>
      <c r="K194" s="25"/>
      <c r="L194" s="104"/>
    </row>
    <row r="195" spans="1:12" x14ac:dyDescent="0.25">
      <c r="A195" s="72"/>
      <c r="B195" s="28" t="s">
        <v>213</v>
      </c>
      <c r="C195" s="288">
        <v>165033290.29000002</v>
      </c>
      <c r="D195" s="288">
        <v>152125127.80000001</v>
      </c>
      <c r="E195" s="37">
        <v>757793732.27661228</v>
      </c>
      <c r="F195" s="37">
        <v>592760441.98661232</v>
      </c>
      <c r="G195" s="121">
        <v>0.217781281713952</v>
      </c>
      <c r="H195" s="296">
        <v>1928707884.8599999</v>
      </c>
      <c r="I195" s="37">
        <v>2924719322.1946197</v>
      </c>
      <c r="J195" s="37">
        <v>996011437.33461976</v>
      </c>
      <c r="K195" s="121">
        <v>0.6594505907707946</v>
      </c>
      <c r="L195" s="104"/>
    </row>
    <row r="196" spans="1:12" x14ac:dyDescent="0.25">
      <c r="A196" s="11"/>
      <c r="B196" s="12"/>
      <c r="C196" s="272"/>
      <c r="D196" s="272"/>
      <c r="E196" s="74"/>
      <c r="F196" s="74"/>
      <c r="G196" s="164"/>
      <c r="H196" s="297"/>
      <c r="I196" s="298"/>
      <c r="J196" s="74"/>
      <c r="K196" s="164"/>
      <c r="L196" s="104"/>
    </row>
    <row r="197" spans="1:12" x14ac:dyDescent="0.25">
      <c r="A197" s="44"/>
      <c r="B197" s="12" t="s">
        <v>419</v>
      </c>
      <c r="C197" s="277">
        <v>5934677.79</v>
      </c>
      <c r="D197" s="277">
        <v>5934677.79</v>
      </c>
      <c r="E197" s="276">
        <v>6203100</v>
      </c>
      <c r="F197" s="74">
        <v>268422.20999999996</v>
      </c>
      <c r="G197" s="117">
        <v>0.95672773129564248</v>
      </c>
      <c r="H197" s="299">
        <v>58091703.950000003</v>
      </c>
      <c r="I197" s="74">
        <v>62031000</v>
      </c>
      <c r="J197" s="74">
        <v>3939296.049999997</v>
      </c>
      <c r="K197" s="117">
        <v>0.93649471957569608</v>
      </c>
      <c r="L197" s="174"/>
    </row>
    <row r="198" spans="1:12" x14ac:dyDescent="0.25">
      <c r="A198" s="70" t="s">
        <v>214</v>
      </c>
      <c r="B198" s="42" t="s">
        <v>420</v>
      </c>
      <c r="C198" s="291">
        <v>5934677.79</v>
      </c>
      <c r="D198" s="291">
        <v>5934677.79</v>
      </c>
      <c r="E198" s="54">
        <v>6203100</v>
      </c>
      <c r="F198" s="54">
        <v>268422.20999999996</v>
      </c>
      <c r="G198" s="118">
        <v>0.95672773129564248</v>
      </c>
      <c r="H198" s="273">
        <v>58091703.950000003</v>
      </c>
      <c r="I198" s="54">
        <v>62031000</v>
      </c>
      <c r="J198" s="54">
        <v>3939296.049999997</v>
      </c>
      <c r="K198" s="118">
        <v>0.93649471957569608</v>
      </c>
      <c r="L198" s="179"/>
    </row>
    <row r="199" spans="1:12" x14ac:dyDescent="0.25">
      <c r="A199" s="70"/>
      <c r="B199" s="15"/>
      <c r="C199" s="272"/>
      <c r="D199" s="272"/>
      <c r="E199" s="63"/>
      <c r="F199" s="63"/>
      <c r="G199" s="164"/>
      <c r="H199" s="292"/>
      <c r="I199" s="63"/>
      <c r="J199" s="63"/>
      <c r="K199" s="164"/>
      <c r="L199" s="104"/>
    </row>
    <row r="200" spans="1:12" x14ac:dyDescent="0.25">
      <c r="A200" s="72"/>
      <c r="B200" s="28" t="s">
        <v>215</v>
      </c>
      <c r="C200" s="288">
        <v>170967968.08000001</v>
      </c>
      <c r="D200" s="288">
        <v>158059805.59</v>
      </c>
      <c r="E200" s="37">
        <v>763996832.27661228</v>
      </c>
      <c r="F200" s="37">
        <v>593028864.19661236</v>
      </c>
      <c r="G200" s="121">
        <v>0.2237809907804689</v>
      </c>
      <c r="H200" s="256">
        <v>1986799588.8100002</v>
      </c>
      <c r="I200" s="37">
        <v>2986750322.1946197</v>
      </c>
      <c r="J200" s="37">
        <v>999950733.38461947</v>
      </c>
      <c r="K200" s="121">
        <v>0.66520444445792493</v>
      </c>
      <c r="L200" s="104"/>
    </row>
    <row r="201" spans="1:12" x14ac:dyDescent="0.25">
      <c r="A201" s="11"/>
      <c r="B201" s="15"/>
      <c r="C201" s="272"/>
      <c r="D201" s="272"/>
      <c r="E201" s="63"/>
      <c r="F201" s="63"/>
      <c r="G201" s="164"/>
      <c r="H201" s="292"/>
      <c r="I201" s="63"/>
      <c r="J201" s="63"/>
      <c r="K201" s="164"/>
      <c r="L201" s="104"/>
    </row>
    <row r="202" spans="1:12" ht="15.75" x14ac:dyDescent="0.25">
      <c r="A202" s="31" t="s">
        <v>502</v>
      </c>
      <c r="B202" s="28" t="s">
        <v>217</v>
      </c>
      <c r="C202" s="300">
        <v>2412386.1100000003</v>
      </c>
      <c r="D202" s="300">
        <v>2412386.1100000003</v>
      </c>
      <c r="E202" s="37">
        <v>202350003.73333335</v>
      </c>
      <c r="F202" s="37">
        <v>199937617.62333333</v>
      </c>
      <c r="G202" s="121">
        <v>1.1921848606334398E-2</v>
      </c>
      <c r="H202" s="256">
        <v>47434297.359999999</v>
      </c>
      <c r="I202" s="37">
        <v>289728489.42333335</v>
      </c>
      <c r="J202" s="37">
        <v>242294192.06333333</v>
      </c>
      <c r="K202" s="121">
        <v>0.16371982422029591</v>
      </c>
      <c r="L202" s="104"/>
    </row>
    <row r="203" spans="1:12" x14ac:dyDescent="0.25">
      <c r="A203" s="76" t="s">
        <v>216</v>
      </c>
      <c r="B203" s="77" t="s">
        <v>217</v>
      </c>
      <c r="C203" s="277">
        <v>2412386.1100000003</v>
      </c>
      <c r="D203" s="277">
        <v>2412386.1100000003</v>
      </c>
      <c r="E203" s="53">
        <v>202350003.73333335</v>
      </c>
      <c r="F203" s="81">
        <v>199937617.62333333</v>
      </c>
      <c r="G203" s="117">
        <v>1.1921848606334398E-2</v>
      </c>
      <c r="H203" s="301">
        <v>47434297.359999999</v>
      </c>
      <c r="I203" s="75">
        <v>289728489.42333335</v>
      </c>
      <c r="J203" s="81">
        <v>242294192.06333333</v>
      </c>
      <c r="K203" s="117">
        <v>0.16371982422029591</v>
      </c>
      <c r="L203" s="104"/>
    </row>
    <row r="204" spans="1:12" x14ac:dyDescent="0.25">
      <c r="A204" s="78" t="s">
        <v>218</v>
      </c>
      <c r="B204" s="36" t="s">
        <v>219</v>
      </c>
      <c r="C204" s="270">
        <v>59977.39</v>
      </c>
      <c r="D204" s="270">
        <v>59977.39</v>
      </c>
      <c r="E204" s="53">
        <v>3440837.0666666669</v>
      </c>
      <c r="F204" s="81">
        <v>3380859.6766666668</v>
      </c>
      <c r="G204" s="117">
        <v>1.7431046236113551E-2</v>
      </c>
      <c r="H204" s="302">
        <v>27268425.770000003</v>
      </c>
      <c r="I204" s="82">
        <v>39046370.666666672</v>
      </c>
      <c r="J204" s="81">
        <v>11777944.896666668</v>
      </c>
      <c r="K204" s="117">
        <v>0.69836006021626662</v>
      </c>
      <c r="L204" s="104"/>
    </row>
    <row r="205" spans="1:12" x14ac:dyDescent="0.25">
      <c r="A205" s="70" t="s">
        <v>220</v>
      </c>
      <c r="B205" s="147" t="s">
        <v>385</v>
      </c>
      <c r="C205" s="303">
        <v>0</v>
      </c>
      <c r="D205" s="303">
        <v>0</v>
      </c>
      <c r="E205" s="55">
        <v>1041666.6666666667</v>
      </c>
      <c r="F205" s="83">
        <v>1041666.6666666667</v>
      </c>
      <c r="G205" s="118">
        <v>0</v>
      </c>
      <c r="H205" s="275">
        <v>891785</v>
      </c>
      <c r="I205" s="55">
        <v>10416666.666666668</v>
      </c>
      <c r="J205" s="83">
        <v>9524881.6666666679</v>
      </c>
      <c r="K205" s="118">
        <v>8.5611359999999984E-2</v>
      </c>
      <c r="L205" s="104"/>
    </row>
    <row r="206" spans="1:12" ht="24" x14ac:dyDescent="0.25">
      <c r="A206" s="26" t="s">
        <v>221</v>
      </c>
      <c r="B206" s="147" t="s">
        <v>630</v>
      </c>
      <c r="C206" s="303">
        <v>0</v>
      </c>
      <c r="D206" s="303">
        <v>0</v>
      </c>
      <c r="E206" s="55">
        <v>2308333.3333333335</v>
      </c>
      <c r="F206" s="55">
        <v>2308333.3333333335</v>
      </c>
      <c r="G206" s="118">
        <v>0</v>
      </c>
      <c r="H206" s="275">
        <v>25992558.560000002</v>
      </c>
      <c r="I206" s="55">
        <v>26501333.333333328</v>
      </c>
      <c r="J206" s="55">
        <v>508774.77333332598</v>
      </c>
      <c r="K206" s="118">
        <v>0.98080191789092397</v>
      </c>
      <c r="L206" s="174"/>
    </row>
    <row r="207" spans="1:12" x14ac:dyDescent="0.25">
      <c r="A207" s="26" t="s">
        <v>571</v>
      </c>
      <c r="B207" s="185" t="s">
        <v>572</v>
      </c>
      <c r="C207" s="303">
        <v>59977.39</v>
      </c>
      <c r="D207" s="303">
        <v>59977.39</v>
      </c>
      <c r="E207" s="55">
        <v>0</v>
      </c>
      <c r="F207" s="55">
        <v>-59977.39</v>
      </c>
      <c r="G207" s="118" t="s">
        <v>16</v>
      </c>
      <c r="H207" s="275">
        <v>384082.21</v>
      </c>
      <c r="I207" s="55">
        <v>1220000</v>
      </c>
      <c r="J207" s="55">
        <v>835917.79</v>
      </c>
      <c r="K207" s="118">
        <v>0.31482148360655737</v>
      </c>
      <c r="L207" s="104"/>
    </row>
    <row r="208" spans="1:12" ht="24" x14ac:dyDescent="0.25">
      <c r="A208" s="26" t="s">
        <v>222</v>
      </c>
      <c r="B208" s="148" t="s">
        <v>503</v>
      </c>
      <c r="C208" s="303">
        <v>0</v>
      </c>
      <c r="D208" s="303">
        <v>0</v>
      </c>
      <c r="E208" s="55">
        <v>90837.066666666666</v>
      </c>
      <c r="F208" s="55">
        <v>90837.066666666666</v>
      </c>
      <c r="G208" s="118">
        <v>0</v>
      </c>
      <c r="H208" s="275">
        <v>0</v>
      </c>
      <c r="I208" s="55">
        <v>908370.66666666663</v>
      </c>
      <c r="J208" s="55">
        <v>908370.66666666663</v>
      </c>
      <c r="K208" s="118">
        <v>0</v>
      </c>
      <c r="L208" s="174"/>
    </row>
    <row r="209" spans="1:12" ht="24" x14ac:dyDescent="0.25">
      <c r="A209" s="33" t="s">
        <v>573</v>
      </c>
      <c r="B209" s="36" t="s">
        <v>574</v>
      </c>
      <c r="C209" s="270">
        <v>0</v>
      </c>
      <c r="D209" s="270">
        <v>0</v>
      </c>
      <c r="E209" s="53">
        <v>0</v>
      </c>
      <c r="F209" s="53">
        <v>0</v>
      </c>
      <c r="G209" s="117" t="s">
        <v>16</v>
      </c>
      <c r="H209" s="271">
        <v>850941</v>
      </c>
      <c r="I209" s="53">
        <v>1685452.0899999999</v>
      </c>
      <c r="J209" s="53">
        <v>834511.08999999985</v>
      </c>
      <c r="K209" s="117">
        <v>0.50487403649664109</v>
      </c>
      <c r="L209" s="104"/>
    </row>
    <row r="210" spans="1:12" x14ac:dyDescent="0.25">
      <c r="A210" s="14" t="s">
        <v>605</v>
      </c>
      <c r="B210" s="150" t="s">
        <v>606</v>
      </c>
      <c r="C210" s="272">
        <v>0</v>
      </c>
      <c r="D210" s="272">
        <v>0</v>
      </c>
      <c r="E210" s="63">
        <v>0</v>
      </c>
      <c r="F210" s="63">
        <v>0</v>
      </c>
      <c r="G210" s="118" t="s">
        <v>16</v>
      </c>
      <c r="H210" s="292">
        <v>150762</v>
      </c>
      <c r="I210" s="63">
        <v>0</v>
      </c>
      <c r="J210" s="63">
        <v>-150762</v>
      </c>
      <c r="K210" s="118" t="s">
        <v>16</v>
      </c>
      <c r="L210" s="104"/>
    </row>
    <row r="211" spans="1:12" x14ac:dyDescent="0.25">
      <c r="A211" s="14" t="s">
        <v>575</v>
      </c>
      <c r="B211" s="150" t="s">
        <v>576</v>
      </c>
      <c r="C211" s="272">
        <v>0</v>
      </c>
      <c r="D211" s="272">
        <v>0</v>
      </c>
      <c r="E211" s="55">
        <v>0</v>
      </c>
      <c r="F211" s="63">
        <v>0</v>
      </c>
      <c r="G211" s="119" t="s">
        <v>16</v>
      </c>
      <c r="H211" s="275">
        <v>700179</v>
      </c>
      <c r="I211" s="55">
        <v>1685452.0899999999</v>
      </c>
      <c r="J211" s="63">
        <v>985273.08999999985</v>
      </c>
      <c r="K211" s="119">
        <v>0.41542503886894827</v>
      </c>
      <c r="L211" s="104"/>
    </row>
    <row r="212" spans="1:12" ht="24" x14ac:dyDescent="0.25">
      <c r="A212" s="35" t="s">
        <v>577</v>
      </c>
      <c r="B212" s="84" t="s">
        <v>578</v>
      </c>
      <c r="C212" s="280">
        <v>0</v>
      </c>
      <c r="D212" s="280">
        <v>0</v>
      </c>
      <c r="E212" s="65">
        <v>0</v>
      </c>
      <c r="F212" s="65">
        <v>0</v>
      </c>
      <c r="G212" s="119" t="s">
        <v>16</v>
      </c>
      <c r="H212" s="278">
        <v>33635.660000000003</v>
      </c>
      <c r="I212" s="65">
        <v>0</v>
      </c>
      <c r="J212" s="65">
        <v>-33635.660000000003</v>
      </c>
      <c r="K212" s="119" t="s">
        <v>16</v>
      </c>
      <c r="L212" s="104"/>
    </row>
    <row r="213" spans="1:12" x14ac:dyDescent="0.25">
      <c r="A213" s="70" t="s">
        <v>579</v>
      </c>
      <c r="B213" s="147" t="s">
        <v>580</v>
      </c>
      <c r="C213" s="279">
        <v>0</v>
      </c>
      <c r="D213" s="279">
        <v>0</v>
      </c>
      <c r="E213" s="55">
        <v>0</v>
      </c>
      <c r="F213" s="85">
        <v>0</v>
      </c>
      <c r="G213" s="119" t="s">
        <v>16</v>
      </c>
      <c r="H213" s="290">
        <v>33635.660000000003</v>
      </c>
      <c r="I213" s="85">
        <v>0</v>
      </c>
      <c r="J213" s="85">
        <v>-33635.660000000003</v>
      </c>
      <c r="K213" s="119" t="s">
        <v>16</v>
      </c>
      <c r="L213" s="104"/>
    </row>
    <row r="214" spans="1:12" ht="24" x14ac:dyDescent="0.25">
      <c r="A214" s="35" t="s">
        <v>504</v>
      </c>
      <c r="B214" s="36" t="s">
        <v>505</v>
      </c>
      <c r="C214" s="285">
        <v>0</v>
      </c>
      <c r="D214" s="285">
        <v>0</v>
      </c>
      <c r="E214" s="64">
        <v>3750000</v>
      </c>
      <c r="F214" s="62">
        <v>3750000</v>
      </c>
      <c r="G214" s="119">
        <v>0</v>
      </c>
      <c r="H214" s="294">
        <v>-7405102.8399999999</v>
      </c>
      <c r="I214" s="62">
        <v>40675000</v>
      </c>
      <c r="J214" s="62">
        <v>48080102.840000004</v>
      </c>
      <c r="K214" s="119">
        <v>-0.18205538635525506</v>
      </c>
      <c r="L214" s="104"/>
    </row>
    <row r="215" spans="1:12" x14ac:dyDescent="0.25">
      <c r="A215" s="14" t="s">
        <v>506</v>
      </c>
      <c r="B215" s="150" t="s">
        <v>507</v>
      </c>
      <c r="C215" s="272">
        <v>0</v>
      </c>
      <c r="D215" s="272">
        <v>0</v>
      </c>
      <c r="E215" s="55">
        <v>3750000</v>
      </c>
      <c r="F215" s="55">
        <v>3750000</v>
      </c>
      <c r="G215" s="119">
        <v>0</v>
      </c>
      <c r="H215" s="275">
        <v>-7405102.8399999999</v>
      </c>
      <c r="I215" s="55">
        <v>40675000</v>
      </c>
      <c r="J215" s="55">
        <v>48080102.840000004</v>
      </c>
      <c r="K215" s="119">
        <v>-0.18205538635525506</v>
      </c>
      <c r="L215" s="104"/>
    </row>
    <row r="216" spans="1:12" ht="24.75" x14ac:dyDescent="0.25">
      <c r="A216" s="35" t="s">
        <v>223</v>
      </c>
      <c r="B216" s="34" t="s">
        <v>224</v>
      </c>
      <c r="C216" s="270">
        <v>0</v>
      </c>
      <c r="D216" s="270">
        <v>0</v>
      </c>
      <c r="E216" s="75">
        <v>194825833.33333334</v>
      </c>
      <c r="F216" s="53">
        <v>194825833.33333334</v>
      </c>
      <c r="G216" s="117">
        <v>0</v>
      </c>
      <c r="H216" s="301">
        <v>10750121.25</v>
      </c>
      <c r="I216" s="75">
        <v>198988333.33333334</v>
      </c>
      <c r="J216" s="53">
        <v>188238212.08333334</v>
      </c>
      <c r="K216" s="117">
        <v>5.402387702796646E-2</v>
      </c>
      <c r="L216" s="174"/>
    </row>
    <row r="217" spans="1:12" x14ac:dyDescent="0.25">
      <c r="A217" s="14" t="s">
        <v>631</v>
      </c>
      <c r="B217" s="147" t="s">
        <v>632</v>
      </c>
      <c r="C217" s="279">
        <v>0</v>
      </c>
      <c r="D217" s="279">
        <v>0</v>
      </c>
      <c r="E217" s="55">
        <v>0</v>
      </c>
      <c r="F217" s="85">
        <v>0</v>
      </c>
      <c r="G217" s="118" t="s">
        <v>16</v>
      </c>
      <c r="H217" s="275">
        <v>120934.66</v>
      </c>
      <c r="I217" s="55">
        <v>0</v>
      </c>
      <c r="J217" s="85">
        <v>-120934.66</v>
      </c>
      <c r="K217" s="118" t="s">
        <v>16</v>
      </c>
      <c r="L217" s="104"/>
    </row>
    <row r="218" spans="1:12" x14ac:dyDescent="0.25">
      <c r="A218" s="14" t="s">
        <v>508</v>
      </c>
      <c r="B218" s="150" t="s">
        <v>509</v>
      </c>
      <c r="C218" s="279">
        <v>0</v>
      </c>
      <c r="D218" s="279">
        <v>0</v>
      </c>
      <c r="E218" s="55">
        <v>312500</v>
      </c>
      <c r="F218" s="63">
        <v>312500</v>
      </c>
      <c r="G218" s="118">
        <v>0</v>
      </c>
      <c r="H218" s="275">
        <v>498550</v>
      </c>
      <c r="I218" s="55">
        <v>3180000</v>
      </c>
      <c r="J218" s="63">
        <v>2681450</v>
      </c>
      <c r="K218" s="118">
        <v>0.15677672955974842</v>
      </c>
      <c r="L218" s="104"/>
    </row>
    <row r="219" spans="1:12" ht="24" x14ac:dyDescent="0.25">
      <c r="A219" s="14" t="s">
        <v>510</v>
      </c>
      <c r="B219" s="150" t="s">
        <v>511</v>
      </c>
      <c r="C219" s="272">
        <v>0</v>
      </c>
      <c r="D219" s="272">
        <v>0</v>
      </c>
      <c r="E219" s="55">
        <v>194448333.33333334</v>
      </c>
      <c r="F219" s="63">
        <v>194448333.33333334</v>
      </c>
      <c r="G219" s="118">
        <v>0</v>
      </c>
      <c r="H219" s="275">
        <v>890026.8</v>
      </c>
      <c r="I219" s="55">
        <v>195123333.33333334</v>
      </c>
      <c r="J219" s="63">
        <v>194233306.53333333</v>
      </c>
      <c r="K219" s="118">
        <v>4.5613550404017969E-3</v>
      </c>
      <c r="L219" s="104"/>
    </row>
    <row r="220" spans="1:12" x14ac:dyDescent="0.25">
      <c r="A220" s="14" t="s">
        <v>225</v>
      </c>
      <c r="B220" s="151" t="s">
        <v>512</v>
      </c>
      <c r="C220" s="272">
        <v>0</v>
      </c>
      <c r="D220" s="272">
        <v>0</v>
      </c>
      <c r="E220" s="55">
        <v>65000</v>
      </c>
      <c r="F220" s="63">
        <v>65000</v>
      </c>
      <c r="G220" s="118">
        <v>0</v>
      </c>
      <c r="H220" s="275">
        <v>8817379.1999999993</v>
      </c>
      <c r="I220" s="55">
        <v>685000</v>
      </c>
      <c r="J220" s="63">
        <v>-8132379.1999999993</v>
      </c>
      <c r="K220" s="118">
        <v>12.872086423357663</v>
      </c>
      <c r="L220" s="104"/>
    </row>
    <row r="221" spans="1:12" x14ac:dyDescent="0.25">
      <c r="A221" s="14" t="s">
        <v>581</v>
      </c>
      <c r="B221" s="150" t="s">
        <v>582</v>
      </c>
      <c r="C221" s="272">
        <v>0</v>
      </c>
      <c r="D221" s="272">
        <v>0</v>
      </c>
      <c r="E221" s="55">
        <v>0</v>
      </c>
      <c r="F221" s="63">
        <v>0</v>
      </c>
      <c r="G221" s="118" t="s">
        <v>16</v>
      </c>
      <c r="H221" s="275">
        <v>423230.58999999997</v>
      </c>
      <c r="I221" s="55">
        <v>0</v>
      </c>
      <c r="J221" s="63">
        <v>-423230.58999999997</v>
      </c>
      <c r="K221" s="118" t="s">
        <v>16</v>
      </c>
      <c r="L221" s="104"/>
    </row>
    <row r="222" spans="1:12" x14ac:dyDescent="0.25">
      <c r="A222" s="35" t="s">
        <v>513</v>
      </c>
      <c r="B222" s="84" t="s">
        <v>514</v>
      </c>
      <c r="C222" s="285">
        <v>0</v>
      </c>
      <c r="D222" s="285">
        <v>0</v>
      </c>
      <c r="E222" s="64">
        <v>333333.33333333331</v>
      </c>
      <c r="F222" s="62">
        <v>333333.33333333331</v>
      </c>
      <c r="G222" s="117">
        <v>0</v>
      </c>
      <c r="H222" s="285">
        <v>0</v>
      </c>
      <c r="I222" s="56">
        <v>7333333.3333333321</v>
      </c>
      <c r="J222" s="62">
        <v>7333333.3333333321</v>
      </c>
      <c r="K222" s="117">
        <v>0</v>
      </c>
      <c r="L222" s="104"/>
    </row>
    <row r="223" spans="1:12" x14ac:dyDescent="0.25">
      <c r="A223" s="14" t="s">
        <v>515</v>
      </c>
      <c r="B223" s="147" t="s">
        <v>516</v>
      </c>
      <c r="C223" s="272">
        <v>0</v>
      </c>
      <c r="D223" s="272">
        <v>0</v>
      </c>
      <c r="E223" s="63">
        <v>333333.33333333331</v>
      </c>
      <c r="F223" s="63">
        <v>333333.33333333331</v>
      </c>
      <c r="G223" s="118">
        <v>0</v>
      </c>
      <c r="H223" s="292">
        <v>0</v>
      </c>
      <c r="I223" s="63">
        <v>7333333.3333333321</v>
      </c>
      <c r="J223" s="63">
        <v>7333333.3333333321</v>
      </c>
      <c r="K223" s="118">
        <v>0</v>
      </c>
      <c r="L223" s="104"/>
    </row>
    <row r="224" spans="1:12" x14ac:dyDescent="0.25">
      <c r="A224" s="35" t="s">
        <v>583</v>
      </c>
      <c r="B224" s="36" t="s">
        <v>584</v>
      </c>
      <c r="C224" s="285">
        <v>2352408.7200000002</v>
      </c>
      <c r="D224" s="285">
        <v>2352408.7200000002</v>
      </c>
      <c r="E224" s="64">
        <v>0</v>
      </c>
      <c r="F224" s="64">
        <v>-2352408.7200000002</v>
      </c>
      <c r="G224" s="118" t="s">
        <v>16</v>
      </c>
      <c r="H224" s="289">
        <v>15936276.52</v>
      </c>
      <c r="I224" s="64">
        <v>2000000</v>
      </c>
      <c r="J224" s="64">
        <v>-13936276.52</v>
      </c>
      <c r="K224" s="118">
        <v>7.9681382599999999</v>
      </c>
      <c r="L224" s="104"/>
    </row>
    <row r="225" spans="1:12" x14ac:dyDescent="0.25">
      <c r="A225" s="14" t="s">
        <v>585</v>
      </c>
      <c r="B225" s="147" t="s">
        <v>586</v>
      </c>
      <c r="C225" s="272">
        <v>2352408.7200000002</v>
      </c>
      <c r="D225" s="272">
        <v>2352408.7200000002</v>
      </c>
      <c r="E225" s="63">
        <v>0</v>
      </c>
      <c r="F225" s="55">
        <v>-2352408.7200000002</v>
      </c>
      <c r="G225" s="118" t="s">
        <v>16</v>
      </c>
      <c r="H225" s="304">
        <v>15936276.52</v>
      </c>
      <c r="I225" s="86">
        <v>2000000</v>
      </c>
      <c r="J225" s="55">
        <v>-13936276.52</v>
      </c>
      <c r="K225" s="118">
        <v>7.9681382599999999</v>
      </c>
      <c r="L225" s="180"/>
    </row>
    <row r="226" spans="1:12" x14ac:dyDescent="0.25">
      <c r="A226" s="14"/>
      <c r="B226" s="79"/>
      <c r="C226" s="272"/>
      <c r="D226" s="272"/>
      <c r="E226" s="63"/>
      <c r="F226" s="55"/>
      <c r="G226" s="118"/>
      <c r="H226" s="304"/>
      <c r="I226" s="86"/>
      <c r="J226" s="55"/>
      <c r="K226" s="118"/>
      <c r="L226" s="126"/>
    </row>
    <row r="227" spans="1:12" ht="15.75" x14ac:dyDescent="0.25">
      <c r="A227" s="31" t="s">
        <v>517</v>
      </c>
      <c r="B227" s="28" t="s">
        <v>518</v>
      </c>
      <c r="C227" s="288">
        <v>0</v>
      </c>
      <c r="D227" s="288">
        <v>0</v>
      </c>
      <c r="E227" s="37">
        <v>0</v>
      </c>
      <c r="F227" s="37">
        <v>0</v>
      </c>
      <c r="G227" s="121" t="s">
        <v>16</v>
      </c>
      <c r="H227" s="256">
        <v>1178887.99</v>
      </c>
      <c r="I227" s="37">
        <v>0</v>
      </c>
      <c r="J227" s="37">
        <v>-1178887.99</v>
      </c>
      <c r="K227" s="121" t="s">
        <v>16</v>
      </c>
      <c r="L227" s="126"/>
    </row>
    <row r="228" spans="1:12" ht="24" x14ac:dyDescent="0.25">
      <c r="A228" s="14" t="s">
        <v>519</v>
      </c>
      <c r="B228" s="147" t="s">
        <v>520</v>
      </c>
      <c r="C228" s="272">
        <v>0</v>
      </c>
      <c r="D228" s="272">
        <v>0</v>
      </c>
      <c r="E228" s="63">
        <v>0</v>
      </c>
      <c r="F228" s="63">
        <v>0</v>
      </c>
      <c r="G228" s="118" t="s">
        <v>16</v>
      </c>
      <c r="H228" s="292">
        <v>1178887.99</v>
      </c>
      <c r="I228" s="63">
        <v>0</v>
      </c>
      <c r="J228" s="63">
        <v>-1178887.99</v>
      </c>
      <c r="K228" s="118" t="s">
        <v>16</v>
      </c>
      <c r="L228" s="126"/>
    </row>
    <row r="229" spans="1:12" x14ac:dyDescent="0.25">
      <c r="A229" s="33"/>
      <c r="B229" s="87"/>
      <c r="C229" s="270"/>
      <c r="D229" s="270"/>
      <c r="E229" s="63"/>
      <c r="F229" s="63"/>
      <c r="G229" s="120"/>
      <c r="H229" s="292"/>
      <c r="I229" s="63"/>
      <c r="J229" s="63"/>
      <c r="K229" s="120"/>
      <c r="L229" s="180"/>
    </row>
    <row r="230" spans="1:12" ht="15.75" x14ac:dyDescent="0.25">
      <c r="A230" s="31">
        <v>2.5</v>
      </c>
      <c r="B230" s="88" t="s">
        <v>226</v>
      </c>
      <c r="C230" s="149">
        <v>4749983.2699999996</v>
      </c>
      <c r="D230" s="149">
        <v>4749983.2699999996</v>
      </c>
      <c r="E230" s="92">
        <v>9743331.25</v>
      </c>
      <c r="F230" s="38">
        <v>4993347.9800000004</v>
      </c>
      <c r="G230" s="121">
        <v>0.48751121645381806</v>
      </c>
      <c r="H230" s="305">
        <v>53858594.299999997</v>
      </c>
      <c r="I230" s="92">
        <v>244755922.5</v>
      </c>
      <c r="J230" s="38">
        <v>190897328.19999999</v>
      </c>
      <c r="K230" s="121">
        <v>0.22005021880522624</v>
      </c>
      <c r="L230" s="126"/>
    </row>
    <row r="231" spans="1:12" ht="24.75" x14ac:dyDescent="0.25">
      <c r="A231" s="89" t="s">
        <v>587</v>
      </c>
      <c r="B231" s="90" t="s">
        <v>588</v>
      </c>
      <c r="C231" s="52">
        <v>0</v>
      </c>
      <c r="D231" s="52">
        <v>0</v>
      </c>
      <c r="E231" s="93">
        <v>0</v>
      </c>
      <c r="F231" s="53">
        <v>0</v>
      </c>
      <c r="G231" s="117" t="s">
        <v>16</v>
      </c>
      <c r="H231" s="306">
        <v>0</v>
      </c>
      <c r="I231" s="165">
        <v>157850</v>
      </c>
      <c r="J231" s="53">
        <v>157850</v>
      </c>
      <c r="K231" s="117">
        <v>0</v>
      </c>
      <c r="L231" s="180"/>
    </row>
    <row r="232" spans="1:12" x14ac:dyDescent="0.25">
      <c r="A232" s="91" t="s">
        <v>589</v>
      </c>
      <c r="B232" s="152" t="s">
        <v>590</v>
      </c>
      <c r="C232" s="252">
        <v>0</v>
      </c>
      <c r="D232" s="252">
        <v>0</v>
      </c>
      <c r="E232" s="307">
        <v>0</v>
      </c>
      <c r="F232" s="63">
        <v>0</v>
      </c>
      <c r="G232" s="118" t="s">
        <v>16</v>
      </c>
      <c r="H232" s="292">
        <v>0</v>
      </c>
      <c r="I232" s="63">
        <v>50000</v>
      </c>
      <c r="J232" s="63">
        <v>50000</v>
      </c>
      <c r="K232" s="118">
        <v>0</v>
      </c>
      <c r="L232" s="126"/>
    </row>
    <row r="233" spans="1:12" x14ac:dyDescent="0.25">
      <c r="A233" s="91" t="s">
        <v>591</v>
      </c>
      <c r="B233" s="152" t="s">
        <v>592</v>
      </c>
      <c r="C233" s="252">
        <v>0</v>
      </c>
      <c r="D233" s="252">
        <v>0</v>
      </c>
      <c r="E233" s="307">
        <v>0</v>
      </c>
      <c r="F233" s="63">
        <v>0</v>
      </c>
      <c r="G233" s="118" t="s">
        <v>16</v>
      </c>
      <c r="H233" s="292">
        <v>0</v>
      </c>
      <c r="I233" s="63">
        <v>62400</v>
      </c>
      <c r="J233" s="63">
        <v>62400</v>
      </c>
      <c r="K233" s="118">
        <v>0</v>
      </c>
      <c r="L233" s="126"/>
    </row>
    <row r="234" spans="1:12" x14ac:dyDescent="0.25">
      <c r="A234" s="91" t="s">
        <v>633</v>
      </c>
      <c r="B234" s="152" t="s">
        <v>634</v>
      </c>
      <c r="C234" s="252">
        <v>0</v>
      </c>
      <c r="D234" s="252">
        <v>0</v>
      </c>
      <c r="E234" s="307">
        <v>0</v>
      </c>
      <c r="F234" s="63">
        <v>0</v>
      </c>
      <c r="G234" s="118" t="s">
        <v>16</v>
      </c>
      <c r="H234" s="308">
        <v>0</v>
      </c>
      <c r="I234" s="166">
        <v>45450</v>
      </c>
      <c r="J234" s="63">
        <v>45450</v>
      </c>
      <c r="K234" s="118">
        <v>0</v>
      </c>
      <c r="L234" s="126"/>
    </row>
    <row r="235" spans="1:12" ht="24.75" x14ac:dyDescent="0.25">
      <c r="A235" s="89" t="s">
        <v>227</v>
      </c>
      <c r="B235" s="90" t="s">
        <v>228</v>
      </c>
      <c r="C235" s="52">
        <v>107744.01</v>
      </c>
      <c r="D235" s="52">
        <v>107744.01</v>
      </c>
      <c r="E235" s="93">
        <v>109000</v>
      </c>
      <c r="F235" s="53">
        <v>1255.9900000000052</v>
      </c>
      <c r="G235" s="117">
        <v>0.98847715596330266</v>
      </c>
      <c r="H235" s="271">
        <v>893472.22000000009</v>
      </c>
      <c r="I235" s="53">
        <v>1090000</v>
      </c>
      <c r="J235" s="53">
        <v>196527.77999999991</v>
      </c>
      <c r="K235" s="117">
        <v>0.81969928440366979</v>
      </c>
      <c r="L235" s="126"/>
    </row>
    <row r="236" spans="1:12" x14ac:dyDescent="0.25">
      <c r="A236" s="91" t="s">
        <v>229</v>
      </c>
      <c r="B236" s="152" t="s">
        <v>230</v>
      </c>
      <c r="C236" s="252">
        <v>107744.01</v>
      </c>
      <c r="D236" s="252">
        <v>107744.01</v>
      </c>
      <c r="E236" s="307">
        <v>109000</v>
      </c>
      <c r="F236" s="63">
        <v>1255.9900000000052</v>
      </c>
      <c r="G236" s="118">
        <v>0.98847715596330266</v>
      </c>
      <c r="H236" s="308">
        <v>893472.22000000009</v>
      </c>
      <c r="I236" s="166">
        <v>1090000</v>
      </c>
      <c r="J236" s="63">
        <v>196527.77999999991</v>
      </c>
      <c r="K236" s="118">
        <v>0.81969928440366979</v>
      </c>
      <c r="L236" s="126"/>
    </row>
    <row r="237" spans="1:12" ht="24.75" x14ac:dyDescent="0.25">
      <c r="A237" s="94" t="s">
        <v>231</v>
      </c>
      <c r="B237" s="95" t="s">
        <v>232</v>
      </c>
      <c r="C237" s="270">
        <v>0</v>
      </c>
      <c r="D237" s="270">
        <v>0</v>
      </c>
      <c r="E237" s="96">
        <v>50000</v>
      </c>
      <c r="F237" s="53">
        <v>50000</v>
      </c>
      <c r="G237" s="117">
        <v>0</v>
      </c>
      <c r="H237" s="301">
        <v>47702840.439999998</v>
      </c>
      <c r="I237" s="75">
        <v>18499760</v>
      </c>
      <c r="J237" s="53">
        <v>-29203080.439999998</v>
      </c>
      <c r="K237" s="117">
        <v>2.578565367334495</v>
      </c>
      <c r="L237" s="180"/>
    </row>
    <row r="238" spans="1:12" ht="24.75" x14ac:dyDescent="0.25">
      <c r="A238" s="91" t="s">
        <v>233</v>
      </c>
      <c r="B238" s="152" t="s">
        <v>521</v>
      </c>
      <c r="C238" s="252">
        <v>0</v>
      </c>
      <c r="D238" s="252">
        <v>0</v>
      </c>
      <c r="E238" s="307">
        <v>50000</v>
      </c>
      <c r="F238" s="63">
        <v>50000</v>
      </c>
      <c r="G238" s="118">
        <v>0</v>
      </c>
      <c r="H238" s="308">
        <v>206450</v>
      </c>
      <c r="I238" s="166">
        <v>500000</v>
      </c>
      <c r="J238" s="63">
        <v>293550</v>
      </c>
      <c r="K238" s="118">
        <v>0.41289999999999999</v>
      </c>
      <c r="L238" s="126"/>
    </row>
    <row r="239" spans="1:12" x14ac:dyDescent="0.25">
      <c r="A239" s="91" t="s">
        <v>593</v>
      </c>
      <c r="B239" s="152" t="s">
        <v>594</v>
      </c>
      <c r="C239" s="252">
        <v>0</v>
      </c>
      <c r="D239" s="252">
        <v>0</v>
      </c>
      <c r="E239" s="307">
        <v>0</v>
      </c>
      <c r="F239" s="63">
        <v>0</v>
      </c>
      <c r="G239" s="118" t="s">
        <v>16</v>
      </c>
      <c r="H239" s="308">
        <v>12802612.6</v>
      </c>
      <c r="I239" s="166">
        <v>0</v>
      </c>
      <c r="J239" s="63">
        <v>-12802612.6</v>
      </c>
      <c r="K239" s="118" t="s">
        <v>16</v>
      </c>
      <c r="L239" s="126"/>
    </row>
    <row r="240" spans="1:12" x14ac:dyDescent="0.25">
      <c r="A240" s="91" t="s">
        <v>234</v>
      </c>
      <c r="B240" s="152" t="s">
        <v>235</v>
      </c>
      <c r="C240" s="252">
        <v>0</v>
      </c>
      <c r="D240" s="252">
        <v>0</v>
      </c>
      <c r="E240" s="307">
        <v>0</v>
      </c>
      <c r="F240" s="63">
        <v>0</v>
      </c>
      <c r="G240" s="118" t="s">
        <v>16</v>
      </c>
      <c r="H240" s="308">
        <v>32558527.839999996</v>
      </c>
      <c r="I240" s="166">
        <v>9149760</v>
      </c>
      <c r="J240" s="63">
        <v>-23408767.839999996</v>
      </c>
      <c r="K240" s="118">
        <v>3.5584023886965337</v>
      </c>
      <c r="L240" s="126"/>
    </row>
    <row r="241" spans="1:12" ht="24.75" x14ac:dyDescent="0.25">
      <c r="A241" s="91" t="s">
        <v>236</v>
      </c>
      <c r="B241" s="152" t="s">
        <v>237</v>
      </c>
      <c r="C241" s="252">
        <v>0</v>
      </c>
      <c r="D241" s="252">
        <v>0</v>
      </c>
      <c r="E241" s="307">
        <v>0</v>
      </c>
      <c r="F241" s="63">
        <v>0</v>
      </c>
      <c r="G241" s="118" t="s">
        <v>16</v>
      </c>
      <c r="H241" s="308">
        <v>2135250</v>
      </c>
      <c r="I241" s="166">
        <v>7650000</v>
      </c>
      <c r="J241" s="63">
        <v>5514750</v>
      </c>
      <c r="K241" s="118">
        <v>0.27911764705882353</v>
      </c>
      <c r="L241" s="180"/>
    </row>
    <row r="242" spans="1:12" ht="36.75" x14ac:dyDescent="0.25">
      <c r="A242" s="91" t="s">
        <v>635</v>
      </c>
      <c r="B242" s="152" t="s">
        <v>636</v>
      </c>
      <c r="C242" s="252">
        <v>0</v>
      </c>
      <c r="D242" s="252">
        <v>0</v>
      </c>
      <c r="E242" s="307">
        <v>0</v>
      </c>
      <c r="F242" s="63">
        <v>0</v>
      </c>
      <c r="G242" s="118" t="s">
        <v>16</v>
      </c>
      <c r="H242" s="308">
        <v>0</v>
      </c>
      <c r="I242" s="166">
        <v>1200000</v>
      </c>
      <c r="J242" s="63">
        <v>1200000</v>
      </c>
      <c r="K242" s="118">
        <v>0</v>
      </c>
      <c r="L242" s="180"/>
    </row>
    <row r="243" spans="1:12" x14ac:dyDescent="0.25">
      <c r="A243" s="97" t="s">
        <v>465</v>
      </c>
      <c r="B243" s="98" t="s">
        <v>466</v>
      </c>
      <c r="C243" s="52">
        <v>4562809.5599999996</v>
      </c>
      <c r="D243" s="52">
        <v>4562809.5599999996</v>
      </c>
      <c r="E243" s="93">
        <v>9507131.25</v>
      </c>
      <c r="F243" s="53">
        <v>4944321.6900000004</v>
      </c>
      <c r="G243" s="117">
        <v>0.47993547580401813</v>
      </c>
      <c r="H243" s="271">
        <v>4562809.5599999996</v>
      </c>
      <c r="I243" s="53">
        <v>224236312.5</v>
      </c>
      <c r="J243" s="53">
        <v>219673502.94</v>
      </c>
      <c r="K243" s="117">
        <v>2.0348218846133585E-2</v>
      </c>
      <c r="L243" s="126"/>
    </row>
    <row r="244" spans="1:12" ht="24" x14ac:dyDescent="0.25">
      <c r="A244" s="97" t="s">
        <v>467</v>
      </c>
      <c r="B244" s="98" t="s">
        <v>522</v>
      </c>
      <c r="C244" s="270">
        <v>0</v>
      </c>
      <c r="D244" s="270">
        <v>0</v>
      </c>
      <c r="E244" s="93">
        <v>187500</v>
      </c>
      <c r="F244" s="53">
        <v>187500</v>
      </c>
      <c r="G244" s="117">
        <v>0</v>
      </c>
      <c r="H244" s="271">
        <v>0</v>
      </c>
      <c r="I244" s="53">
        <v>3375000</v>
      </c>
      <c r="J244" s="53">
        <v>3375000</v>
      </c>
      <c r="K244" s="117">
        <v>0</v>
      </c>
      <c r="L244" s="180"/>
    </row>
    <row r="245" spans="1:12" x14ac:dyDescent="0.25">
      <c r="A245" s="91" t="s">
        <v>523</v>
      </c>
      <c r="B245" s="152" t="s">
        <v>524</v>
      </c>
      <c r="C245" s="252">
        <v>0</v>
      </c>
      <c r="D245" s="252">
        <v>0</v>
      </c>
      <c r="E245" s="307">
        <v>187500</v>
      </c>
      <c r="F245" s="63">
        <v>187500</v>
      </c>
      <c r="G245" s="118">
        <v>0</v>
      </c>
      <c r="H245" s="308">
        <v>0</v>
      </c>
      <c r="I245" s="166">
        <v>1875000</v>
      </c>
      <c r="J245" s="63">
        <v>1875000</v>
      </c>
      <c r="K245" s="118">
        <v>0</v>
      </c>
      <c r="L245" s="126"/>
    </row>
    <row r="246" spans="1:12" x14ac:dyDescent="0.25">
      <c r="A246" s="91" t="s">
        <v>637</v>
      </c>
      <c r="B246" s="152" t="s">
        <v>638</v>
      </c>
      <c r="C246" s="252">
        <v>0</v>
      </c>
      <c r="D246" s="252">
        <v>0</v>
      </c>
      <c r="E246" s="307">
        <v>0</v>
      </c>
      <c r="F246" s="63">
        <v>0</v>
      </c>
      <c r="G246" s="118" t="s">
        <v>16</v>
      </c>
      <c r="H246" s="308">
        <v>0</v>
      </c>
      <c r="I246" s="166">
        <v>1500000</v>
      </c>
      <c r="J246" s="63">
        <v>1500000</v>
      </c>
      <c r="K246" s="118">
        <v>0</v>
      </c>
      <c r="L246" s="126"/>
    </row>
    <row r="247" spans="1:12" ht="24" x14ac:dyDescent="0.25">
      <c r="A247" s="97" t="s">
        <v>525</v>
      </c>
      <c r="B247" s="98" t="s">
        <v>526</v>
      </c>
      <c r="C247" s="270">
        <v>4562809.5599999996</v>
      </c>
      <c r="D247" s="270">
        <v>4562809.5599999996</v>
      </c>
      <c r="E247" s="93">
        <v>9319631.25</v>
      </c>
      <c r="F247" s="53">
        <v>4756821.6900000004</v>
      </c>
      <c r="G247" s="117">
        <v>0.48959121209865464</v>
      </c>
      <c r="H247" s="271">
        <v>4562809.5599999996</v>
      </c>
      <c r="I247" s="53">
        <v>187591312.5</v>
      </c>
      <c r="J247" s="53">
        <v>183028502.94</v>
      </c>
      <c r="K247" s="117">
        <v>2.4323138951330699E-2</v>
      </c>
      <c r="L247" s="126"/>
    </row>
    <row r="248" spans="1:12" ht="24" x14ac:dyDescent="0.25">
      <c r="A248" s="97" t="s">
        <v>639</v>
      </c>
      <c r="B248" s="98" t="s">
        <v>640</v>
      </c>
      <c r="C248" s="270">
        <v>0</v>
      </c>
      <c r="D248" s="270">
        <v>0</v>
      </c>
      <c r="E248" s="93">
        <v>0</v>
      </c>
      <c r="F248" s="53">
        <v>0</v>
      </c>
      <c r="G248" s="117" t="s">
        <v>16</v>
      </c>
      <c r="H248" s="271">
        <v>0</v>
      </c>
      <c r="I248" s="53">
        <v>85500000</v>
      </c>
      <c r="J248" s="53">
        <v>85500000</v>
      </c>
      <c r="K248" s="117">
        <v>0</v>
      </c>
      <c r="L248" s="180"/>
    </row>
    <row r="249" spans="1:12" x14ac:dyDescent="0.25">
      <c r="A249" s="91" t="s">
        <v>641</v>
      </c>
      <c r="B249" s="152" t="s">
        <v>642</v>
      </c>
      <c r="C249" s="252">
        <v>0</v>
      </c>
      <c r="D249" s="252">
        <v>0</v>
      </c>
      <c r="E249" s="307">
        <v>0</v>
      </c>
      <c r="F249" s="63">
        <v>0</v>
      </c>
      <c r="G249" s="118" t="s">
        <v>16</v>
      </c>
      <c r="H249" s="308">
        <v>0</v>
      </c>
      <c r="I249" s="166">
        <v>85500000</v>
      </c>
      <c r="J249" s="63">
        <v>85500000</v>
      </c>
      <c r="K249" s="118">
        <v>0</v>
      </c>
      <c r="L249" s="126"/>
    </row>
    <row r="250" spans="1:12" ht="24" x14ac:dyDescent="0.25">
      <c r="A250" s="97" t="s">
        <v>527</v>
      </c>
      <c r="B250" s="98" t="s">
        <v>528</v>
      </c>
      <c r="C250" s="52">
        <v>4562809.5599999996</v>
      </c>
      <c r="D250" s="52">
        <v>4562809.5599999996</v>
      </c>
      <c r="E250" s="93">
        <v>6450000</v>
      </c>
      <c r="F250" s="53">
        <v>1887190.4400000004</v>
      </c>
      <c r="G250" s="117">
        <v>0.70741233488372091</v>
      </c>
      <c r="H250" s="271">
        <v>4562809.5599999996</v>
      </c>
      <c r="I250" s="53">
        <v>70995000</v>
      </c>
      <c r="J250" s="53">
        <v>66432190.439999998</v>
      </c>
      <c r="K250" s="117">
        <v>6.4269449397844916E-2</v>
      </c>
      <c r="L250" s="126"/>
    </row>
    <row r="251" spans="1:12" x14ac:dyDescent="0.25">
      <c r="A251" s="91" t="s">
        <v>529</v>
      </c>
      <c r="B251" s="152" t="s">
        <v>530</v>
      </c>
      <c r="C251" s="252">
        <v>0</v>
      </c>
      <c r="D251" s="252">
        <v>0</v>
      </c>
      <c r="E251" s="307">
        <v>0</v>
      </c>
      <c r="F251" s="63">
        <v>0</v>
      </c>
      <c r="G251" s="118" t="s">
        <v>16</v>
      </c>
      <c r="H251" s="308">
        <v>0</v>
      </c>
      <c r="I251" s="166">
        <v>6000000</v>
      </c>
      <c r="J251" s="63">
        <v>6000000</v>
      </c>
      <c r="K251" s="118">
        <v>0</v>
      </c>
      <c r="L251" s="126"/>
    </row>
    <row r="252" spans="1:12" x14ac:dyDescent="0.25">
      <c r="A252" s="91" t="s">
        <v>531</v>
      </c>
      <c r="B252" s="152" t="s">
        <v>532</v>
      </c>
      <c r="C252" s="252">
        <v>4562809.5599999996</v>
      </c>
      <c r="D252" s="252">
        <v>4562809.5599999996</v>
      </c>
      <c r="E252" s="307">
        <v>6450000</v>
      </c>
      <c r="F252" s="63">
        <v>1887190.4400000004</v>
      </c>
      <c r="G252" s="118">
        <v>0.70741233488372091</v>
      </c>
      <c r="H252" s="308">
        <v>4562809.5599999996</v>
      </c>
      <c r="I252" s="166">
        <v>64500000</v>
      </c>
      <c r="J252" s="63">
        <v>59937190.439999998</v>
      </c>
      <c r="K252" s="118">
        <v>7.0741233488372093E-2</v>
      </c>
      <c r="L252" s="126"/>
    </row>
    <row r="253" spans="1:12" x14ac:dyDescent="0.25">
      <c r="A253" s="91" t="s">
        <v>655</v>
      </c>
      <c r="B253" s="152" t="s">
        <v>656</v>
      </c>
      <c r="C253" s="252">
        <v>0</v>
      </c>
      <c r="D253" s="252">
        <v>0</v>
      </c>
      <c r="E253" s="307">
        <v>0</v>
      </c>
      <c r="F253" s="63">
        <v>0</v>
      </c>
      <c r="G253" s="118" t="s">
        <v>16</v>
      </c>
      <c r="H253" s="308">
        <v>0</v>
      </c>
      <c r="I253" s="166">
        <v>495000</v>
      </c>
      <c r="J253" s="63">
        <v>495000</v>
      </c>
      <c r="K253" s="118">
        <v>0</v>
      </c>
      <c r="L253" s="126"/>
    </row>
    <row r="254" spans="1:12" ht="24" x14ac:dyDescent="0.25">
      <c r="A254" s="97" t="s">
        <v>533</v>
      </c>
      <c r="B254" s="98" t="s">
        <v>534</v>
      </c>
      <c r="C254" s="52">
        <v>0</v>
      </c>
      <c r="D254" s="52">
        <v>0</v>
      </c>
      <c r="E254" s="93">
        <v>2869631.2500000005</v>
      </c>
      <c r="F254" s="53">
        <v>2869631.2500000005</v>
      </c>
      <c r="G254" s="117">
        <v>0</v>
      </c>
      <c r="H254" s="271">
        <v>0</v>
      </c>
      <c r="I254" s="53">
        <v>31096312.5</v>
      </c>
      <c r="J254" s="53">
        <v>31096312.5</v>
      </c>
      <c r="K254" s="117">
        <v>0</v>
      </c>
      <c r="L254" s="126"/>
    </row>
    <row r="255" spans="1:12" x14ac:dyDescent="0.25">
      <c r="A255" s="91" t="s">
        <v>535</v>
      </c>
      <c r="B255" s="152" t="s">
        <v>536</v>
      </c>
      <c r="C255" s="157">
        <v>0</v>
      </c>
      <c r="D255" s="157">
        <v>0</v>
      </c>
      <c r="E255" s="307">
        <v>787131.25</v>
      </c>
      <c r="F255" s="63">
        <v>787131.25</v>
      </c>
      <c r="G255" s="118">
        <v>0</v>
      </c>
      <c r="H255" s="271">
        <v>0</v>
      </c>
      <c r="I255" s="166">
        <v>7871312.5</v>
      </c>
      <c r="J255" s="63">
        <v>7871312.5</v>
      </c>
      <c r="K255" s="118">
        <v>0</v>
      </c>
      <c r="L255" s="126"/>
    </row>
    <row r="256" spans="1:12" x14ac:dyDescent="0.25">
      <c r="A256" s="91" t="s">
        <v>537</v>
      </c>
      <c r="B256" s="152" t="s">
        <v>538</v>
      </c>
      <c r="C256" s="157">
        <v>0</v>
      </c>
      <c r="D256" s="157">
        <v>0</v>
      </c>
      <c r="E256" s="307">
        <v>708333.33333333337</v>
      </c>
      <c r="F256" s="63">
        <v>708333.33333333337</v>
      </c>
      <c r="G256" s="118">
        <v>0</v>
      </c>
      <c r="H256" s="271">
        <v>0</v>
      </c>
      <c r="I256" s="166">
        <v>7083333.3333333321</v>
      </c>
      <c r="J256" s="63">
        <v>7083333.3333333321</v>
      </c>
      <c r="K256" s="118">
        <v>0</v>
      </c>
      <c r="L256" s="180"/>
    </row>
    <row r="257" spans="1:12" x14ac:dyDescent="0.25">
      <c r="A257" s="91" t="s">
        <v>539</v>
      </c>
      <c r="B257" s="152" t="s">
        <v>540</v>
      </c>
      <c r="C257" s="157">
        <v>0</v>
      </c>
      <c r="D257" s="157">
        <v>0</v>
      </c>
      <c r="E257" s="307">
        <v>708333.33333333337</v>
      </c>
      <c r="F257" s="63">
        <v>708333.33333333337</v>
      </c>
      <c r="G257" s="118">
        <v>0</v>
      </c>
      <c r="H257" s="271">
        <v>0</v>
      </c>
      <c r="I257" s="166">
        <v>7083333.3333333321</v>
      </c>
      <c r="J257" s="63">
        <v>7083333.3333333321</v>
      </c>
      <c r="K257" s="118">
        <v>0</v>
      </c>
      <c r="L257" s="126"/>
    </row>
    <row r="258" spans="1:12" x14ac:dyDescent="0.25">
      <c r="A258" s="91" t="s">
        <v>541</v>
      </c>
      <c r="B258" s="152" t="s">
        <v>542</v>
      </c>
      <c r="C258" s="157">
        <v>0</v>
      </c>
      <c r="D258" s="157">
        <v>0</v>
      </c>
      <c r="E258" s="307">
        <v>212500</v>
      </c>
      <c r="F258" s="63">
        <v>212500</v>
      </c>
      <c r="G258" s="118">
        <v>0</v>
      </c>
      <c r="H258" s="271">
        <v>0</v>
      </c>
      <c r="I258" s="166">
        <v>2125000</v>
      </c>
      <c r="J258" s="63">
        <v>2125000</v>
      </c>
      <c r="K258" s="118">
        <v>0</v>
      </c>
      <c r="L258" s="126"/>
    </row>
    <row r="259" spans="1:12" x14ac:dyDescent="0.25">
      <c r="A259" s="91" t="s">
        <v>543</v>
      </c>
      <c r="B259" s="152" t="s">
        <v>544</v>
      </c>
      <c r="C259" s="157">
        <v>0</v>
      </c>
      <c r="D259" s="157">
        <v>0</v>
      </c>
      <c r="E259" s="307">
        <v>212500</v>
      </c>
      <c r="F259" s="63">
        <v>212500</v>
      </c>
      <c r="G259" s="118">
        <v>0</v>
      </c>
      <c r="H259" s="271">
        <v>0</v>
      </c>
      <c r="I259" s="166">
        <v>2125000</v>
      </c>
      <c r="J259" s="63">
        <v>2125000</v>
      </c>
      <c r="K259" s="118">
        <v>0</v>
      </c>
      <c r="L259" s="180"/>
    </row>
    <row r="260" spans="1:12" x14ac:dyDescent="0.25">
      <c r="A260" s="91" t="s">
        <v>545</v>
      </c>
      <c r="B260" s="152" t="s">
        <v>546</v>
      </c>
      <c r="C260" s="157">
        <v>0</v>
      </c>
      <c r="D260" s="157">
        <v>0</v>
      </c>
      <c r="E260" s="307">
        <v>240833.33333333334</v>
      </c>
      <c r="F260" s="63">
        <v>240833.33333333334</v>
      </c>
      <c r="G260" s="118">
        <v>0</v>
      </c>
      <c r="H260" s="271">
        <v>0</v>
      </c>
      <c r="I260" s="166">
        <v>2408333.3333333335</v>
      </c>
      <c r="J260" s="63">
        <v>2408333.3333333335</v>
      </c>
      <c r="K260" s="118">
        <v>0</v>
      </c>
      <c r="L260" s="126"/>
    </row>
    <row r="261" spans="1:12" x14ac:dyDescent="0.25">
      <c r="A261" s="91" t="s">
        <v>643</v>
      </c>
      <c r="B261" s="152" t="s">
        <v>644</v>
      </c>
      <c r="C261" s="157">
        <v>0</v>
      </c>
      <c r="D261" s="157">
        <v>0</v>
      </c>
      <c r="E261" s="307">
        <v>0</v>
      </c>
      <c r="F261" s="63">
        <v>0</v>
      </c>
      <c r="G261" s="118" t="s">
        <v>16</v>
      </c>
      <c r="H261" s="271">
        <v>0</v>
      </c>
      <c r="I261" s="166">
        <v>2400000</v>
      </c>
      <c r="J261" s="63">
        <v>2400000</v>
      </c>
      <c r="K261" s="118">
        <v>0</v>
      </c>
      <c r="L261" s="126"/>
    </row>
    <row r="262" spans="1:12" x14ac:dyDescent="0.25">
      <c r="A262" s="97" t="s">
        <v>547</v>
      </c>
      <c r="B262" s="98" t="s">
        <v>548</v>
      </c>
      <c r="C262" s="141">
        <v>0</v>
      </c>
      <c r="D262" s="141">
        <v>0</v>
      </c>
      <c r="E262" s="93">
        <v>0</v>
      </c>
      <c r="F262" s="53">
        <v>0</v>
      </c>
      <c r="G262" s="117" t="s">
        <v>16</v>
      </c>
      <c r="H262" s="271">
        <v>0</v>
      </c>
      <c r="I262" s="53">
        <v>33270000</v>
      </c>
      <c r="J262" s="53">
        <v>33270000</v>
      </c>
      <c r="K262" s="117">
        <v>0</v>
      </c>
      <c r="L262" s="104"/>
    </row>
    <row r="263" spans="1:12" ht="36.75" x14ac:dyDescent="0.25">
      <c r="A263" s="91" t="s">
        <v>645</v>
      </c>
      <c r="B263" s="152" t="s">
        <v>646</v>
      </c>
      <c r="C263" s="157">
        <v>0</v>
      </c>
      <c r="D263" s="157">
        <v>0</v>
      </c>
      <c r="E263" s="307">
        <v>0</v>
      </c>
      <c r="F263" s="63">
        <v>0</v>
      </c>
      <c r="G263" s="118" t="s">
        <v>16</v>
      </c>
      <c r="H263" s="271">
        <v>0</v>
      </c>
      <c r="I263" s="166">
        <v>900000</v>
      </c>
      <c r="J263" s="63">
        <v>900000</v>
      </c>
      <c r="K263" s="118">
        <v>0</v>
      </c>
      <c r="L263" s="104"/>
    </row>
    <row r="264" spans="1:12" x14ac:dyDescent="0.25">
      <c r="A264" s="91" t="s">
        <v>549</v>
      </c>
      <c r="B264" s="152" t="s">
        <v>550</v>
      </c>
      <c r="C264" s="157">
        <v>0</v>
      </c>
      <c r="D264" s="157">
        <v>0</v>
      </c>
      <c r="E264" s="307">
        <v>0</v>
      </c>
      <c r="F264" s="63">
        <v>0</v>
      </c>
      <c r="G264" s="118" t="s">
        <v>16</v>
      </c>
      <c r="H264" s="271">
        <v>0</v>
      </c>
      <c r="I264" s="166">
        <v>32370000</v>
      </c>
      <c r="J264" s="63">
        <v>32370000</v>
      </c>
      <c r="K264" s="118">
        <v>0</v>
      </c>
      <c r="L264" s="110"/>
    </row>
    <row r="265" spans="1:12" x14ac:dyDescent="0.25">
      <c r="A265" s="99" t="s">
        <v>238</v>
      </c>
      <c r="B265" s="98" t="s">
        <v>239</v>
      </c>
      <c r="C265" s="141">
        <v>79429.7</v>
      </c>
      <c r="D265" s="141">
        <v>79429.7</v>
      </c>
      <c r="E265" s="93">
        <v>77200</v>
      </c>
      <c r="F265" s="53">
        <v>-2229.6999999999971</v>
      </c>
      <c r="G265" s="117">
        <v>1.0288821243523316</v>
      </c>
      <c r="H265" s="271">
        <v>699472.08</v>
      </c>
      <c r="I265" s="53">
        <v>772000</v>
      </c>
      <c r="J265" s="53">
        <v>72527.920000000042</v>
      </c>
      <c r="K265" s="117">
        <v>0.90605191709844557</v>
      </c>
      <c r="L265" s="110"/>
    </row>
    <row r="266" spans="1:12" x14ac:dyDescent="0.25">
      <c r="A266" s="91" t="s">
        <v>238</v>
      </c>
      <c r="B266" s="152" t="s">
        <v>240</v>
      </c>
      <c r="C266" s="252">
        <v>79429.7</v>
      </c>
      <c r="D266" s="252">
        <v>79429.7</v>
      </c>
      <c r="E266" s="307">
        <v>77200</v>
      </c>
      <c r="F266" s="63">
        <v>-2229.6999999999971</v>
      </c>
      <c r="G266" s="118">
        <v>1.0288821243523316</v>
      </c>
      <c r="H266" s="292">
        <v>699472.08</v>
      </c>
      <c r="I266" s="166">
        <v>772000</v>
      </c>
      <c r="J266" s="63">
        <v>72527.920000000042</v>
      </c>
      <c r="K266" s="118">
        <v>0.90605191709844557</v>
      </c>
      <c r="L266" s="110"/>
    </row>
    <row r="267" spans="1:12" x14ac:dyDescent="0.25">
      <c r="A267" s="100"/>
      <c r="B267" s="101"/>
      <c r="C267" s="252"/>
      <c r="D267" s="252"/>
      <c r="E267" s="107"/>
      <c r="F267" s="63"/>
      <c r="G267" s="118"/>
      <c r="H267" s="292"/>
      <c r="I267" s="63"/>
      <c r="J267" s="63"/>
      <c r="K267" s="118"/>
      <c r="L267" s="110"/>
    </row>
    <row r="268" spans="1:12" x14ac:dyDescent="0.25">
      <c r="A268" s="102"/>
      <c r="B268" s="102" t="s">
        <v>241</v>
      </c>
      <c r="C268" s="309">
        <v>172195659.67000005</v>
      </c>
      <c r="D268" s="309">
        <v>159287497.18000004</v>
      </c>
      <c r="E268" s="108">
        <v>969887067.25994563</v>
      </c>
      <c r="F268" s="108">
        <v>797691407.58994555</v>
      </c>
      <c r="G268" s="121">
        <v>0.17754196904230787</v>
      </c>
      <c r="H268" s="310">
        <v>2031179664.5100002</v>
      </c>
      <c r="I268" s="108">
        <v>3459203734.1179533</v>
      </c>
      <c r="J268" s="108">
        <v>1428024069.6079531</v>
      </c>
      <c r="K268" s="121">
        <v>0.58718127656852848</v>
      </c>
      <c r="L268" s="104"/>
    </row>
    <row r="269" spans="1:12" x14ac:dyDescent="0.25">
      <c r="A269" s="11"/>
      <c r="B269" s="20"/>
      <c r="C269" s="272"/>
      <c r="D269" s="157"/>
      <c r="E269" s="73"/>
      <c r="F269" s="109"/>
      <c r="G269" s="168"/>
      <c r="H269" s="184"/>
      <c r="I269" s="21"/>
      <c r="J269" s="109"/>
      <c r="K269" s="168"/>
      <c r="L269" s="104"/>
    </row>
    <row r="270" spans="1:12" x14ac:dyDescent="0.25">
      <c r="A270" s="11"/>
      <c r="B270" s="103" t="s">
        <v>682</v>
      </c>
      <c r="C270" s="303">
        <v>26396025.139999866</v>
      </c>
      <c r="D270" s="311"/>
      <c r="E270" s="73"/>
      <c r="F270" s="109"/>
      <c r="G270" s="168"/>
      <c r="H270" s="251"/>
      <c r="I270" s="23"/>
      <c r="J270" s="109"/>
      <c r="K270" s="168"/>
      <c r="L270" s="104"/>
    </row>
    <row r="271" spans="1:12" x14ac:dyDescent="0.25">
      <c r="A271" s="11"/>
      <c r="B271" s="103" t="s">
        <v>683</v>
      </c>
      <c r="C271" s="303"/>
      <c r="D271" s="158"/>
      <c r="E271" s="73"/>
      <c r="F271" s="109"/>
      <c r="G271" s="168"/>
      <c r="H271" s="251"/>
      <c r="I271" s="23"/>
      <c r="J271" s="109"/>
      <c r="K271" s="168"/>
    </row>
    <row r="272" spans="1:12" x14ac:dyDescent="0.25">
      <c r="A272" s="11"/>
      <c r="B272" s="103" t="s">
        <v>551</v>
      </c>
      <c r="C272" s="303"/>
      <c r="D272" s="158">
        <v>12908162.490000002</v>
      </c>
      <c r="E272" s="73"/>
      <c r="F272" s="109"/>
      <c r="G272" s="168"/>
      <c r="H272" s="251"/>
      <c r="I272" s="23"/>
      <c r="J272" s="109"/>
      <c r="K272" s="168"/>
    </row>
    <row r="273" spans="1:11" x14ac:dyDescent="0.25">
      <c r="A273" s="11"/>
      <c r="B273" s="15"/>
      <c r="C273" s="272"/>
      <c r="D273" s="157"/>
      <c r="E273" s="73"/>
      <c r="F273" s="109"/>
      <c r="G273" s="168"/>
      <c r="H273" s="251"/>
      <c r="I273" s="23"/>
      <c r="J273" s="109"/>
      <c r="K273" s="168"/>
    </row>
    <row r="274" spans="1:11" x14ac:dyDescent="0.25">
      <c r="A274" s="102"/>
      <c r="B274" s="102" t="s">
        <v>242</v>
      </c>
      <c r="C274" s="309">
        <v>198591684.80999991</v>
      </c>
      <c r="D274" s="167">
        <v>172195659.67000005</v>
      </c>
      <c r="E274" s="108">
        <v>969887067.25994563</v>
      </c>
      <c r="F274" s="108">
        <v>771295382.44994569</v>
      </c>
      <c r="G274" s="121">
        <v>0.20475753467983307</v>
      </c>
      <c r="H274" s="312">
        <v>2878173292.3299999</v>
      </c>
      <c r="I274" s="108">
        <v>3459203734.1179533</v>
      </c>
      <c r="J274" s="108">
        <v>-581030441.78795338</v>
      </c>
      <c r="K274" s="121">
        <v>0.83203347173302367</v>
      </c>
    </row>
    <row r="275" spans="1:11" x14ac:dyDescent="0.25">
      <c r="A275" s="104"/>
      <c r="B275" s="105"/>
      <c r="C275" s="169"/>
      <c r="D275" s="187"/>
      <c r="E275" s="104"/>
      <c r="F275" s="104"/>
      <c r="G275" s="110"/>
      <c r="H275" s="104"/>
      <c r="I275" s="104"/>
      <c r="J275" s="104"/>
      <c r="K275" s="110"/>
    </row>
    <row r="276" spans="1:11" x14ac:dyDescent="0.25">
      <c r="A276" s="104"/>
      <c r="B276" s="106">
        <v>45611</v>
      </c>
      <c r="C276" s="169"/>
      <c r="D276" s="187"/>
      <c r="E276" s="104"/>
      <c r="F276" s="104"/>
      <c r="G276" s="110"/>
      <c r="H276" s="104"/>
      <c r="I276" s="104"/>
      <c r="J276" s="104"/>
      <c r="K276" s="110"/>
    </row>
    <row r="277" spans="1:11" x14ac:dyDescent="0.25">
      <c r="A277" s="104"/>
      <c r="B277" s="105"/>
      <c r="C277" s="169"/>
      <c r="D277" s="187"/>
      <c r="E277" s="104"/>
      <c r="F277" s="104"/>
      <c r="G277" s="110"/>
      <c r="H277" s="104"/>
      <c r="I277" s="104"/>
      <c r="J277" s="104"/>
      <c r="K277" s="110"/>
    </row>
    <row r="278" spans="1:11" x14ac:dyDescent="0.25">
      <c r="A278" s="104"/>
      <c r="B278" s="105"/>
      <c r="C278" s="169"/>
      <c r="D278" s="187"/>
      <c r="E278" s="104"/>
      <c r="F278" s="104"/>
      <c r="G278" s="110"/>
      <c r="H278" s="104"/>
      <c r="I278" s="104"/>
      <c r="J278" s="104"/>
      <c r="K278" s="110"/>
    </row>
  </sheetData>
  <mergeCells count="11">
    <mergeCell ref="A7:A8"/>
    <mergeCell ref="B7:B8"/>
    <mergeCell ref="F7:F8"/>
    <mergeCell ref="G7:G8"/>
    <mergeCell ref="K7:K8"/>
    <mergeCell ref="J7:J8"/>
    <mergeCell ref="A5:K5"/>
    <mergeCell ref="A1:K1"/>
    <mergeCell ref="A2:K2"/>
    <mergeCell ref="A3:K3"/>
    <mergeCell ref="A4:K4"/>
  </mergeCells>
  <printOptions horizontalCentered="1"/>
  <pageMargins left="0.19685039370078741" right="0.19685039370078741" top="0.39370078740157483" bottom="0.59055118110236227" header="0.31496062992125984" footer="0"/>
  <pageSetup scale="76" fitToHeight="0" orientation="landscape" r:id="rId1"/>
  <headerFooter>
    <oddFooter>&amp;LSMoreta&amp;C&amp;8&amp;P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98"/>
  <sheetViews>
    <sheetView topLeftCell="A12" workbookViewId="0">
      <selection activeCell="C12" sqref="C12"/>
    </sheetView>
  </sheetViews>
  <sheetFormatPr baseColWidth="10" defaultRowHeight="15" x14ac:dyDescent="0.25"/>
  <cols>
    <col min="1" max="1" width="11.42578125" style="2"/>
    <col min="2" max="2" width="46.42578125" style="5" customWidth="1"/>
    <col min="3" max="3" width="17" style="3" customWidth="1"/>
    <col min="4" max="4" width="18" style="3" customWidth="1"/>
  </cols>
  <sheetData>
    <row r="1" spans="1:4" x14ac:dyDescent="0.25">
      <c r="A1" s="111"/>
      <c r="B1" s="112"/>
      <c r="C1" s="112"/>
      <c r="D1" s="112"/>
    </row>
    <row r="2" spans="1:4" x14ac:dyDescent="0.25">
      <c r="A2" s="190"/>
      <c r="B2" s="191" t="s">
        <v>450</v>
      </c>
      <c r="C2" s="366" t="s">
        <v>694</v>
      </c>
      <c r="D2" s="366"/>
    </row>
    <row r="3" spans="1:4" x14ac:dyDescent="0.25">
      <c r="A3" s="190"/>
      <c r="B3" s="192"/>
      <c r="C3" s="207"/>
      <c r="D3" s="196"/>
    </row>
    <row r="4" spans="1:4" x14ac:dyDescent="0.25">
      <c r="A4" s="111"/>
      <c r="B4" s="191" t="s">
        <v>462</v>
      </c>
      <c r="C4" s="190"/>
      <c r="D4" s="207"/>
    </row>
    <row r="5" spans="1:4" x14ac:dyDescent="0.25">
      <c r="A5" s="111"/>
      <c r="B5" s="193"/>
      <c r="C5" s="190"/>
      <c r="D5" s="207"/>
    </row>
    <row r="6" spans="1:4" x14ac:dyDescent="0.25">
      <c r="A6" s="194"/>
      <c r="B6" s="195" t="s">
        <v>247</v>
      </c>
      <c r="C6" s="208">
        <v>1309671411.5699997</v>
      </c>
      <c r="D6" s="195"/>
    </row>
    <row r="7" spans="1:4" x14ac:dyDescent="0.25">
      <c r="A7" s="111"/>
      <c r="B7" s="196"/>
      <c r="C7" s="112"/>
      <c r="D7" s="196"/>
    </row>
    <row r="8" spans="1:4" x14ac:dyDescent="0.25">
      <c r="A8" s="111"/>
      <c r="B8" s="196" t="s">
        <v>248</v>
      </c>
      <c r="C8" s="209">
        <v>198591684.81</v>
      </c>
      <c r="D8" s="196"/>
    </row>
    <row r="9" spans="1:4" x14ac:dyDescent="0.25">
      <c r="A9" s="111"/>
      <c r="B9" s="196"/>
      <c r="C9" s="112"/>
      <c r="D9" s="196"/>
    </row>
    <row r="10" spans="1:4" x14ac:dyDescent="0.25">
      <c r="A10" s="197"/>
      <c r="B10" s="195" t="s">
        <v>249</v>
      </c>
      <c r="C10" s="210">
        <v>1508263096.3799996</v>
      </c>
      <c r="D10" s="196"/>
    </row>
    <row r="11" spans="1:4" x14ac:dyDescent="0.25">
      <c r="A11" s="111"/>
      <c r="B11" s="196"/>
      <c r="C11" s="112"/>
      <c r="D11" s="196"/>
    </row>
    <row r="12" spans="1:4" x14ac:dyDescent="0.25">
      <c r="A12" s="111"/>
      <c r="B12" s="196" t="s">
        <v>647</v>
      </c>
      <c r="C12" s="209">
        <v>172195659.67000005</v>
      </c>
      <c r="D12" s="196"/>
    </row>
    <row r="13" spans="1:4" x14ac:dyDescent="0.25">
      <c r="A13" s="111"/>
      <c r="B13" s="196"/>
      <c r="C13" s="112"/>
      <c r="D13" s="196"/>
    </row>
    <row r="14" spans="1:4" x14ac:dyDescent="0.25">
      <c r="A14" s="194"/>
      <c r="B14" s="195" t="s">
        <v>250</v>
      </c>
      <c r="C14" s="210">
        <v>1336067436.7099996</v>
      </c>
      <c r="D14" s="210"/>
    </row>
    <row r="15" spans="1:4" x14ac:dyDescent="0.25">
      <c r="A15" s="111"/>
      <c r="B15" s="196"/>
      <c r="C15" s="112"/>
      <c r="D15" s="214"/>
    </row>
    <row r="16" spans="1:4" ht="15.75" thickBot="1" x14ac:dyDescent="0.3">
      <c r="A16" s="111"/>
      <c r="B16" s="196" t="s">
        <v>251</v>
      </c>
      <c r="C16" s="212">
        <v>26396025.139999866</v>
      </c>
      <c r="D16" s="214"/>
    </row>
    <row r="17" spans="1:4" ht="15.75" thickTop="1" x14ac:dyDescent="0.25">
      <c r="A17" s="198" t="s">
        <v>252</v>
      </c>
      <c r="B17" s="196"/>
      <c r="C17" s="213">
        <v>26396025.140000001</v>
      </c>
      <c r="D17" s="214"/>
    </row>
    <row r="18" spans="1:4" x14ac:dyDescent="0.25">
      <c r="A18" s="111"/>
      <c r="B18" s="112"/>
      <c r="C18" s="214">
        <v>1.3411045074462891E-7</v>
      </c>
      <c r="D18" s="214"/>
    </row>
    <row r="19" spans="1:4" x14ac:dyDescent="0.25">
      <c r="A19" s="111"/>
      <c r="B19" s="112"/>
      <c r="C19" s="112"/>
      <c r="D19" s="214"/>
    </row>
    <row r="20" spans="1:4" x14ac:dyDescent="0.25">
      <c r="A20" s="111"/>
      <c r="B20" s="191" t="s">
        <v>463</v>
      </c>
      <c r="C20" s="190"/>
      <c r="D20" s="207"/>
    </row>
    <row r="21" spans="1:4" x14ac:dyDescent="0.25">
      <c r="A21" s="111"/>
      <c r="B21" s="196"/>
      <c r="C21" s="112"/>
      <c r="D21" s="207"/>
    </row>
    <row r="22" spans="1:4" x14ac:dyDescent="0.25">
      <c r="A22" s="194" t="s">
        <v>281</v>
      </c>
      <c r="B22" s="195" t="s">
        <v>253</v>
      </c>
      <c r="C22" s="215">
        <v>21008851.079999998</v>
      </c>
      <c r="D22" s="207"/>
    </row>
    <row r="23" spans="1:4" x14ac:dyDescent="0.25">
      <c r="A23" s="111"/>
      <c r="B23" s="196"/>
      <c r="C23" s="112"/>
      <c r="D23" s="207"/>
    </row>
    <row r="24" spans="1:4" x14ac:dyDescent="0.25">
      <c r="A24" s="111" t="s">
        <v>692</v>
      </c>
      <c r="B24" s="196" t="s">
        <v>254</v>
      </c>
      <c r="C24" s="209">
        <v>38866626.329999998</v>
      </c>
      <c r="D24" s="207"/>
    </row>
    <row r="25" spans="1:4" x14ac:dyDescent="0.25">
      <c r="A25" s="111"/>
      <c r="B25" s="196"/>
      <c r="C25" s="112"/>
      <c r="D25" s="207"/>
    </row>
    <row r="26" spans="1:4" x14ac:dyDescent="0.25">
      <c r="A26" s="111" t="s">
        <v>693</v>
      </c>
      <c r="B26" s="196" t="s">
        <v>255</v>
      </c>
      <c r="C26" s="209">
        <v>49504296.859999999</v>
      </c>
      <c r="D26" s="207"/>
    </row>
    <row r="27" spans="1:4" x14ac:dyDescent="0.25">
      <c r="A27" s="111"/>
      <c r="B27" s="196"/>
      <c r="C27" s="112"/>
      <c r="D27" s="207"/>
    </row>
    <row r="28" spans="1:4" x14ac:dyDescent="0.25">
      <c r="A28" s="194"/>
      <c r="B28" s="195" t="s">
        <v>256</v>
      </c>
      <c r="C28" s="215">
        <v>10371180.549999997</v>
      </c>
      <c r="D28" s="207"/>
    </row>
    <row r="29" spans="1:4" x14ac:dyDescent="0.25">
      <c r="A29" s="111"/>
      <c r="B29" s="196"/>
      <c r="C29" s="216"/>
      <c r="D29" s="207"/>
    </row>
    <row r="30" spans="1:4" ht="15.75" thickBot="1" x14ac:dyDescent="0.3">
      <c r="A30" s="111"/>
      <c r="B30" s="196" t="s">
        <v>257</v>
      </c>
      <c r="C30" s="212">
        <v>-10637670.530000001</v>
      </c>
      <c r="D30" s="112"/>
    </row>
    <row r="31" spans="1:4" ht="15.75" thickTop="1" x14ac:dyDescent="0.25">
      <c r="A31" s="111"/>
      <c r="B31" s="196"/>
      <c r="C31" s="213">
        <v>-10637670.529999999</v>
      </c>
      <c r="D31" s="112"/>
    </row>
    <row r="32" spans="1:4" x14ac:dyDescent="0.25">
      <c r="A32" s="111"/>
      <c r="B32" s="112"/>
      <c r="C32" s="214">
        <v>0</v>
      </c>
      <c r="D32" s="112"/>
    </row>
    <row r="33" spans="1:4" ht="15.75" thickBot="1" x14ac:dyDescent="0.3">
      <c r="A33" s="111"/>
      <c r="B33" s="112"/>
      <c r="C33" s="112"/>
      <c r="D33" s="112"/>
    </row>
    <row r="34" spans="1:4" ht="15.75" thickBot="1" x14ac:dyDescent="0.3">
      <c r="A34" s="111"/>
      <c r="B34" s="199"/>
      <c r="C34" s="367" t="s">
        <v>258</v>
      </c>
      <c r="D34" s="368"/>
    </row>
    <row r="35" spans="1:4" ht="15.75" thickBot="1" x14ac:dyDescent="0.3">
      <c r="A35" s="197"/>
      <c r="B35" s="200"/>
      <c r="C35" s="217" t="s">
        <v>259</v>
      </c>
      <c r="D35" s="218" t="s">
        <v>3</v>
      </c>
    </row>
    <row r="36" spans="1:4" x14ac:dyDescent="0.25">
      <c r="A36" s="198"/>
      <c r="B36" s="201"/>
      <c r="C36" s="219"/>
      <c r="D36" s="219"/>
    </row>
    <row r="37" spans="1:4" x14ac:dyDescent="0.25">
      <c r="A37" s="111" t="s">
        <v>260</v>
      </c>
      <c r="B37" s="202" t="s">
        <v>484</v>
      </c>
      <c r="C37" s="220"/>
      <c r="D37" s="220"/>
    </row>
    <row r="38" spans="1:4" x14ac:dyDescent="0.25">
      <c r="A38" s="198" t="s">
        <v>261</v>
      </c>
      <c r="B38" s="203" t="s">
        <v>262</v>
      </c>
      <c r="C38" s="220"/>
      <c r="D38" s="220"/>
    </row>
    <row r="39" spans="1:4" x14ac:dyDescent="0.25">
      <c r="A39" s="111" t="s">
        <v>263</v>
      </c>
      <c r="B39" s="202" t="s">
        <v>264</v>
      </c>
      <c r="C39" s="220">
        <v>1327409.2</v>
      </c>
      <c r="D39" s="220">
        <v>1327409.2</v>
      </c>
    </row>
    <row r="40" spans="1:4" x14ac:dyDescent="0.25">
      <c r="A40" s="198" t="s">
        <v>265</v>
      </c>
      <c r="B40" s="202" t="s">
        <v>266</v>
      </c>
      <c r="C40" s="220"/>
      <c r="D40" s="220"/>
    </row>
    <row r="41" spans="1:4" x14ac:dyDescent="0.25">
      <c r="A41" s="198" t="s">
        <v>267</v>
      </c>
      <c r="B41" s="202" t="s">
        <v>268</v>
      </c>
      <c r="C41" s="220"/>
      <c r="D41" s="220"/>
    </row>
    <row r="42" spans="1:4" x14ac:dyDescent="0.25">
      <c r="A42" s="111" t="s">
        <v>269</v>
      </c>
      <c r="B42" s="202" t="s">
        <v>421</v>
      </c>
      <c r="C42" s="220"/>
      <c r="D42" s="220"/>
    </row>
    <row r="43" spans="1:4" x14ac:dyDescent="0.25">
      <c r="A43" s="111" t="s">
        <v>270</v>
      </c>
      <c r="B43" s="202" t="s">
        <v>271</v>
      </c>
      <c r="C43" s="340"/>
      <c r="D43" s="340"/>
    </row>
    <row r="44" spans="1:4" x14ac:dyDescent="0.25">
      <c r="A44" s="111" t="s">
        <v>272</v>
      </c>
      <c r="B44" s="202" t="s">
        <v>273</v>
      </c>
      <c r="C44" s="340"/>
      <c r="D44" s="340"/>
    </row>
    <row r="45" spans="1:4" x14ac:dyDescent="0.25">
      <c r="A45" s="198" t="s">
        <v>274</v>
      </c>
      <c r="B45" s="202" t="s">
        <v>275</v>
      </c>
      <c r="C45" s="340"/>
      <c r="D45" s="340"/>
    </row>
    <row r="46" spans="1:4" x14ac:dyDescent="0.25">
      <c r="A46" s="111" t="s">
        <v>276</v>
      </c>
      <c r="B46" s="202" t="s">
        <v>277</v>
      </c>
      <c r="C46" s="340"/>
      <c r="D46" s="340"/>
    </row>
    <row r="47" spans="1:4" x14ac:dyDescent="0.25">
      <c r="A47" s="111" t="s">
        <v>278</v>
      </c>
      <c r="B47" s="202" t="s">
        <v>279</v>
      </c>
      <c r="C47" s="340">
        <v>20214.79</v>
      </c>
      <c r="D47" s="340">
        <v>20214.79</v>
      </c>
    </row>
    <row r="48" spans="1:4" x14ac:dyDescent="0.25">
      <c r="A48" s="111" t="s">
        <v>280</v>
      </c>
      <c r="B48" s="202" t="s">
        <v>485</v>
      </c>
      <c r="C48" s="340"/>
      <c r="D48" s="340"/>
    </row>
    <row r="49" spans="1:4" x14ac:dyDescent="0.25">
      <c r="A49" s="204"/>
      <c r="B49" s="205"/>
      <c r="C49" s="340"/>
      <c r="D49" s="340"/>
    </row>
    <row r="50" spans="1:4" x14ac:dyDescent="0.25">
      <c r="A50" s="111"/>
      <c r="B50" s="205"/>
      <c r="C50" s="340"/>
      <c r="D50" s="340"/>
    </row>
    <row r="51" spans="1:4" x14ac:dyDescent="0.25">
      <c r="A51" s="198" t="s">
        <v>281</v>
      </c>
      <c r="B51" s="203" t="s">
        <v>422</v>
      </c>
      <c r="C51" s="340">
        <v>10637670.529999999</v>
      </c>
      <c r="D51" s="340">
        <v>10637670.529999999</v>
      </c>
    </row>
    <row r="52" spans="1:4" x14ac:dyDescent="0.25">
      <c r="A52" s="198" t="s">
        <v>282</v>
      </c>
      <c r="B52" s="203" t="s">
        <v>423</v>
      </c>
      <c r="C52" s="220"/>
      <c r="D52" s="220"/>
    </row>
    <row r="53" spans="1:4" x14ac:dyDescent="0.25">
      <c r="A53" s="198" t="s">
        <v>283</v>
      </c>
      <c r="B53" s="203" t="s">
        <v>424</v>
      </c>
      <c r="C53" s="220"/>
      <c r="D53" s="220"/>
    </row>
    <row r="54" spans="1:4" x14ac:dyDescent="0.25">
      <c r="A54" s="198" t="s">
        <v>284</v>
      </c>
      <c r="B54" s="203" t="s">
        <v>425</v>
      </c>
      <c r="C54" s="220"/>
      <c r="D54" s="220"/>
    </row>
    <row r="55" spans="1:4" x14ac:dyDescent="0.25">
      <c r="A55" s="198" t="s">
        <v>285</v>
      </c>
      <c r="B55" s="203" t="s">
        <v>286</v>
      </c>
      <c r="C55" s="220">
        <v>2882288.37</v>
      </c>
      <c r="D55" s="220">
        <v>2882288.37</v>
      </c>
    </row>
    <row r="56" spans="1:4" x14ac:dyDescent="0.25">
      <c r="A56" s="111" t="s">
        <v>287</v>
      </c>
      <c r="B56" s="203" t="s">
        <v>288</v>
      </c>
      <c r="C56" s="220"/>
      <c r="D56" s="220"/>
    </row>
    <row r="57" spans="1:4" ht="15" hidden="1" customHeight="1" x14ac:dyDescent="0.25">
      <c r="A57" s="111" t="s">
        <v>289</v>
      </c>
      <c r="B57" s="206" t="s">
        <v>290</v>
      </c>
      <c r="C57" s="220"/>
      <c r="D57" s="220"/>
    </row>
    <row r="58" spans="1:4" ht="15" hidden="1" customHeight="1" x14ac:dyDescent="0.25">
      <c r="A58" s="153"/>
      <c r="B58" s="154"/>
      <c r="C58" s="223"/>
      <c r="D58" s="341"/>
    </row>
    <row r="59" spans="1:4" ht="15.75" thickBot="1" x14ac:dyDescent="0.3">
      <c r="A59" s="111"/>
      <c r="B59" s="206"/>
      <c r="C59" s="223"/>
      <c r="D59" s="223"/>
    </row>
    <row r="60" spans="1:4" ht="15.75" thickBot="1" x14ac:dyDescent="0.3">
      <c r="A60" s="198"/>
      <c r="B60" s="221" t="s">
        <v>291</v>
      </c>
      <c r="C60" s="224">
        <v>14867582.890000001</v>
      </c>
      <c r="D60" s="224">
        <v>14867582.890000001</v>
      </c>
    </row>
    <row r="61" spans="1:4" x14ac:dyDescent="0.25">
      <c r="A61" s="198"/>
      <c r="B61" s="203"/>
      <c r="C61" s="220"/>
      <c r="D61" s="220"/>
    </row>
    <row r="62" spans="1:4" x14ac:dyDescent="0.25">
      <c r="A62" s="198" t="s">
        <v>281</v>
      </c>
      <c r="B62" s="203" t="s">
        <v>426</v>
      </c>
      <c r="C62" s="220"/>
      <c r="D62" s="220"/>
    </row>
    <row r="63" spans="1:4" x14ac:dyDescent="0.25">
      <c r="A63" s="198" t="s">
        <v>282</v>
      </c>
      <c r="B63" s="203" t="s">
        <v>427</v>
      </c>
      <c r="C63" s="220">
        <v>373573.71</v>
      </c>
      <c r="D63" s="220">
        <v>373573.71</v>
      </c>
    </row>
    <row r="64" spans="1:4" x14ac:dyDescent="0.25">
      <c r="A64" s="198" t="s">
        <v>283</v>
      </c>
      <c r="B64" s="203" t="s">
        <v>428</v>
      </c>
      <c r="C64" s="220">
        <v>2888623.53</v>
      </c>
      <c r="D64" s="220"/>
    </row>
    <row r="65" spans="1:4" x14ac:dyDescent="0.25">
      <c r="A65" s="198" t="s">
        <v>284</v>
      </c>
      <c r="B65" s="203" t="s">
        <v>429</v>
      </c>
      <c r="C65" s="220"/>
      <c r="D65" s="220"/>
    </row>
    <row r="66" spans="1:4" x14ac:dyDescent="0.25">
      <c r="A66" s="198" t="s">
        <v>285</v>
      </c>
      <c r="B66" s="203" t="s">
        <v>292</v>
      </c>
      <c r="C66" s="220"/>
      <c r="D66" s="220"/>
    </row>
    <row r="67" spans="1:4" x14ac:dyDescent="0.25">
      <c r="A67" s="111" t="s">
        <v>287</v>
      </c>
      <c r="B67" s="203" t="s">
        <v>293</v>
      </c>
      <c r="C67" s="220">
        <v>2690824.88</v>
      </c>
      <c r="D67" s="220">
        <v>2690824.88</v>
      </c>
    </row>
    <row r="68" spans="1:4" x14ac:dyDescent="0.25">
      <c r="A68" s="111" t="s">
        <v>289</v>
      </c>
      <c r="B68" s="203" t="s">
        <v>294</v>
      </c>
      <c r="C68" s="220"/>
      <c r="D68" s="220"/>
    </row>
    <row r="69" spans="1:4" x14ac:dyDescent="0.25">
      <c r="A69" s="111"/>
      <c r="B69" s="206" t="s">
        <v>486</v>
      </c>
      <c r="C69" s="220"/>
      <c r="D69" s="220"/>
    </row>
    <row r="70" spans="1:4" x14ac:dyDescent="0.25">
      <c r="A70" s="111"/>
      <c r="B70" s="222" t="s">
        <v>486</v>
      </c>
      <c r="C70" s="220"/>
      <c r="D70" s="220"/>
    </row>
    <row r="71" spans="1:4" x14ac:dyDescent="0.25">
      <c r="A71" s="198" t="s">
        <v>260</v>
      </c>
      <c r="B71" s="206" t="s">
        <v>295</v>
      </c>
      <c r="C71" s="220">
        <v>6332171.8399999999</v>
      </c>
      <c r="D71" s="220">
        <v>6332171.8399999999</v>
      </c>
    </row>
    <row r="72" spans="1:4" x14ac:dyDescent="0.25">
      <c r="A72" s="198" t="s">
        <v>261</v>
      </c>
      <c r="B72" s="206" t="s">
        <v>296</v>
      </c>
      <c r="C72" s="220">
        <v>11762941.33</v>
      </c>
      <c r="D72" s="220">
        <v>11762941.33</v>
      </c>
    </row>
    <row r="73" spans="1:4" x14ac:dyDescent="0.25">
      <c r="A73" s="198" t="s">
        <v>263</v>
      </c>
      <c r="B73" s="206" t="s">
        <v>297</v>
      </c>
      <c r="C73" s="220"/>
      <c r="D73" s="220"/>
    </row>
    <row r="74" spans="1:4" x14ac:dyDescent="0.25">
      <c r="A74" s="198" t="s">
        <v>265</v>
      </c>
      <c r="B74" s="206" t="s">
        <v>430</v>
      </c>
      <c r="C74" s="220">
        <v>517525.33</v>
      </c>
      <c r="D74" s="220"/>
    </row>
    <row r="75" spans="1:4" x14ac:dyDescent="0.25">
      <c r="A75" s="198" t="s">
        <v>267</v>
      </c>
      <c r="B75" s="203" t="s">
        <v>431</v>
      </c>
      <c r="C75" s="220">
        <v>401221.92</v>
      </c>
      <c r="D75" s="220"/>
    </row>
    <row r="76" spans="1:4" x14ac:dyDescent="0.25">
      <c r="A76" s="111" t="s">
        <v>269</v>
      </c>
      <c r="B76" s="203" t="s">
        <v>432</v>
      </c>
      <c r="C76" s="342">
        <v>6642480.1299999999</v>
      </c>
      <c r="D76" s="342"/>
    </row>
    <row r="77" spans="1:4" x14ac:dyDescent="0.25">
      <c r="A77" s="111" t="s">
        <v>270</v>
      </c>
      <c r="B77" s="203" t="s">
        <v>298</v>
      </c>
      <c r="C77" s="342">
        <v>2443489.86</v>
      </c>
      <c r="D77" s="342"/>
    </row>
    <row r="78" spans="1:4" x14ac:dyDescent="0.25">
      <c r="A78" s="111" t="s">
        <v>272</v>
      </c>
      <c r="B78" s="202" t="s">
        <v>433</v>
      </c>
      <c r="C78" s="343">
        <v>14821.72</v>
      </c>
      <c r="D78" s="343"/>
    </row>
    <row r="79" spans="1:4" x14ac:dyDescent="0.25">
      <c r="A79" s="198" t="s">
        <v>274</v>
      </c>
      <c r="B79" s="203" t="s">
        <v>299</v>
      </c>
      <c r="C79" s="220">
        <v>2195025.15</v>
      </c>
      <c r="D79" s="220">
        <v>2195025.15</v>
      </c>
    </row>
    <row r="80" spans="1:4" x14ac:dyDescent="0.25">
      <c r="A80" s="198" t="s">
        <v>276</v>
      </c>
      <c r="B80" s="203" t="s">
        <v>300</v>
      </c>
      <c r="C80" s="220"/>
      <c r="D80" s="220"/>
    </row>
    <row r="81" spans="1:4" x14ac:dyDescent="0.25">
      <c r="A81" s="198" t="s">
        <v>278</v>
      </c>
      <c r="B81" s="203" t="s">
        <v>301</v>
      </c>
      <c r="C81" s="220"/>
      <c r="D81" s="220"/>
    </row>
    <row r="82" spans="1:4" x14ac:dyDescent="0.25">
      <c r="A82" s="111" t="s">
        <v>280</v>
      </c>
      <c r="B82" s="203" t="s">
        <v>302</v>
      </c>
      <c r="C82" s="220"/>
      <c r="D82" s="220"/>
    </row>
    <row r="83" spans="1:4" x14ac:dyDescent="0.25">
      <c r="A83" s="153"/>
      <c r="B83" s="139"/>
      <c r="C83" s="228"/>
      <c r="D83" s="220"/>
    </row>
    <row r="84" spans="1:4" ht="15.75" hidden="1" thickBot="1" x14ac:dyDescent="0.3">
      <c r="A84" s="198"/>
      <c r="B84" s="225" t="s">
        <v>291</v>
      </c>
      <c r="C84" s="224">
        <v>36262699.399999999</v>
      </c>
      <c r="D84" s="344">
        <v>23354536.909999996</v>
      </c>
    </row>
    <row r="85" spans="1:4" ht="15.75" thickBot="1" x14ac:dyDescent="0.3">
      <c r="A85" s="198"/>
      <c r="B85" s="226" t="s">
        <v>303</v>
      </c>
      <c r="C85" s="229">
        <v>21395116.509999998</v>
      </c>
      <c r="D85" s="230">
        <v>-8486954.0199999958</v>
      </c>
    </row>
    <row r="86" spans="1:4" ht="16.5" thickTop="1" thickBot="1" x14ac:dyDescent="0.3">
      <c r="A86" s="198"/>
      <c r="B86" s="226" t="s">
        <v>304</v>
      </c>
      <c r="C86" s="231"/>
      <c r="D86" s="232">
        <v>12908162.490000002</v>
      </c>
    </row>
    <row r="87" spans="1:4" x14ac:dyDescent="0.25">
      <c r="A87" s="111"/>
      <c r="B87" s="112"/>
      <c r="C87" s="209"/>
      <c r="D87" s="112"/>
    </row>
    <row r="88" spans="1:4" x14ac:dyDescent="0.25">
      <c r="A88" s="111"/>
      <c r="B88" s="113" t="s">
        <v>595</v>
      </c>
      <c r="C88" s="112"/>
      <c r="D88" s="211"/>
    </row>
    <row r="89" spans="1:4" x14ac:dyDescent="0.25">
      <c r="A89" s="111"/>
      <c r="B89" s="114" t="s">
        <v>596</v>
      </c>
      <c r="C89" s="112"/>
      <c r="D89" s="211"/>
    </row>
    <row r="90" spans="1:4" x14ac:dyDescent="0.25">
      <c r="A90" s="111"/>
      <c r="B90" s="112"/>
      <c r="C90" s="112"/>
      <c r="D90" s="211"/>
    </row>
    <row r="91" spans="1:4" x14ac:dyDescent="0.25">
      <c r="A91" s="111"/>
      <c r="B91" s="227">
        <v>45614</v>
      </c>
      <c r="C91" s="233"/>
      <c r="D91" s="234"/>
    </row>
    <row r="92" spans="1:4" x14ac:dyDescent="0.25">
      <c r="A92" s="111"/>
      <c r="B92" s="227"/>
      <c r="C92" s="233"/>
      <c r="D92" s="234"/>
    </row>
    <row r="93" spans="1:4" x14ac:dyDescent="0.25">
      <c r="C93" s="6"/>
      <c r="D93" s="7"/>
    </row>
    <row r="94" spans="1:4" x14ac:dyDescent="0.25">
      <c r="D94" s="8"/>
    </row>
    <row r="96" spans="1:4" x14ac:dyDescent="0.25">
      <c r="D96" s="4"/>
    </row>
    <row r="98" spans="4:4" x14ac:dyDescent="0.25">
      <c r="D98" s="4"/>
    </row>
  </sheetData>
  <mergeCells count="2">
    <mergeCell ref="C2:D2"/>
    <mergeCell ref="C34:D34"/>
  </mergeCells>
  <pageMargins left="0.7" right="0.7" top="0.75" bottom="0.75" header="0.3" footer="0.3"/>
  <pageSetup scale="5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48"/>
  <sheetViews>
    <sheetView zoomScaleNormal="100" workbookViewId="0"/>
  </sheetViews>
  <sheetFormatPr baseColWidth="10" defaultRowHeight="15" x14ac:dyDescent="0.25"/>
  <cols>
    <col min="1" max="1" width="69.5703125" style="126" customWidth="1"/>
    <col min="2" max="2" width="3.7109375" style="126" customWidth="1"/>
    <col min="3" max="3" width="22.7109375" style="124" customWidth="1"/>
    <col min="4" max="16384" width="11.42578125" style="124"/>
  </cols>
  <sheetData>
    <row r="1" spans="1:3" x14ac:dyDescent="0.25">
      <c r="A1" s="123"/>
      <c r="B1" s="123"/>
    </row>
    <row r="2" spans="1:3" ht="18.75" x14ac:dyDescent="0.3">
      <c r="A2" s="351" t="s">
        <v>386</v>
      </c>
      <c r="B2" s="351"/>
      <c r="C2" s="351"/>
    </row>
    <row r="3" spans="1:3" ht="18.75" x14ac:dyDescent="0.3">
      <c r="A3" s="351" t="s">
        <v>387</v>
      </c>
      <c r="B3" s="351"/>
      <c r="C3" s="351"/>
    </row>
    <row r="4" spans="1:3" ht="18.75" x14ac:dyDescent="0.3">
      <c r="A4" s="351" t="s">
        <v>695</v>
      </c>
      <c r="B4" s="351"/>
      <c r="C4" s="351"/>
    </row>
    <row r="5" spans="1:3" ht="15.75" x14ac:dyDescent="0.25">
      <c r="A5" s="369" t="s">
        <v>382</v>
      </c>
      <c r="B5" s="369"/>
      <c r="C5" s="369"/>
    </row>
    <row r="6" spans="1:3" ht="15.75" x14ac:dyDescent="0.25">
      <c r="A6" s="125"/>
      <c r="B6" s="125"/>
      <c r="C6" s="125"/>
    </row>
    <row r="8" spans="1:3" x14ac:dyDescent="0.25">
      <c r="A8" s="235" t="s">
        <v>388</v>
      </c>
      <c r="B8" s="235"/>
      <c r="C8" s="126"/>
    </row>
    <row r="9" spans="1:3" x14ac:dyDescent="0.25">
      <c r="A9" s="236" t="s">
        <v>389</v>
      </c>
      <c r="B9" s="236"/>
      <c r="C9" s="126"/>
    </row>
    <row r="10" spans="1:3" x14ac:dyDescent="0.25">
      <c r="A10" s="196" t="s">
        <v>390</v>
      </c>
      <c r="B10" s="196"/>
      <c r="C10" s="237">
        <v>160124909.11000001</v>
      </c>
    </row>
    <row r="11" spans="1:3" x14ac:dyDescent="0.25">
      <c r="A11" s="196" t="s">
        <v>13</v>
      </c>
      <c r="B11" s="238"/>
      <c r="C11" s="237">
        <v>11084448.35</v>
      </c>
    </row>
    <row r="12" spans="1:3" x14ac:dyDescent="0.25">
      <c r="A12" s="196" t="s">
        <v>15</v>
      </c>
      <c r="B12" s="196"/>
      <c r="C12" s="237">
        <v>3121572.61</v>
      </c>
    </row>
    <row r="13" spans="1:3" x14ac:dyDescent="0.25">
      <c r="A13" s="238" t="s">
        <v>26</v>
      </c>
      <c r="B13" s="238"/>
      <c r="C13" s="239">
        <v>2865638.23</v>
      </c>
    </row>
    <row r="14" spans="1:3" x14ac:dyDescent="0.25">
      <c r="A14" s="236" t="s">
        <v>391</v>
      </c>
      <c r="B14" s="236"/>
      <c r="C14" s="240">
        <v>177196568.30000001</v>
      </c>
    </row>
    <row r="15" spans="1:3" x14ac:dyDescent="0.25">
      <c r="A15" s="236"/>
      <c r="B15" s="236"/>
      <c r="C15" s="126"/>
    </row>
    <row r="16" spans="1:3" x14ac:dyDescent="0.25">
      <c r="A16" s="236" t="s">
        <v>677</v>
      </c>
      <c r="B16" s="236"/>
      <c r="C16" s="241"/>
    </row>
    <row r="17" spans="1:3" x14ac:dyDescent="0.25">
      <c r="A17" s="238" t="s">
        <v>678</v>
      </c>
      <c r="B17" s="238"/>
      <c r="C17" s="237">
        <v>21395116.509999998</v>
      </c>
    </row>
    <row r="18" spans="1:3" x14ac:dyDescent="0.25">
      <c r="A18" s="236" t="s">
        <v>679</v>
      </c>
      <c r="B18" s="236"/>
      <c r="C18" s="242">
        <v>21395116.509999998</v>
      </c>
    </row>
    <row r="19" spans="1:3" x14ac:dyDescent="0.25">
      <c r="A19" s="236"/>
      <c r="B19" s="236"/>
      <c r="C19" s="126"/>
    </row>
    <row r="20" spans="1:3" x14ac:dyDescent="0.25">
      <c r="A20" s="236" t="s">
        <v>392</v>
      </c>
      <c r="B20" s="236"/>
      <c r="C20" s="242">
        <v>198591684.81</v>
      </c>
    </row>
    <row r="21" spans="1:3" x14ac:dyDescent="0.25">
      <c r="A21" s="236"/>
      <c r="B21" s="236"/>
      <c r="C21" s="126"/>
    </row>
    <row r="22" spans="1:3" x14ac:dyDescent="0.25">
      <c r="A22" s="235" t="s">
        <v>393</v>
      </c>
      <c r="B22" s="235"/>
      <c r="C22" s="126"/>
    </row>
    <row r="23" spans="1:3" x14ac:dyDescent="0.25">
      <c r="A23" s="236" t="s">
        <v>394</v>
      </c>
      <c r="B23" s="236"/>
      <c r="C23" s="126"/>
    </row>
    <row r="24" spans="1:3" x14ac:dyDescent="0.25">
      <c r="A24" s="238" t="s">
        <v>395</v>
      </c>
      <c r="B24" s="238"/>
      <c r="C24" s="237">
        <v>108874450.41999999</v>
      </c>
    </row>
    <row r="25" spans="1:3" x14ac:dyDescent="0.25">
      <c r="A25" s="238" t="s">
        <v>396</v>
      </c>
      <c r="B25" s="238"/>
      <c r="C25" s="237">
        <v>8939038.6799999997</v>
      </c>
    </row>
    <row r="26" spans="1:3" x14ac:dyDescent="0.25">
      <c r="A26" s="238" t="s">
        <v>397</v>
      </c>
      <c r="B26" s="238"/>
      <c r="C26" s="237">
        <v>39225579.079999998</v>
      </c>
    </row>
    <row r="27" spans="1:3" x14ac:dyDescent="0.25">
      <c r="A27" s="238" t="s">
        <v>398</v>
      </c>
      <c r="B27" s="238"/>
      <c r="C27" s="237">
        <v>1453248.11</v>
      </c>
    </row>
    <row r="28" spans="1:3" x14ac:dyDescent="0.25">
      <c r="A28" s="238" t="s">
        <v>399</v>
      </c>
      <c r="B28" s="238"/>
      <c r="C28" s="237">
        <v>6540974</v>
      </c>
    </row>
    <row r="29" spans="1:3" x14ac:dyDescent="0.25">
      <c r="A29" s="236" t="s">
        <v>400</v>
      </c>
      <c r="B29" s="236"/>
      <c r="C29" s="243">
        <v>165033290.29000002</v>
      </c>
    </row>
    <row r="30" spans="1:3" x14ac:dyDescent="0.25">
      <c r="A30" s="236"/>
      <c r="B30" s="236"/>
      <c r="C30" s="126"/>
    </row>
    <row r="31" spans="1:3" x14ac:dyDescent="0.25">
      <c r="A31" s="236" t="s">
        <v>401</v>
      </c>
      <c r="B31" s="236"/>
      <c r="C31" s="126"/>
    </row>
    <row r="32" spans="1:3" x14ac:dyDescent="0.25">
      <c r="A32" s="238" t="s">
        <v>402</v>
      </c>
      <c r="B32" s="238"/>
      <c r="C32" s="237">
        <v>2412386.1100000003</v>
      </c>
    </row>
    <row r="33" spans="1:3" x14ac:dyDescent="0.25">
      <c r="A33" s="238" t="s">
        <v>403</v>
      </c>
      <c r="B33" s="238"/>
      <c r="C33" s="237">
        <v>4749983.2699999996</v>
      </c>
    </row>
    <row r="34" spans="1:3" x14ac:dyDescent="0.25">
      <c r="A34" s="236" t="s">
        <v>404</v>
      </c>
      <c r="B34" s="236"/>
      <c r="C34" s="242">
        <v>7162369.3799999999</v>
      </c>
    </row>
    <row r="35" spans="1:3" x14ac:dyDescent="0.25">
      <c r="A35" s="236"/>
      <c r="B35" s="236"/>
      <c r="C35" s="126"/>
    </row>
    <row r="36" spans="1:3" x14ac:dyDescent="0.25">
      <c r="A36" s="236" t="s">
        <v>597</v>
      </c>
      <c r="B36" s="236"/>
      <c r="C36" s="242">
        <v>172195659.67000002</v>
      </c>
    </row>
    <row r="37" spans="1:3" x14ac:dyDescent="0.25">
      <c r="A37" s="236"/>
      <c r="B37" s="236"/>
      <c r="C37" s="126"/>
    </row>
    <row r="38" spans="1:3" x14ac:dyDescent="0.25">
      <c r="A38" s="236" t="s">
        <v>405</v>
      </c>
      <c r="B38" s="236"/>
      <c r="C38" s="244">
        <v>26396025.139999866</v>
      </c>
    </row>
    <row r="39" spans="1:3" x14ac:dyDescent="0.25">
      <c r="A39" s="236" t="s">
        <v>406</v>
      </c>
      <c r="B39" s="236"/>
      <c r="C39" s="245">
        <v>1309671411.5700002</v>
      </c>
    </row>
    <row r="40" spans="1:3" ht="15.75" thickBot="1" x14ac:dyDescent="0.3">
      <c r="A40" s="236" t="s">
        <v>407</v>
      </c>
      <c r="B40" s="236"/>
      <c r="C40" s="246">
        <v>1336067436.71</v>
      </c>
    </row>
    <row r="41" spans="1:3" ht="15.75" thickTop="1" x14ac:dyDescent="0.25">
      <c r="C41" s="126"/>
    </row>
    <row r="42" spans="1:3" x14ac:dyDescent="0.25">
      <c r="C42" s="126"/>
    </row>
    <row r="43" spans="1:3" x14ac:dyDescent="0.25">
      <c r="A43" s="155" t="s">
        <v>595</v>
      </c>
      <c r="C43" s="126"/>
    </row>
    <row r="44" spans="1:3" x14ac:dyDescent="0.25">
      <c r="A44" s="156" t="s">
        <v>689</v>
      </c>
      <c r="C44" s="126"/>
    </row>
    <row r="45" spans="1:3" x14ac:dyDescent="0.25">
      <c r="C45" s="126"/>
    </row>
    <row r="46" spans="1:3" x14ac:dyDescent="0.25">
      <c r="A46" s="127">
        <v>45614</v>
      </c>
      <c r="C46" s="126"/>
    </row>
    <row r="47" spans="1:3" x14ac:dyDescent="0.25">
      <c r="C47" s="126"/>
    </row>
    <row r="48" spans="1:3" x14ac:dyDescent="0.25">
      <c r="C48" s="126"/>
    </row>
  </sheetData>
  <mergeCells count="4">
    <mergeCell ref="A5:C5"/>
    <mergeCell ref="A2:C2"/>
    <mergeCell ref="A3:C3"/>
    <mergeCell ref="A4:C4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Transparencia</vt:lpstr>
      <vt:lpstr>Ejecucion</vt:lpstr>
      <vt:lpstr>Variacion</vt:lpstr>
      <vt:lpstr>Flujo</vt:lpstr>
      <vt:lpstr>Ejecucion!Área_de_impresión</vt:lpstr>
      <vt:lpstr>Flujo!Área_de_impresión</vt:lpstr>
      <vt:lpstr>Transparencia!Área_de_impresión</vt:lpstr>
      <vt:lpstr>Ejecucion!Títulos_a_imprimir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2024-11-20T16:02:39Z</cp:lastPrinted>
  <dcterms:created xsi:type="dcterms:W3CDTF">2022-02-11T21:02:08Z</dcterms:created>
  <dcterms:modified xsi:type="dcterms:W3CDTF">2024-11-20T18:08:20Z</dcterms:modified>
</cp:coreProperties>
</file>