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stitutoindotel-my.sharepoint.com/personal/smoreta_indotel_gob_do/Documents/Documentos/DPTO. PRESUPUESTO (Agosto 2021)/EJECUCION MENSUAL/EJECUCION 2025/REPORTE DF 2025/ENERO 2025 (TRANSPARENCIA)/"/>
    </mc:Choice>
  </mc:AlternateContent>
  <xr:revisionPtr revIDLastSave="1" documentId="8_{384BD5A5-8AED-4A6A-8968-9416DD861003}" xr6:coauthVersionLast="47" xr6:coauthVersionMax="47" xr10:uidLastSave="{6905E6FD-CE62-4F5F-8898-1917120F1907}"/>
  <bookViews>
    <workbookView xWindow="-120" yWindow="-120" windowWidth="20730" windowHeight="11040" xr2:uid="{6924123F-6512-4B9D-9BD3-FF48506DC557}"/>
  </bookViews>
  <sheets>
    <sheet name="Transparencia" sheetId="1" r:id="rId1"/>
  </sheets>
  <externalReferences>
    <externalReference r:id="rId2"/>
  </externalReferences>
  <definedNames>
    <definedName name="_xlnm.Print_Area" localSheetId="0">Transparencia!$A$1:$P$112</definedName>
    <definedName name="_xlnm.Print_Titles" localSheetId="0">Transparencia!$1:$8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03" i="1" l="1"/>
  <c r="L103" i="1"/>
  <c r="K103" i="1"/>
  <c r="J103" i="1"/>
  <c r="P102" i="1"/>
  <c r="O101" i="1"/>
  <c r="N101" i="1"/>
  <c r="M101" i="1"/>
  <c r="L101" i="1"/>
  <c r="K101" i="1"/>
  <c r="J101" i="1"/>
  <c r="I101" i="1"/>
  <c r="H101" i="1"/>
  <c r="G101" i="1"/>
  <c r="F101" i="1"/>
  <c r="E101" i="1"/>
  <c r="D101" i="1"/>
  <c r="P101" i="1" s="1"/>
  <c r="C101" i="1"/>
  <c r="B101" i="1"/>
  <c r="P100" i="1"/>
  <c r="E99" i="1"/>
  <c r="E98" i="1" s="1"/>
  <c r="D99" i="1"/>
  <c r="P99" i="1" s="1"/>
  <c r="O98" i="1"/>
  <c r="N98" i="1"/>
  <c r="M98" i="1"/>
  <c r="L98" i="1"/>
  <c r="K98" i="1"/>
  <c r="J98" i="1"/>
  <c r="I98" i="1"/>
  <c r="H98" i="1"/>
  <c r="G98" i="1"/>
  <c r="F98" i="1"/>
  <c r="D98" i="1"/>
  <c r="P98" i="1" s="1"/>
  <c r="C98" i="1"/>
  <c r="B98" i="1"/>
  <c r="P97" i="1"/>
  <c r="P96" i="1"/>
  <c r="O95" i="1"/>
  <c r="O103" i="1" s="1"/>
  <c r="N95" i="1"/>
  <c r="N103" i="1" s="1"/>
  <c r="M95" i="1"/>
  <c r="L95" i="1"/>
  <c r="K95" i="1"/>
  <c r="J95" i="1"/>
  <c r="I95" i="1"/>
  <c r="I103" i="1" s="1"/>
  <c r="H95" i="1"/>
  <c r="H103" i="1" s="1"/>
  <c r="G95" i="1"/>
  <c r="G103" i="1" s="1"/>
  <c r="G105" i="1" s="1"/>
  <c r="F95" i="1"/>
  <c r="F103" i="1" s="1"/>
  <c r="E95" i="1"/>
  <c r="E103" i="1" s="1"/>
  <c r="D95" i="1"/>
  <c r="P95" i="1" s="1"/>
  <c r="C95" i="1"/>
  <c r="C103" i="1" s="1"/>
  <c r="B95" i="1"/>
  <c r="B103" i="1" s="1"/>
  <c r="P91" i="1"/>
  <c r="P90" i="1"/>
  <c r="P89" i="1"/>
  <c r="P88" i="1"/>
  <c r="P87" i="1"/>
  <c r="P86" i="1"/>
  <c r="P85" i="1"/>
  <c r="P84" i="1"/>
  <c r="O83" i="1"/>
  <c r="N83" i="1"/>
  <c r="M83" i="1"/>
  <c r="L83" i="1"/>
  <c r="K83" i="1"/>
  <c r="J83" i="1"/>
  <c r="I83" i="1"/>
  <c r="H83" i="1"/>
  <c r="G83" i="1"/>
  <c r="F83" i="1"/>
  <c r="E83" i="1"/>
  <c r="D83" i="1"/>
  <c r="P83" i="1" s="1"/>
  <c r="P82" i="1"/>
  <c r="O81" i="1"/>
  <c r="N81" i="1"/>
  <c r="N80" i="1" s="1"/>
  <c r="M81" i="1"/>
  <c r="L81" i="1"/>
  <c r="K81" i="1"/>
  <c r="J81" i="1"/>
  <c r="I81" i="1"/>
  <c r="H81" i="1"/>
  <c r="G81" i="1"/>
  <c r="F81" i="1"/>
  <c r="F80" i="1" s="1"/>
  <c r="E81" i="1"/>
  <c r="E80" i="1" s="1"/>
  <c r="D81" i="1"/>
  <c r="P81" i="1" s="1"/>
  <c r="O80" i="1"/>
  <c r="M80" i="1"/>
  <c r="L80" i="1"/>
  <c r="K80" i="1"/>
  <c r="J80" i="1"/>
  <c r="I80" i="1"/>
  <c r="H80" i="1"/>
  <c r="G80" i="1"/>
  <c r="G93" i="1" s="1"/>
  <c r="C80" i="1"/>
  <c r="C93" i="1" s="1"/>
  <c r="B80" i="1"/>
  <c r="B93" i="1" s="1"/>
  <c r="P79" i="1"/>
  <c r="O78" i="1"/>
  <c r="N78" i="1"/>
  <c r="M78" i="1"/>
  <c r="L78" i="1"/>
  <c r="L70" i="1" s="1"/>
  <c r="K78" i="1"/>
  <c r="K70" i="1" s="1"/>
  <c r="J78" i="1"/>
  <c r="I78" i="1"/>
  <c r="H78" i="1"/>
  <c r="G78" i="1"/>
  <c r="F78" i="1"/>
  <c r="E78" i="1"/>
  <c r="D78" i="1"/>
  <c r="P78" i="1" s="1"/>
  <c r="P77" i="1"/>
  <c r="O76" i="1"/>
  <c r="N76" i="1"/>
  <c r="M76" i="1"/>
  <c r="M70" i="1" s="1"/>
  <c r="L76" i="1"/>
  <c r="K76" i="1"/>
  <c r="J76" i="1"/>
  <c r="I76" i="1"/>
  <c r="H76" i="1"/>
  <c r="G76" i="1"/>
  <c r="F76" i="1"/>
  <c r="E76" i="1"/>
  <c r="D76" i="1"/>
  <c r="P76" i="1" s="1"/>
  <c r="O75" i="1"/>
  <c r="N75" i="1"/>
  <c r="M75" i="1"/>
  <c r="L75" i="1"/>
  <c r="K75" i="1"/>
  <c r="J75" i="1"/>
  <c r="I75" i="1"/>
  <c r="H75" i="1"/>
  <c r="G75" i="1"/>
  <c r="F75" i="1"/>
  <c r="E75" i="1"/>
  <c r="D75" i="1"/>
  <c r="P75" i="1" s="1"/>
  <c r="O74" i="1"/>
  <c r="P74" i="1" s="1"/>
  <c r="N74" i="1"/>
  <c r="M74" i="1"/>
  <c r="L74" i="1"/>
  <c r="K74" i="1"/>
  <c r="J74" i="1"/>
  <c r="I74" i="1"/>
  <c r="H74" i="1"/>
  <c r="G74" i="1"/>
  <c r="F74" i="1"/>
  <c r="E74" i="1"/>
  <c r="D74" i="1"/>
  <c r="O73" i="1"/>
  <c r="N73" i="1"/>
  <c r="M73" i="1"/>
  <c r="L73" i="1"/>
  <c r="K73" i="1"/>
  <c r="J73" i="1"/>
  <c r="I73" i="1"/>
  <c r="H73" i="1"/>
  <c r="G73" i="1"/>
  <c r="F73" i="1"/>
  <c r="E73" i="1"/>
  <c r="D73" i="1"/>
  <c r="P73" i="1" s="1"/>
  <c r="O72" i="1"/>
  <c r="N72" i="1"/>
  <c r="M72" i="1"/>
  <c r="L72" i="1"/>
  <c r="K72" i="1"/>
  <c r="J72" i="1"/>
  <c r="I72" i="1"/>
  <c r="H72" i="1"/>
  <c r="G72" i="1"/>
  <c r="F72" i="1"/>
  <c r="E72" i="1"/>
  <c r="D72" i="1"/>
  <c r="P72" i="1" s="1"/>
  <c r="O71" i="1"/>
  <c r="N71" i="1"/>
  <c r="N70" i="1" s="1"/>
  <c r="M71" i="1"/>
  <c r="L71" i="1"/>
  <c r="K71" i="1"/>
  <c r="J71" i="1"/>
  <c r="I71" i="1"/>
  <c r="H71" i="1"/>
  <c r="G71" i="1"/>
  <c r="F71" i="1"/>
  <c r="F70" i="1" s="1"/>
  <c r="E71" i="1"/>
  <c r="E70" i="1" s="1"/>
  <c r="D71" i="1"/>
  <c r="P71" i="1" s="1"/>
  <c r="J70" i="1"/>
  <c r="I70" i="1"/>
  <c r="H70" i="1"/>
  <c r="G70" i="1"/>
  <c r="C70" i="1"/>
  <c r="B70" i="1"/>
  <c r="P69" i="1"/>
  <c r="P68" i="1"/>
  <c r="P67" i="1"/>
  <c r="P66" i="1"/>
  <c r="D65" i="1"/>
  <c r="D62" i="1" s="1"/>
  <c r="P62" i="1" s="1"/>
  <c r="P64" i="1"/>
  <c r="P63" i="1"/>
  <c r="O62" i="1"/>
  <c r="N62" i="1"/>
  <c r="M62" i="1"/>
  <c r="L62" i="1"/>
  <c r="K62" i="1"/>
  <c r="J62" i="1"/>
  <c r="I62" i="1"/>
  <c r="H62" i="1"/>
  <c r="G62" i="1"/>
  <c r="F62" i="1"/>
  <c r="E62" i="1"/>
  <c r="C62" i="1"/>
  <c r="B62" i="1"/>
  <c r="O61" i="1"/>
  <c r="N61" i="1"/>
  <c r="M61" i="1"/>
  <c r="L61" i="1"/>
  <c r="K61" i="1"/>
  <c r="J61" i="1"/>
  <c r="I61" i="1"/>
  <c r="I54" i="1" s="1"/>
  <c r="P54" i="1" s="1"/>
  <c r="H61" i="1"/>
  <c r="G61" i="1"/>
  <c r="F61" i="1"/>
  <c r="E61" i="1"/>
  <c r="D61" i="1"/>
  <c r="P61" i="1" s="1"/>
  <c r="O60" i="1"/>
  <c r="N60" i="1"/>
  <c r="M60" i="1"/>
  <c r="M54" i="1" s="1"/>
  <c r="L60" i="1"/>
  <c r="L54" i="1" s="1"/>
  <c r="K60" i="1"/>
  <c r="K54" i="1" s="1"/>
  <c r="J60" i="1"/>
  <c r="J54" i="1" s="1"/>
  <c r="I60" i="1"/>
  <c r="H60" i="1"/>
  <c r="G60" i="1"/>
  <c r="F60" i="1"/>
  <c r="E60" i="1"/>
  <c r="D60" i="1"/>
  <c r="P60" i="1" s="1"/>
  <c r="P59" i="1"/>
  <c r="P58" i="1"/>
  <c r="P57" i="1"/>
  <c r="O56" i="1"/>
  <c r="N56" i="1"/>
  <c r="N54" i="1" s="1"/>
  <c r="M56" i="1"/>
  <c r="L56" i="1"/>
  <c r="K56" i="1"/>
  <c r="J56" i="1"/>
  <c r="I56" i="1"/>
  <c r="H56" i="1"/>
  <c r="G56" i="1"/>
  <c r="F56" i="1"/>
  <c r="E56" i="1"/>
  <c r="D56" i="1"/>
  <c r="P56" i="1" s="1"/>
  <c r="O55" i="1"/>
  <c r="O54" i="1" s="1"/>
  <c r="N55" i="1"/>
  <c r="M55" i="1"/>
  <c r="L55" i="1"/>
  <c r="K55" i="1"/>
  <c r="J55" i="1"/>
  <c r="I55" i="1"/>
  <c r="H55" i="1"/>
  <c r="G55" i="1"/>
  <c r="F55" i="1"/>
  <c r="E55" i="1"/>
  <c r="D55" i="1"/>
  <c r="H54" i="1"/>
  <c r="G54" i="1"/>
  <c r="F54" i="1"/>
  <c r="E54" i="1"/>
  <c r="D54" i="1"/>
  <c r="C54" i="1"/>
  <c r="B54" i="1"/>
  <c r="O53" i="1"/>
  <c r="N53" i="1"/>
  <c r="M53" i="1"/>
  <c r="L53" i="1"/>
  <c r="K53" i="1"/>
  <c r="J53" i="1"/>
  <c r="I53" i="1"/>
  <c r="H53" i="1"/>
  <c r="D53" i="1"/>
  <c r="P53" i="1" s="1"/>
  <c r="P52" i="1"/>
  <c r="O51" i="1"/>
  <c r="N51" i="1"/>
  <c r="M51" i="1"/>
  <c r="L51" i="1"/>
  <c r="K51" i="1"/>
  <c r="J51" i="1"/>
  <c r="I51" i="1"/>
  <c r="H51" i="1"/>
  <c r="G51" i="1"/>
  <c r="F51" i="1"/>
  <c r="F44" i="1" s="1"/>
  <c r="E51" i="1"/>
  <c r="D51" i="1"/>
  <c r="P51" i="1" s="1"/>
  <c r="O50" i="1"/>
  <c r="N50" i="1"/>
  <c r="M50" i="1"/>
  <c r="L50" i="1"/>
  <c r="K50" i="1"/>
  <c r="J50" i="1"/>
  <c r="I50" i="1"/>
  <c r="H50" i="1"/>
  <c r="G50" i="1"/>
  <c r="G44" i="1" s="1"/>
  <c r="F50" i="1"/>
  <c r="E50" i="1"/>
  <c r="D50" i="1"/>
  <c r="P50" i="1" s="1"/>
  <c r="O49" i="1"/>
  <c r="N49" i="1"/>
  <c r="M49" i="1"/>
  <c r="L49" i="1"/>
  <c r="K49" i="1"/>
  <c r="J49" i="1"/>
  <c r="I49" i="1"/>
  <c r="H49" i="1"/>
  <c r="H44" i="1" s="1"/>
  <c r="G49" i="1"/>
  <c r="F49" i="1"/>
  <c r="E49" i="1"/>
  <c r="D49" i="1"/>
  <c r="P49" i="1" s="1"/>
  <c r="O48" i="1"/>
  <c r="N48" i="1"/>
  <c r="M48" i="1"/>
  <c r="L48" i="1"/>
  <c r="K48" i="1"/>
  <c r="J48" i="1"/>
  <c r="I48" i="1"/>
  <c r="I44" i="1" s="1"/>
  <c r="H48" i="1"/>
  <c r="G48" i="1"/>
  <c r="F48" i="1"/>
  <c r="E48" i="1"/>
  <c r="D48" i="1"/>
  <c r="P48" i="1" s="1"/>
  <c r="O47" i="1"/>
  <c r="N47" i="1"/>
  <c r="M47" i="1"/>
  <c r="L47" i="1"/>
  <c r="K47" i="1"/>
  <c r="J47" i="1"/>
  <c r="J44" i="1" s="1"/>
  <c r="I47" i="1"/>
  <c r="H47" i="1"/>
  <c r="G47" i="1"/>
  <c r="F47" i="1"/>
  <c r="E47" i="1"/>
  <c r="D47" i="1"/>
  <c r="O46" i="1"/>
  <c r="N46" i="1"/>
  <c r="M46" i="1"/>
  <c r="L46" i="1"/>
  <c r="K46" i="1"/>
  <c r="K44" i="1" s="1"/>
  <c r="J46" i="1"/>
  <c r="I46" i="1"/>
  <c r="H46" i="1"/>
  <c r="G46" i="1"/>
  <c r="F46" i="1"/>
  <c r="E46" i="1"/>
  <c r="D46" i="1"/>
  <c r="P46" i="1" s="1"/>
  <c r="O45" i="1"/>
  <c r="N45" i="1"/>
  <c r="M45" i="1"/>
  <c r="L45" i="1"/>
  <c r="L44" i="1" s="1"/>
  <c r="K45" i="1"/>
  <c r="J45" i="1"/>
  <c r="I45" i="1"/>
  <c r="H45" i="1"/>
  <c r="G45" i="1"/>
  <c r="F45" i="1"/>
  <c r="E45" i="1"/>
  <c r="D45" i="1"/>
  <c r="P45" i="1" s="1"/>
  <c r="O44" i="1"/>
  <c r="N44" i="1"/>
  <c r="M44" i="1"/>
  <c r="E44" i="1"/>
  <c r="C44" i="1"/>
  <c r="B44" i="1"/>
  <c r="O43" i="1"/>
  <c r="N43" i="1"/>
  <c r="M43" i="1"/>
  <c r="L43" i="1"/>
  <c r="K43" i="1"/>
  <c r="J43" i="1"/>
  <c r="I43" i="1"/>
  <c r="H43" i="1"/>
  <c r="G43" i="1"/>
  <c r="F43" i="1"/>
  <c r="E43" i="1"/>
  <c r="D43" i="1"/>
  <c r="D34" i="1" s="1"/>
  <c r="O42" i="1"/>
  <c r="N42" i="1"/>
  <c r="M42" i="1"/>
  <c r="L42" i="1"/>
  <c r="K42" i="1"/>
  <c r="J42" i="1"/>
  <c r="I42" i="1"/>
  <c r="H42" i="1"/>
  <c r="G42" i="1"/>
  <c r="F42" i="1"/>
  <c r="E42" i="1"/>
  <c r="E34" i="1" s="1"/>
  <c r="D42" i="1"/>
  <c r="P42" i="1" s="1"/>
  <c r="O41" i="1"/>
  <c r="N41" i="1"/>
  <c r="M41" i="1"/>
  <c r="L41" i="1"/>
  <c r="K41" i="1"/>
  <c r="J41" i="1"/>
  <c r="I41" i="1"/>
  <c r="H41" i="1"/>
  <c r="G41" i="1"/>
  <c r="F41" i="1"/>
  <c r="F34" i="1" s="1"/>
  <c r="E41" i="1"/>
  <c r="D41" i="1"/>
  <c r="P41" i="1" s="1"/>
  <c r="O40" i="1"/>
  <c r="N40" i="1"/>
  <c r="M40" i="1"/>
  <c r="L40" i="1"/>
  <c r="K40" i="1"/>
  <c r="J40" i="1"/>
  <c r="I40" i="1"/>
  <c r="H40" i="1"/>
  <c r="G40" i="1"/>
  <c r="G34" i="1" s="1"/>
  <c r="F40" i="1"/>
  <c r="E40" i="1"/>
  <c r="D40" i="1"/>
  <c r="P40" i="1" s="1"/>
  <c r="O39" i="1"/>
  <c r="N39" i="1"/>
  <c r="M39" i="1"/>
  <c r="L39" i="1"/>
  <c r="K39" i="1"/>
  <c r="J39" i="1"/>
  <c r="I39" i="1"/>
  <c r="H39" i="1"/>
  <c r="G39" i="1"/>
  <c r="F39" i="1"/>
  <c r="E39" i="1"/>
  <c r="D39" i="1"/>
  <c r="P39" i="1" s="1"/>
  <c r="O38" i="1"/>
  <c r="N38" i="1"/>
  <c r="M38" i="1"/>
  <c r="L38" i="1"/>
  <c r="K38" i="1"/>
  <c r="J38" i="1"/>
  <c r="I38" i="1"/>
  <c r="H38" i="1"/>
  <c r="G38" i="1"/>
  <c r="F38" i="1"/>
  <c r="E38" i="1"/>
  <c r="D38" i="1"/>
  <c r="P38" i="1" s="1"/>
  <c r="O37" i="1"/>
  <c r="N37" i="1"/>
  <c r="M37" i="1"/>
  <c r="L37" i="1"/>
  <c r="K37" i="1"/>
  <c r="J37" i="1"/>
  <c r="I37" i="1"/>
  <c r="H37" i="1"/>
  <c r="H34" i="1" s="1"/>
  <c r="G37" i="1"/>
  <c r="F37" i="1"/>
  <c r="E37" i="1"/>
  <c r="D37" i="1"/>
  <c r="P37" i="1" s="1"/>
  <c r="O36" i="1"/>
  <c r="N36" i="1"/>
  <c r="M36" i="1"/>
  <c r="L36" i="1"/>
  <c r="K36" i="1"/>
  <c r="P36" i="1" s="1"/>
  <c r="J36" i="1"/>
  <c r="I36" i="1"/>
  <c r="I34" i="1" s="1"/>
  <c r="H36" i="1"/>
  <c r="G36" i="1"/>
  <c r="F36" i="1"/>
  <c r="E36" i="1"/>
  <c r="D36" i="1"/>
  <c r="O35" i="1"/>
  <c r="N35" i="1"/>
  <c r="M35" i="1"/>
  <c r="L35" i="1"/>
  <c r="L34" i="1" s="1"/>
  <c r="K35" i="1"/>
  <c r="J35" i="1"/>
  <c r="J34" i="1" s="1"/>
  <c r="I35" i="1"/>
  <c r="H35" i="1"/>
  <c r="G35" i="1"/>
  <c r="F35" i="1"/>
  <c r="E35" i="1"/>
  <c r="D35" i="1"/>
  <c r="P35" i="1" s="1"/>
  <c r="O34" i="1"/>
  <c r="N34" i="1"/>
  <c r="M34" i="1"/>
  <c r="C34" i="1"/>
  <c r="B34" i="1"/>
  <c r="O33" i="1"/>
  <c r="N33" i="1"/>
  <c r="M33" i="1"/>
  <c r="L33" i="1"/>
  <c r="K33" i="1"/>
  <c r="J33" i="1"/>
  <c r="I33" i="1"/>
  <c r="H33" i="1"/>
  <c r="G33" i="1"/>
  <c r="F33" i="1"/>
  <c r="E33" i="1"/>
  <c r="D33" i="1"/>
  <c r="D28" i="1" s="1"/>
  <c r="O32" i="1"/>
  <c r="N32" i="1"/>
  <c r="M32" i="1"/>
  <c r="L32" i="1"/>
  <c r="K32" i="1"/>
  <c r="J32" i="1"/>
  <c r="I32" i="1"/>
  <c r="H32" i="1"/>
  <c r="G32" i="1"/>
  <c r="F32" i="1"/>
  <c r="E32" i="1"/>
  <c r="D32" i="1"/>
  <c r="P32" i="1" s="1"/>
  <c r="P31" i="1"/>
  <c r="O30" i="1"/>
  <c r="N30" i="1"/>
  <c r="M30" i="1"/>
  <c r="L30" i="1"/>
  <c r="K30" i="1"/>
  <c r="J30" i="1"/>
  <c r="I30" i="1"/>
  <c r="H30" i="1"/>
  <c r="G30" i="1"/>
  <c r="G28" i="1" s="1"/>
  <c r="F30" i="1"/>
  <c r="E30" i="1"/>
  <c r="E28" i="1" s="1"/>
  <c r="D30" i="1"/>
  <c r="P30" i="1" s="1"/>
  <c r="O29" i="1"/>
  <c r="N29" i="1"/>
  <c r="M29" i="1"/>
  <c r="L29" i="1"/>
  <c r="K29" i="1"/>
  <c r="J29" i="1"/>
  <c r="I29" i="1"/>
  <c r="H29" i="1"/>
  <c r="H28" i="1" s="1"/>
  <c r="G29" i="1"/>
  <c r="F29" i="1"/>
  <c r="F28" i="1" s="1"/>
  <c r="E29" i="1"/>
  <c r="D29" i="1"/>
  <c r="P29" i="1" s="1"/>
  <c r="O28" i="1"/>
  <c r="N28" i="1"/>
  <c r="M28" i="1"/>
  <c r="L28" i="1"/>
  <c r="K28" i="1"/>
  <c r="J28" i="1"/>
  <c r="I28" i="1"/>
  <c r="C28" i="1"/>
  <c r="B28" i="1"/>
  <c r="L25" i="1"/>
  <c r="O23" i="1"/>
  <c r="N23" i="1"/>
  <c r="M23" i="1"/>
  <c r="L23" i="1"/>
  <c r="K23" i="1"/>
  <c r="J23" i="1"/>
  <c r="I23" i="1"/>
  <c r="H23" i="1"/>
  <c r="G23" i="1"/>
  <c r="F23" i="1"/>
  <c r="E23" i="1"/>
  <c r="D23" i="1"/>
  <c r="C23" i="1"/>
  <c r="C25" i="1" s="1"/>
  <c r="B23" i="1"/>
  <c r="P22" i="1"/>
  <c r="D22" i="1"/>
  <c r="F21" i="1"/>
  <c r="P21" i="1" s="1"/>
  <c r="P23" i="1" s="1"/>
  <c r="P18" i="1"/>
  <c r="P17" i="1"/>
  <c r="N14" i="1"/>
  <c r="N25" i="1" s="1"/>
  <c r="M14" i="1"/>
  <c r="M25" i="1" s="1"/>
  <c r="L14" i="1"/>
  <c r="C14" i="1"/>
  <c r="B14" i="1"/>
  <c r="B25" i="1" s="1"/>
  <c r="O12" i="1"/>
  <c r="O14" i="1" s="1"/>
  <c r="N12" i="1"/>
  <c r="M12" i="1"/>
  <c r="L12" i="1"/>
  <c r="K12" i="1"/>
  <c r="J12" i="1"/>
  <c r="I12" i="1"/>
  <c r="H12" i="1"/>
  <c r="G12" i="1"/>
  <c r="F12" i="1"/>
  <c r="E12" i="1"/>
  <c r="D12" i="1"/>
  <c r="P12" i="1" s="1"/>
  <c r="O11" i="1"/>
  <c r="N11" i="1"/>
  <c r="M11" i="1"/>
  <c r="L11" i="1"/>
  <c r="K11" i="1"/>
  <c r="K14" i="1" s="1"/>
  <c r="J11" i="1"/>
  <c r="J14" i="1" s="1"/>
  <c r="J25" i="1" s="1"/>
  <c r="I11" i="1"/>
  <c r="I14" i="1" s="1"/>
  <c r="H11" i="1"/>
  <c r="H14" i="1" s="1"/>
  <c r="G11" i="1"/>
  <c r="G14" i="1" s="1"/>
  <c r="F11" i="1"/>
  <c r="F14" i="1" s="1"/>
  <c r="E11" i="1"/>
  <c r="E14" i="1" s="1"/>
  <c r="D11" i="1"/>
  <c r="D14" i="1" s="1"/>
  <c r="I93" i="1" l="1"/>
  <c r="O25" i="1"/>
  <c r="D25" i="1"/>
  <c r="H93" i="1"/>
  <c r="M113" i="1"/>
  <c r="J93" i="1"/>
  <c r="J105" i="1" s="1"/>
  <c r="J113" i="1" s="1"/>
  <c r="H25" i="1"/>
  <c r="H113" i="1" s="1"/>
  <c r="P34" i="1"/>
  <c r="F93" i="1"/>
  <c r="F105" i="1" s="1"/>
  <c r="I105" i="1"/>
  <c r="E25" i="1"/>
  <c r="F25" i="1"/>
  <c r="G25" i="1"/>
  <c r="G113" i="1" s="1"/>
  <c r="B105" i="1"/>
  <c r="B113" i="1" s="1"/>
  <c r="N105" i="1"/>
  <c r="N113" i="1" s="1"/>
  <c r="M93" i="1"/>
  <c r="N93" i="1"/>
  <c r="C105" i="1"/>
  <c r="C113" i="1" s="1"/>
  <c r="E93" i="1"/>
  <c r="E105" i="1" s="1"/>
  <c r="H105" i="1"/>
  <c r="I25" i="1"/>
  <c r="I113" i="1" s="1"/>
  <c r="L93" i="1"/>
  <c r="L105" i="1" s="1"/>
  <c r="L113" i="1" s="1"/>
  <c r="K25" i="1"/>
  <c r="P103" i="1"/>
  <c r="M105" i="1"/>
  <c r="P33" i="1"/>
  <c r="P28" i="1" s="1"/>
  <c r="D44" i="1"/>
  <c r="P44" i="1" s="1"/>
  <c r="P47" i="1"/>
  <c r="P65" i="1"/>
  <c r="O70" i="1"/>
  <c r="O93" i="1" s="1"/>
  <c r="O105" i="1" s="1"/>
  <c r="P55" i="1"/>
  <c r="D103" i="1"/>
  <c r="D70" i="1"/>
  <c r="P70" i="1" s="1"/>
  <c r="D80" i="1"/>
  <c r="P11" i="1"/>
  <c r="P14" i="1" s="1"/>
  <c r="K34" i="1"/>
  <c r="K93" i="1" s="1"/>
  <c r="K105" i="1" s="1"/>
  <c r="P43" i="1"/>
  <c r="K113" i="1" l="1"/>
  <c r="E113" i="1"/>
  <c r="P25" i="1"/>
  <c r="O113" i="1"/>
  <c r="D93" i="1"/>
  <c r="P80" i="1"/>
  <c r="P93" i="1" s="1"/>
  <c r="D105" i="1"/>
  <c r="P105" i="1" s="1"/>
  <c r="F113" i="1"/>
  <c r="P113" i="1" l="1"/>
  <c r="D1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Sara Moreta</author>
  </authors>
  <commentList>
    <comment ref="A22" authorId="0" shapeId="0" xr:uid="{907E00BB-07A7-4701-90FD-667D396D5433}">
      <text>
        <r>
          <rPr>
            <sz val="9"/>
            <color indexed="81"/>
            <rFont val="Tahoma"/>
            <family val="2"/>
          </rPr>
          <t>Se pone aquí si es negativa</t>
        </r>
      </text>
    </comment>
  </commentList>
</comments>
</file>

<file path=xl/sharedStrings.xml><?xml version="1.0" encoding="utf-8"?>
<sst xmlns="http://schemas.openxmlformats.org/spreadsheetml/2006/main" count="120" uniqueCount="118">
  <si>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</si>
  <si>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</si>
  <si>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</si>
  <si>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</si>
  <si>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</si>
  <si>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</si>
  <si>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</si>
  <si>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</si>
  <si>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</si>
  <si>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</si>
  <si>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</si>
  <si>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</si>
  <si>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</si>
  <si>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</si>
  <si>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</si>
  <si>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</si>
  <si>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</si>
  <si>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</si>
  <si>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</si>
  <si>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</si>
  <si>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1 - INGRESOS</t>
  </si>
  <si>
    <t>1.1 - INGRESOS DIVERSOS</t>
  </si>
  <si>
    <t>1.1.4 - CONTRIBUCION CDT</t>
  </si>
  <si>
    <t>1.6 - 0TROS INGRESOS</t>
  </si>
  <si>
    <t>TOTAL DE INGRESOS</t>
  </si>
  <si>
    <t>4 - APLICACIONES FINANCIERAS</t>
  </si>
  <si>
    <t>DISMINUCIÓN DE OTROS ACTIVOS FINANCIEROS</t>
  </si>
  <si>
    <t xml:space="preserve">  </t>
  </si>
  <si>
    <t>VARIACIÓN EN CAJA Y BANCO</t>
  </si>
  <si>
    <t>DISMINUCIÓN DE CUENTAS POR COBRAR</t>
  </si>
  <si>
    <t>OTRAS FUENTES FINANCIERAS</t>
  </si>
  <si>
    <t>VARIACIÓN CUENTAS POR PAGAR</t>
  </si>
  <si>
    <t>DISMINUCIÓN EN CAJA Y BANCO</t>
  </si>
  <si>
    <t>TOTAL APLICACIONES FINANCIERAS</t>
  </si>
  <si>
    <t>TOTAL INGRESOS Y APLICACIONES FINANCIERAS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</si>
  <si>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</si>
  <si>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</si>
  <si>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</si>
  <si>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</si>
  <si>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</si>
  <si>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</si>
  <si>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</si>
  <si>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</si>
  <si>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</si>
  <si>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</si>
  <si>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</si>
  <si>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</si>
  <si>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</si>
  <si>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</si>
  <si>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</si>
  <si>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</si>
  <si>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</si>
  <si>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</si>
  <si>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</si>
  <si>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</si>
  <si>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</si>
  <si>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</si>
  <si>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</si>
  <si>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</si>
  <si>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</si>
  <si>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</si>
  <si>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</si>
  <si>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</si>
  <si>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</si>
  <si>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</si>
  <si>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</si>
  <si>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</si>
  <si>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</si>
  <si>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</si>
  <si>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</si>
  <si>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</si>
  <si>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</si>
  <si>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</si>
  <si>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</si>
  <si>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</si>
  <si>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</si>
  <si>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</si>
  <si>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</si>
  <si>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</si>
  <si>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</si>
  <si>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</si>
  <si>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</si>
  <si>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</si>
  <si>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</si>
  <si>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</si>
  <si>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</si>
  <si>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</si>
  <si>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</si>
  <si>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</si>
  <si>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</si>
  <si>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</si>
  <si>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</si>
  <si>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</si>
  <si>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</si>
  <si>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</si>
  <si>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</si>
  <si>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</si>
  <si>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</si>
  <si>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</si>
  <si>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</si>
  <si>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</si>
  <si>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TOTAL GASTOS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</si>
  <si>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</si>
  <si>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</si>
  <si>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</si>
  <si>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</si>
  <si>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</si>
  <si>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</si>
  <si>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</si>
  <si>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</si>
  <si>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GASTOS Y APLICACIONES FINANCIERAS</t>
  </si>
  <si>
    <t>__________________________</t>
  </si>
  <si>
    <t>Sara Moreta</t>
  </si>
  <si>
    <t xml:space="preserve">Elisa Rondon 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</si>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</sst>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8" x14ac:knownFonts="1">
    <font>
      <sz val="10"/>
      <name val="Arial"/>
      <family val="2"/>
    </font>
    <font>
      <sz val="10"/>
      <name val="Arial"/>
      <family val="2"/>
    </font>
    <font>
      <b/>
      <sz val="14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9"/>
      <color theme="1"/>
      <name val="Aptos"/>
      <family val="2"/>
    </font>
    <font>
      <sz val="10"/>
      <color rgb="FFFF0000"/>
      <name val="Arial"/>
      <family val="2"/>
    </font>
    <font>
      <sz val="9"/>
      <name val="Arial"/>
      <family val="2"/>
    </font>
    <font>
      <sz val="10"/>
      <color theme="1"/>
      <name val="Aptos"/>
      <family val="2"/>
    </font>
    <font>
      <sz val="10"/>
      <name val="Aptos"/>
      <family val="2"/>
    </font>
    <font>
      <b/>
      <sz val="10"/>
      <color theme="1"/>
      <name val="Aptos"/>
      <family val="2"/>
    </font>
    <font>
      <sz val="10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9"/>
      <color indexed="81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89999084444715716"/>
        <bgColor theme="4" tint="0.79998168889431442"/>
      </patternFill>
    </fill>
    <fill>
      <patternFill patternType="solid">
        <fgColor theme="3" tint="0.89999084444715716"/>
        <bgColor indexed="64"/>
      </patternFill>
    </fill>
  </fills>
  <borders count="6">
    <border>
      <left/>
      <right/>
      <top/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 indent="2"/>
    </xf>
    <xf numFmtId="4" fontId="5" fillId="0" borderId="0" xfId="1" applyNumberFormat="1" applyFont="1" applyAlignment="1"/>
    <xf numFmtId="4" fontId="5" fillId="0" borderId="0" xfId="0" applyNumberFormat="1" applyFont="1"/>
    <xf numFmtId="0" fontId="6" fillId="0" borderId="2" xfId="0" applyFont="1" applyBorder="1" applyAlignment="1">
      <alignment horizontal="left" vertical="center" wrapText="1"/>
    </xf>
    <xf numFmtId="4" fontId="6" fillId="0" borderId="2" xfId="1" applyNumberFormat="1" applyFont="1" applyBorder="1" applyAlignment="1">
      <alignment horizontal="left" vertical="center" wrapText="1"/>
    </xf>
    <xf numFmtId="4" fontId="5" fillId="0" borderId="2" xfId="0" applyNumberFormat="1" applyFont="1" applyBorder="1" applyAlignment="1">
      <alignment vertical="center"/>
    </xf>
    <xf numFmtId="4" fontId="0" fillId="0" borderId="2" xfId="0" applyNumberFormat="1" applyBorder="1"/>
    <xf numFmtId="4" fontId="5" fillId="0" borderId="2" xfId="0" applyNumberFormat="1" applyFont="1" applyBorder="1"/>
    <xf numFmtId="0" fontId="5" fillId="0" borderId="2" xfId="0" applyFont="1" applyBorder="1"/>
    <xf numFmtId="0" fontId="6" fillId="0" borderId="0" xfId="0" applyFont="1" applyAlignment="1">
      <alignment horizontal="left" vertical="center" wrapText="1"/>
    </xf>
    <xf numFmtId="4" fontId="6" fillId="0" borderId="0" xfId="0" applyNumberFormat="1" applyFont="1" applyAlignment="1">
      <alignment horizontal="right" vertical="center"/>
    </xf>
    <xf numFmtId="4" fontId="6" fillId="0" borderId="0" xfId="0" applyNumberFormat="1" applyFont="1"/>
    <xf numFmtId="4" fontId="0" fillId="0" borderId="0" xfId="0" applyNumberFormat="1"/>
    <xf numFmtId="4" fontId="5" fillId="0" borderId="0" xfId="1" applyNumberFormat="1" applyFont="1"/>
    <xf numFmtId="4" fontId="6" fillId="0" borderId="2" xfId="0" applyNumberFormat="1" applyFont="1" applyBorder="1" applyAlignment="1">
      <alignment vertical="center" wrapText="1"/>
    </xf>
    <xf numFmtId="164" fontId="6" fillId="0" borderId="2" xfId="0" applyNumberFormat="1" applyFont="1" applyBorder="1" applyAlignment="1">
      <alignment wrapText="1"/>
    </xf>
    <xf numFmtId="0" fontId="6" fillId="2" borderId="0" xfId="0" applyFont="1" applyFill="1" applyAlignment="1">
      <alignment horizontal="left" vertical="center" wrapText="1"/>
    </xf>
    <xf numFmtId="4" fontId="6" fillId="3" borderId="0" xfId="0" applyNumberFormat="1" applyFont="1" applyFill="1" applyAlignment="1">
      <alignment vertical="center"/>
    </xf>
    <xf numFmtId="39" fontId="0" fillId="0" borderId="0" xfId="0" applyNumberFormat="1"/>
    <xf numFmtId="0" fontId="7" fillId="0" borderId="0" xfId="0" applyFont="1" applyAlignment="1">
      <alignment horizontal="left" vertical="center" wrapText="1" indent="2"/>
    </xf>
    <xf numFmtId="4" fontId="5" fillId="0" borderId="0" xfId="1" applyNumberFormat="1" applyFont="1" applyAlignment="1">
      <alignment horizontal="right"/>
    </xf>
    <xf numFmtId="0" fontId="8" fillId="0" borderId="0" xfId="0" applyFont="1" applyAlignment="1">
      <alignment horizontal="left" vertical="center" wrapText="1" indent="2"/>
    </xf>
    <xf numFmtId="0" fontId="5" fillId="0" borderId="0" xfId="0" applyFont="1"/>
    <xf numFmtId="4" fontId="5" fillId="0" borderId="0" xfId="0" applyNumberFormat="1" applyFont="1" applyAlignment="1">
      <alignment vertical="center"/>
    </xf>
    <xf numFmtId="0" fontId="6" fillId="4" borderId="3" xfId="0" applyFont="1" applyFill="1" applyBorder="1" applyAlignment="1">
      <alignment horizontal="left" vertical="center" wrapText="1"/>
    </xf>
    <xf numFmtId="4" fontId="6" fillId="5" borderId="0" xfId="0" applyNumberFormat="1" applyFont="1" applyFill="1" applyAlignment="1">
      <alignment vertical="center"/>
    </xf>
    <xf numFmtId="0" fontId="9" fillId="0" borderId="0" xfId="0" applyFont="1" applyAlignment="1">
      <alignment horizontal="left" wrapText="1"/>
    </xf>
    <xf numFmtId="0" fontId="6" fillId="0" borderId="0" xfId="0" applyFont="1" applyAlignment="1">
      <alignment horizontal="left" wrapText="1"/>
    </xf>
    <xf numFmtId="43" fontId="6" fillId="0" borderId="0" xfId="1" applyFont="1" applyBorder="1" applyAlignment="1">
      <alignment wrapText="1"/>
    </xf>
    <xf numFmtId="4" fontId="6" fillId="0" borderId="0" xfId="1" applyNumberFormat="1" applyFont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4" fontId="6" fillId="0" borderId="2" xfId="0" applyNumberFormat="1" applyFont="1" applyBorder="1"/>
    <xf numFmtId="4" fontId="0" fillId="6" borderId="0" xfId="0" applyNumberFormat="1" applyFill="1"/>
    <xf numFmtId="0" fontId="5" fillId="0" borderId="0" xfId="0" applyFont="1" applyAlignment="1">
      <alignment horizontal="left" wrapText="1" indent="2"/>
    </xf>
    <xf numFmtId="4" fontId="5" fillId="0" borderId="0" xfId="0" applyNumberFormat="1" applyFont="1" applyAlignment="1">
      <alignment horizontal="right"/>
    </xf>
    <xf numFmtId="0" fontId="10" fillId="0" borderId="0" xfId="0" applyFont="1"/>
    <xf numFmtId="0" fontId="5" fillId="0" borderId="2" xfId="0" applyFont="1" applyBorder="1" applyAlignment="1">
      <alignment horizontal="left" wrapText="1" indent="2"/>
    </xf>
    <xf numFmtId="0" fontId="6" fillId="2" borderId="4" xfId="0" applyFont="1" applyFill="1" applyBorder="1" applyAlignment="1">
      <alignment horizontal="left" wrapText="1"/>
    </xf>
    <xf numFmtId="4" fontId="6" fillId="3" borderId="4" xfId="0" applyNumberFormat="1" applyFont="1" applyFill="1" applyBorder="1"/>
    <xf numFmtId="4" fontId="11" fillId="0" borderId="0" xfId="0" applyNumberFormat="1" applyFont="1"/>
    <xf numFmtId="4" fontId="6" fillId="0" borderId="0" xfId="0" applyNumberFormat="1" applyFont="1" applyAlignment="1">
      <alignment wrapText="1"/>
    </xf>
    <xf numFmtId="164" fontId="6" fillId="0" borderId="0" xfId="0" applyNumberFormat="1" applyFont="1" applyAlignment="1">
      <alignment wrapText="1"/>
    </xf>
    <xf numFmtId="0" fontId="6" fillId="4" borderId="3" xfId="0" applyFont="1" applyFill="1" applyBorder="1" applyAlignment="1">
      <alignment horizontal="left" wrapText="1"/>
    </xf>
    <xf numFmtId="4" fontId="6" fillId="5" borderId="0" xfId="0" applyNumberFormat="1" applyFont="1" applyFill="1"/>
    <xf numFmtId="0" fontId="5" fillId="0" borderId="0" xfId="0" applyFont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5" xfId="0" applyFont="1" applyBorder="1" applyAlignment="1">
      <alignment horizontal="center" vertical="center"/>
    </xf>
    <xf numFmtId="4" fontId="12" fillId="0" borderId="5" xfId="0" applyNumberFormat="1" applyFont="1" applyBorder="1"/>
    <xf numFmtId="4" fontId="12" fillId="0" borderId="0" xfId="0" applyNumberFormat="1" applyFont="1"/>
    <xf numFmtId="4" fontId="13" fillId="0" borderId="0" xfId="0" applyNumberFormat="1" applyFont="1"/>
    <xf numFmtId="4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14" fillId="0" borderId="0" xfId="0" applyFont="1" applyAlignment="1">
      <alignment horizontal="left" vertical="center" indent="3"/>
    </xf>
    <xf numFmtId="0" fontId="14" fillId="0" borderId="0" xfId="0" applyFont="1" applyAlignment="1">
      <alignment horizontal="center" vertical="center"/>
    </xf>
    <xf numFmtId="4" fontId="14" fillId="0" borderId="0" xfId="0" applyNumberFormat="1" applyFont="1" applyAlignment="1">
      <alignment horizontal="center"/>
    </xf>
    <xf numFmtId="0" fontId="12" fillId="0" borderId="0" xfId="0" applyFont="1" applyAlignment="1">
      <alignment vertical="center"/>
    </xf>
    <xf numFmtId="4" fontId="12" fillId="0" borderId="0" xfId="0" applyNumberFormat="1" applyFont="1" applyAlignment="1">
      <alignment horizontal="center"/>
    </xf>
    <xf numFmtId="15" fontId="11" fillId="0" borderId="0" xfId="0" applyNumberFormat="1" applyFont="1" applyAlignment="1">
      <alignment horizontal="left"/>
    </xf>
    <xf numFmtId="165" fontId="15" fillId="0" borderId="0" xfId="0" applyNumberFormat="1" applyFont="1" applyAlignment="1">
      <alignment horizontal="left" wrapText="1"/>
    </xf>
    <xf numFmtId="4" fontId="16" fillId="0" borderId="0" xfId="0" applyNumberFormat="1" applyFont="1"/>
    <xf numFmtId="4" fontId="0" fillId="0" borderId="0" xfId="0" applyNumberFormat="1" applyAlignment="1">
      <alignment vertical="center"/>
    </xf>
    <xf numFmtId="0" fontId="4" fillId="7" borderId="1" xfId="0" applyFont="1" applyFill="1" applyBorder="1" applyAlignment="1">
      <alignment horizontal="center" vertical="center" wrapText="1"/>
    </xf>
    <xf numFmtId="4" fontId="4" fillId="7" borderId="1" xfId="0" applyNumberFormat="1" applyFont="1" applyFill="1" applyBorder="1" applyAlignment="1">
      <alignment horizontal="center" vertical="center" wrapText="1"/>
    </xf>
    <xf numFmtId="4" fontId="4" fillId="7" borderId="1" xfId="0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9525</xdr:rowOff>
    </xdr:from>
    <xdr:to>
      <xdr:col>0</xdr:col>
      <xdr:colOff>790575</xdr:colOff>
      <xdr:row>4</xdr:row>
      <xdr:rowOff>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FAACCED0-4812-43D7-840F-713058B86D9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790575" cy="828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https://institutoindotel-my.sharepoint.com/personal/smoreta_indotel_gob_do/Documents/Documentos/DPTO.%20PRESUPUESTO%20(Agosto%202021)/EJECUCION%20MENSUAL/EJECUCION%202025/01.%20ENERO%202025/Ejecuci&#243;n%20Presupuestaria%20ENERO%202025%20(Presupuesto%20Modificado%20Aprobado%20CD).xlsx" TargetMode="External"/><Relationship Id="rId2" Type="http://schemas.microsoft.com/office/2019/04/relationships/externalLinkLongPath" Target="/personal/smoreta_indotel_gob_do/Documents/Documentos/DPTO.%20PRESUPUESTO%20(Agosto%202021)/EJECUCION%20MENSUAL/EJECUCION%202025/01.%20ENERO%202025/Ejecuci&#243;n%20Presupuestaria%20ENERO%202025%20(Presupuesto%20Modificado%20Aprobado%20CD).xlsx?F5B843DA" TargetMode="External"/><Relationship Id="rId1" Type="http://schemas.openxmlformats.org/officeDocument/2006/relationships/externalLinkPath" Target="file:///\\F5B843DA\Ejecuci&#243;n%20Presupuestaria%20ENERO%202025%20(Presupuesto%20Modificado%20Aprobado%20C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CATALOGO"/>
      <sheetName val="DIRECCIONES"/>
      <sheetName val="METAS"/>
      <sheetName val="INGRESOS"/>
      <sheetName val="GASTOS"/>
      <sheetName val="PROGRAMACION"/>
      <sheetName val="Presupuesto (base)"/>
      <sheetName val="Flujo"/>
      <sheetName val="Resumen "/>
      <sheetName val="Dev. Tesoreria"/>
      <sheetName val="Pres. Transparencia"/>
      <sheetName val="Res. CD (Anexo I) Presupuesto"/>
      <sheetName val="Anexo II - Resolucion CD"/>
      <sheetName val="Presentacion CD"/>
      <sheetName val="Presupuesto por mes"/>
      <sheetName val="Ejecución"/>
      <sheetName val="Variacion"/>
      <sheetName val="Variacion (2)"/>
      <sheetName val="Transparencia"/>
      <sheetName val="Flujo Mensual (Cuadro 1)"/>
      <sheetName val="Estado"/>
      <sheetName val="Grafic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C6">
            <v>167189606.34</v>
          </cell>
          <cell r="J6">
            <v>0</v>
          </cell>
          <cell r="S6">
            <v>0</v>
          </cell>
          <cell r="AB6">
            <v>0</v>
          </cell>
          <cell r="AK6">
            <v>0</v>
          </cell>
          <cell r="AT6">
            <v>0</v>
          </cell>
          <cell r="BD6">
            <v>0</v>
          </cell>
          <cell r="BM6">
            <v>0</v>
          </cell>
          <cell r="BV6">
            <v>0</v>
          </cell>
          <cell r="CE6">
            <v>0</v>
          </cell>
          <cell r="CN6">
            <v>0</v>
          </cell>
          <cell r="CW6">
            <v>0</v>
          </cell>
        </row>
        <row r="7">
          <cell r="C7">
            <v>0</v>
          </cell>
          <cell r="J7">
            <v>0</v>
          </cell>
          <cell r="S7">
            <v>0</v>
          </cell>
        </row>
        <row r="9">
          <cell r="C9">
            <v>18700646.760000002</v>
          </cell>
          <cell r="J9">
            <v>0</v>
          </cell>
          <cell r="S9">
            <v>0</v>
          </cell>
          <cell r="AB9">
            <v>0</v>
          </cell>
          <cell r="AK9">
            <v>0</v>
          </cell>
          <cell r="AT9">
            <v>0</v>
          </cell>
          <cell r="BD9">
            <v>0</v>
          </cell>
          <cell r="BM9">
            <v>0</v>
          </cell>
          <cell r="BV9">
            <v>0</v>
          </cell>
          <cell r="CE9">
            <v>0</v>
          </cell>
          <cell r="CN9">
            <v>0</v>
          </cell>
          <cell r="CW9">
            <v>0</v>
          </cell>
        </row>
        <row r="13">
          <cell r="C13">
            <v>0</v>
          </cell>
          <cell r="J13">
            <v>0</v>
          </cell>
          <cell r="S13">
            <v>0</v>
          </cell>
          <cell r="AB13">
            <v>0</v>
          </cell>
          <cell r="AK13">
            <v>0</v>
          </cell>
          <cell r="AT13">
            <v>0</v>
          </cell>
          <cell r="BD13">
            <v>0</v>
          </cell>
          <cell r="BM13">
            <v>0</v>
          </cell>
          <cell r="BV13">
            <v>0</v>
          </cell>
          <cell r="CE13">
            <v>0</v>
          </cell>
          <cell r="CN13">
            <v>0</v>
          </cell>
          <cell r="CW13">
            <v>0</v>
          </cell>
        </row>
        <row r="17">
          <cell r="C17">
            <v>2641857.0100000002</v>
          </cell>
          <cell r="J17">
            <v>0</v>
          </cell>
          <cell r="S17">
            <v>0</v>
          </cell>
          <cell r="AB17">
            <v>0</v>
          </cell>
          <cell r="AK17">
            <v>0</v>
          </cell>
          <cell r="AT17">
            <v>0</v>
          </cell>
          <cell r="BD17">
            <v>0</v>
          </cell>
          <cell r="BM17">
            <v>0</v>
          </cell>
          <cell r="BV17">
            <v>0</v>
          </cell>
          <cell r="CE17">
            <v>0</v>
          </cell>
          <cell r="CN17">
            <v>0</v>
          </cell>
          <cell r="CW17">
            <v>0</v>
          </cell>
        </row>
        <row r="44">
          <cell r="C44">
            <v>89957600.350000009</v>
          </cell>
          <cell r="J44">
            <v>0</v>
          </cell>
          <cell r="S44">
            <v>0</v>
          </cell>
          <cell r="AB44">
            <v>0</v>
          </cell>
          <cell r="AK44">
            <v>0</v>
          </cell>
          <cell r="AT44">
            <v>0</v>
          </cell>
          <cell r="BD44">
            <v>0</v>
          </cell>
          <cell r="BM44">
            <v>0</v>
          </cell>
          <cell r="BV44">
            <v>0</v>
          </cell>
          <cell r="CE44">
            <v>0</v>
          </cell>
          <cell r="CN44">
            <v>0</v>
          </cell>
          <cell r="CW44">
            <v>0</v>
          </cell>
        </row>
        <row r="51">
          <cell r="C51">
            <v>7334649.0999999996</v>
          </cell>
          <cell r="J51">
            <v>0</v>
          </cell>
          <cell r="S51">
            <v>0</v>
          </cell>
          <cell r="AB51">
            <v>0</v>
          </cell>
          <cell r="AK51">
            <v>0</v>
          </cell>
          <cell r="AT51">
            <v>0</v>
          </cell>
          <cell r="BD51">
            <v>0</v>
          </cell>
          <cell r="BM51">
            <v>0</v>
          </cell>
          <cell r="BV51">
            <v>0</v>
          </cell>
          <cell r="CE51">
            <v>0</v>
          </cell>
          <cell r="CN51">
            <v>0</v>
          </cell>
          <cell r="CW51">
            <v>0</v>
          </cell>
        </row>
        <row r="60">
          <cell r="C60">
            <v>7876732.4699999997</v>
          </cell>
          <cell r="J60">
            <v>0</v>
          </cell>
          <cell r="S60">
            <v>0</v>
          </cell>
          <cell r="AB60">
            <v>0</v>
          </cell>
          <cell r="AK60">
            <v>0</v>
          </cell>
          <cell r="AT60">
            <v>0</v>
          </cell>
          <cell r="BD60">
            <v>0</v>
          </cell>
          <cell r="BM60">
            <v>0</v>
          </cell>
          <cell r="BV60">
            <v>0</v>
          </cell>
          <cell r="CE60">
            <v>0</v>
          </cell>
          <cell r="CN60">
            <v>0</v>
          </cell>
          <cell r="CW60">
            <v>0</v>
          </cell>
        </row>
        <row r="68">
          <cell r="C68">
            <v>0</v>
          </cell>
          <cell r="J68">
            <v>0</v>
          </cell>
          <cell r="S68">
            <v>0</v>
          </cell>
          <cell r="AB68">
            <v>0</v>
          </cell>
          <cell r="AK68">
            <v>0</v>
          </cell>
          <cell r="AT68">
            <v>0</v>
          </cell>
          <cell r="BD68">
            <v>0</v>
          </cell>
          <cell r="BM68">
            <v>0</v>
          </cell>
          <cell r="BV68">
            <v>0</v>
          </cell>
          <cell r="CE68">
            <v>0</v>
          </cell>
          <cell r="CN68">
            <v>0</v>
          </cell>
          <cell r="CW68">
            <v>0</v>
          </cell>
        </row>
        <row r="74">
          <cell r="C74">
            <v>1108079.3199999998</v>
          </cell>
          <cell r="J74">
            <v>0</v>
          </cell>
          <cell r="S74">
            <v>0</v>
          </cell>
          <cell r="AB74">
            <v>0</v>
          </cell>
          <cell r="AK74">
            <v>0</v>
          </cell>
          <cell r="AT74">
            <v>0</v>
          </cell>
          <cell r="BD74">
            <v>0</v>
          </cell>
          <cell r="BM74">
            <v>0</v>
          </cell>
          <cell r="BV74">
            <v>0</v>
          </cell>
          <cell r="CE74">
            <v>0</v>
          </cell>
          <cell r="CN74">
            <v>0</v>
          </cell>
          <cell r="CW74">
            <v>0</v>
          </cell>
        </row>
        <row r="81">
          <cell r="C81">
            <v>7172160</v>
          </cell>
          <cell r="J81">
            <v>0</v>
          </cell>
          <cell r="S81">
            <v>0</v>
          </cell>
          <cell r="AB81">
            <v>0</v>
          </cell>
          <cell r="AK81">
            <v>0</v>
          </cell>
          <cell r="AT81">
            <v>0</v>
          </cell>
          <cell r="BD81">
            <v>0</v>
          </cell>
          <cell r="BM81">
            <v>0</v>
          </cell>
          <cell r="BV81">
            <v>0</v>
          </cell>
          <cell r="CE81">
            <v>0</v>
          </cell>
          <cell r="CN81">
            <v>0</v>
          </cell>
          <cell r="CW81">
            <v>0</v>
          </cell>
        </row>
        <row r="86">
          <cell r="C86">
            <v>3641719.4</v>
          </cell>
          <cell r="J86">
            <v>0</v>
          </cell>
          <cell r="S86">
            <v>0</v>
          </cell>
          <cell r="AB86">
            <v>0</v>
          </cell>
          <cell r="AK86">
            <v>0</v>
          </cell>
          <cell r="AT86">
            <v>0</v>
          </cell>
          <cell r="BD86">
            <v>0</v>
          </cell>
          <cell r="BM86">
            <v>0</v>
          </cell>
          <cell r="BV86">
            <v>0</v>
          </cell>
          <cell r="CE86">
            <v>0</v>
          </cell>
          <cell r="CN86">
            <v>0</v>
          </cell>
          <cell r="CW86">
            <v>0</v>
          </cell>
        </row>
        <row r="90">
          <cell r="C90">
            <v>140830.79999999999</v>
          </cell>
          <cell r="J90">
            <v>0</v>
          </cell>
          <cell r="S90">
            <v>0</v>
          </cell>
          <cell r="AB90">
            <v>0</v>
          </cell>
          <cell r="AK90">
            <v>0</v>
          </cell>
          <cell r="AT90">
            <v>0</v>
          </cell>
          <cell r="BD90">
            <v>0</v>
          </cell>
          <cell r="BM90">
            <v>0</v>
          </cell>
          <cell r="BV90">
            <v>0</v>
          </cell>
          <cell r="CE90">
            <v>0</v>
          </cell>
          <cell r="CN90">
            <v>0</v>
          </cell>
          <cell r="CW90">
            <v>0</v>
          </cell>
        </row>
        <row r="94">
          <cell r="C94">
            <v>12851015.27</v>
          </cell>
          <cell r="J94">
            <v>0</v>
          </cell>
          <cell r="S94">
            <v>0</v>
          </cell>
          <cell r="AB94">
            <v>0</v>
          </cell>
          <cell r="AK94">
            <v>0</v>
          </cell>
          <cell r="AT94">
            <v>0</v>
          </cell>
          <cell r="BD94">
            <v>0</v>
          </cell>
          <cell r="BM94">
            <v>0</v>
          </cell>
          <cell r="BV94">
            <v>0</v>
          </cell>
          <cell r="CE94">
            <v>0</v>
          </cell>
          <cell r="CN94">
            <v>0</v>
          </cell>
          <cell r="CW94">
            <v>0</v>
          </cell>
        </row>
        <row r="107">
          <cell r="C107">
            <v>18877649.059999999</v>
          </cell>
          <cell r="J107">
            <v>0</v>
          </cell>
          <cell r="S107">
            <v>0</v>
          </cell>
          <cell r="AB107">
            <v>0</v>
          </cell>
          <cell r="AK107">
            <v>0</v>
          </cell>
          <cell r="AT107">
            <v>0</v>
          </cell>
          <cell r="BD107">
            <v>0</v>
          </cell>
          <cell r="BM107">
            <v>0</v>
          </cell>
          <cell r="BV107">
            <v>0</v>
          </cell>
          <cell r="CE107">
            <v>0</v>
          </cell>
          <cell r="CN107">
            <v>0</v>
          </cell>
          <cell r="CW107">
            <v>0</v>
          </cell>
        </row>
        <row r="117">
          <cell r="C117">
            <v>665754.07999999996</v>
          </cell>
          <cell r="J117">
            <v>0</v>
          </cell>
          <cell r="S117">
            <v>0</v>
          </cell>
          <cell r="AB117">
            <v>0</v>
          </cell>
          <cell r="AK117">
            <v>0</v>
          </cell>
          <cell r="AT117">
            <v>0</v>
          </cell>
          <cell r="BD117">
            <v>0</v>
          </cell>
          <cell r="BM117">
            <v>0</v>
          </cell>
          <cell r="BV117">
            <v>0</v>
          </cell>
          <cell r="CE117">
            <v>0</v>
          </cell>
          <cell r="CN117">
            <v>0</v>
          </cell>
          <cell r="CW117">
            <v>0</v>
          </cell>
        </row>
        <row r="135">
          <cell r="C135">
            <v>39360747.43</v>
          </cell>
          <cell r="J135">
            <v>0</v>
          </cell>
          <cell r="S135">
            <v>0</v>
          </cell>
          <cell r="AB135">
            <v>0</v>
          </cell>
          <cell r="AK135">
            <v>0</v>
          </cell>
          <cell r="AT135">
            <v>0</v>
          </cell>
          <cell r="BD135">
            <v>0</v>
          </cell>
          <cell r="BM135">
            <v>0</v>
          </cell>
          <cell r="BV135">
            <v>0</v>
          </cell>
          <cell r="CE135">
            <v>0</v>
          </cell>
          <cell r="CN135">
            <v>0</v>
          </cell>
          <cell r="CW135">
            <v>0</v>
          </cell>
        </row>
        <row r="159">
          <cell r="C159">
            <v>241854.56</v>
          </cell>
          <cell r="J159">
            <v>0</v>
          </cell>
          <cell r="S159">
            <v>0</v>
          </cell>
          <cell r="AB159">
            <v>0</v>
          </cell>
          <cell r="AK159">
            <v>0</v>
          </cell>
          <cell r="AT159">
            <v>0</v>
          </cell>
          <cell r="BD159">
            <v>0</v>
          </cell>
          <cell r="BM159">
            <v>0</v>
          </cell>
          <cell r="BV159">
            <v>0</v>
          </cell>
          <cell r="CE159">
            <v>0</v>
          </cell>
          <cell r="CN159">
            <v>0</v>
          </cell>
          <cell r="CW159">
            <v>0</v>
          </cell>
        </row>
        <row r="165">
          <cell r="C165">
            <v>317970.99</v>
          </cell>
          <cell r="J165">
            <v>0</v>
          </cell>
          <cell r="S165">
            <v>0</v>
          </cell>
          <cell r="AB165">
            <v>0</v>
          </cell>
          <cell r="AK165">
            <v>0</v>
          </cell>
          <cell r="AT165">
            <v>0</v>
          </cell>
          <cell r="BD165">
            <v>0</v>
          </cell>
          <cell r="BM165">
            <v>0</v>
          </cell>
          <cell r="BV165">
            <v>0</v>
          </cell>
          <cell r="CE165">
            <v>0</v>
          </cell>
          <cell r="CN165">
            <v>0</v>
          </cell>
          <cell r="CW165">
            <v>0</v>
          </cell>
        </row>
        <row r="169">
          <cell r="C169">
            <v>0</v>
          </cell>
          <cell r="J169">
            <v>0</v>
          </cell>
          <cell r="S169">
            <v>0</v>
          </cell>
          <cell r="AB169">
            <v>0</v>
          </cell>
          <cell r="AK169">
            <v>0</v>
          </cell>
          <cell r="AT169">
            <v>0</v>
          </cell>
          <cell r="BD169">
            <v>0</v>
          </cell>
          <cell r="BM169">
            <v>0</v>
          </cell>
          <cell r="BV169">
            <v>0</v>
          </cell>
          <cell r="CE169">
            <v>0</v>
          </cell>
          <cell r="CN169">
            <v>0</v>
          </cell>
          <cell r="CW169">
            <v>0</v>
          </cell>
        </row>
        <row r="172">
          <cell r="C172">
            <v>0</v>
          </cell>
          <cell r="J172">
            <v>0</v>
          </cell>
          <cell r="S172">
            <v>0</v>
          </cell>
          <cell r="AB172">
            <v>0</v>
          </cell>
          <cell r="AK172">
            <v>0</v>
          </cell>
          <cell r="AT172">
            <v>0</v>
          </cell>
          <cell r="BD172">
            <v>0</v>
          </cell>
          <cell r="BM172">
            <v>0</v>
          </cell>
          <cell r="BV172">
            <v>0</v>
          </cell>
          <cell r="CE172">
            <v>0</v>
          </cell>
          <cell r="CN172">
            <v>0</v>
          </cell>
          <cell r="CW172">
            <v>0</v>
          </cell>
        </row>
        <row r="177">
          <cell r="C177">
            <v>0</v>
          </cell>
          <cell r="J177">
            <v>0</v>
          </cell>
          <cell r="S177">
            <v>0</v>
          </cell>
          <cell r="AB177">
            <v>0</v>
          </cell>
          <cell r="AK177">
            <v>0</v>
          </cell>
          <cell r="AT177">
            <v>0</v>
          </cell>
          <cell r="BD177">
            <v>0</v>
          </cell>
          <cell r="BM177">
            <v>0</v>
          </cell>
          <cell r="BV177">
            <v>0</v>
          </cell>
          <cell r="CE177">
            <v>0</v>
          </cell>
          <cell r="CN177">
            <v>0</v>
          </cell>
          <cell r="CW177">
            <v>0</v>
          </cell>
        </row>
        <row r="179">
          <cell r="C179">
            <v>748.8</v>
          </cell>
          <cell r="J179">
            <v>0</v>
          </cell>
          <cell r="S179">
            <v>0</v>
          </cell>
          <cell r="AB179">
            <v>0</v>
          </cell>
          <cell r="AK179">
            <v>0</v>
          </cell>
          <cell r="AT179">
            <v>0</v>
          </cell>
          <cell r="BD179">
            <v>0</v>
          </cell>
          <cell r="BM179">
            <v>0</v>
          </cell>
          <cell r="BV179">
            <v>0</v>
          </cell>
          <cell r="CE179">
            <v>0</v>
          </cell>
          <cell r="CN179">
            <v>0</v>
          </cell>
          <cell r="CW179">
            <v>0</v>
          </cell>
        </row>
        <row r="182">
          <cell r="C182">
            <v>0</v>
          </cell>
          <cell r="J182">
            <v>0</v>
          </cell>
          <cell r="S182">
            <v>0</v>
          </cell>
          <cell r="AB182">
            <v>0</v>
          </cell>
          <cell r="AK182">
            <v>0</v>
          </cell>
          <cell r="AT182">
            <v>0</v>
          </cell>
          <cell r="BD182">
            <v>0</v>
          </cell>
          <cell r="BM182">
            <v>0</v>
          </cell>
          <cell r="BV182">
            <v>0</v>
          </cell>
          <cell r="CE182">
            <v>0</v>
          </cell>
          <cell r="CN182">
            <v>0</v>
          </cell>
          <cell r="CW182">
            <v>0</v>
          </cell>
        </row>
        <row r="194">
          <cell r="C194">
            <v>1128964.49</v>
          </cell>
          <cell r="J194">
            <v>0</v>
          </cell>
          <cell r="S194">
            <v>0</v>
          </cell>
          <cell r="AB194">
            <v>0</v>
          </cell>
          <cell r="AK194">
            <v>0</v>
          </cell>
          <cell r="AT194">
            <v>0</v>
          </cell>
          <cell r="BD194">
            <v>0</v>
          </cell>
          <cell r="BM194">
            <v>0</v>
          </cell>
          <cell r="BV194">
            <v>0</v>
          </cell>
          <cell r="CE194">
            <v>0</v>
          </cell>
          <cell r="CN194">
            <v>0</v>
          </cell>
          <cell r="CW194">
            <v>0</v>
          </cell>
        </row>
        <row r="205">
          <cell r="C205">
            <v>1307145.05</v>
          </cell>
          <cell r="AK205">
            <v>0</v>
          </cell>
          <cell r="AT205">
            <v>0</v>
          </cell>
          <cell r="BD205">
            <v>0</v>
          </cell>
          <cell r="BM205">
            <v>0</v>
          </cell>
          <cell r="BV205">
            <v>0</v>
          </cell>
          <cell r="CE205">
            <v>0</v>
          </cell>
          <cell r="CN205">
            <v>0</v>
          </cell>
          <cell r="CW205">
            <v>0</v>
          </cell>
        </row>
        <row r="222">
          <cell r="C222">
            <v>290462.5</v>
          </cell>
          <cell r="J222">
            <v>0</v>
          </cell>
          <cell r="S222">
            <v>0</v>
          </cell>
          <cell r="AB222">
            <v>0</v>
          </cell>
          <cell r="AK222">
            <v>0</v>
          </cell>
          <cell r="AT222">
            <v>0</v>
          </cell>
          <cell r="BD222">
            <v>0</v>
          </cell>
          <cell r="BM222">
            <v>0</v>
          </cell>
          <cell r="BV222">
            <v>0</v>
          </cell>
          <cell r="CE222">
            <v>0</v>
          </cell>
          <cell r="CN222">
            <v>0</v>
          </cell>
          <cell r="CW222">
            <v>0</v>
          </cell>
        </row>
        <row r="231">
          <cell r="C231">
            <v>0</v>
          </cell>
          <cell r="J231">
            <v>0</v>
          </cell>
          <cell r="S231">
            <v>0</v>
          </cell>
          <cell r="AB231">
            <v>0</v>
          </cell>
          <cell r="AK231">
            <v>0</v>
          </cell>
          <cell r="AT231">
            <v>0</v>
          </cell>
          <cell r="BD231">
            <v>0</v>
          </cell>
          <cell r="BM231">
            <v>0</v>
          </cell>
          <cell r="BV231">
            <v>0</v>
          </cell>
          <cell r="CE231">
            <v>0</v>
          </cell>
          <cell r="CN231">
            <v>0</v>
          </cell>
          <cell r="CW231">
            <v>0</v>
          </cell>
        </row>
        <row r="234">
          <cell r="C234">
            <v>7835905.25</v>
          </cell>
          <cell r="J234">
            <v>0</v>
          </cell>
          <cell r="S234">
            <v>0</v>
          </cell>
          <cell r="AB234">
            <v>0</v>
          </cell>
          <cell r="AK234">
            <v>0</v>
          </cell>
          <cell r="AT234">
            <v>0</v>
          </cell>
          <cell r="BD234">
            <v>0</v>
          </cell>
          <cell r="BM234">
            <v>0</v>
          </cell>
          <cell r="BV234">
            <v>0</v>
          </cell>
          <cell r="CE234">
            <v>0</v>
          </cell>
          <cell r="CN234">
            <v>0</v>
          </cell>
          <cell r="CW234">
            <v>0</v>
          </cell>
        </row>
        <row r="236">
          <cell r="C236">
            <v>0</v>
          </cell>
          <cell r="J236">
            <v>0</v>
          </cell>
          <cell r="S236">
            <v>0</v>
          </cell>
          <cell r="AB236">
            <v>0</v>
          </cell>
          <cell r="AK236">
            <v>0</v>
          </cell>
          <cell r="AT236">
            <v>0</v>
          </cell>
          <cell r="BD236">
            <v>0</v>
          </cell>
          <cell r="BM236">
            <v>0</v>
          </cell>
          <cell r="BV236">
            <v>0</v>
          </cell>
          <cell r="CE236">
            <v>0</v>
          </cell>
          <cell r="CN236">
            <v>0</v>
          </cell>
          <cell r="CW236">
            <v>0</v>
          </cell>
        </row>
        <row r="247">
          <cell r="C247">
            <v>8380729.5200000005</v>
          </cell>
        </row>
        <row r="283">
          <cell r="C283">
            <v>32450</v>
          </cell>
          <cell r="J283">
            <v>0</v>
          </cell>
          <cell r="S283">
            <v>0</v>
          </cell>
          <cell r="AB283">
            <v>0</v>
          </cell>
          <cell r="AK283">
            <v>0</v>
          </cell>
          <cell r="AT283">
            <v>0</v>
          </cell>
          <cell r="BD283">
            <v>0</v>
          </cell>
          <cell r="BM283">
            <v>0</v>
          </cell>
          <cell r="BV283">
            <v>0</v>
          </cell>
          <cell r="CE283">
            <v>0</v>
          </cell>
          <cell r="CN283">
            <v>0</v>
          </cell>
          <cell r="CW283">
            <v>0</v>
          </cell>
        </row>
        <row r="289">
          <cell r="C289">
            <v>338953.82</v>
          </cell>
          <cell r="J289">
            <v>0</v>
          </cell>
          <cell r="S289">
            <v>0</v>
          </cell>
          <cell r="AB289">
            <v>0</v>
          </cell>
          <cell r="AK289">
            <v>0</v>
          </cell>
          <cell r="AT289">
            <v>0</v>
          </cell>
          <cell r="BD289">
            <v>0</v>
          </cell>
          <cell r="BM289">
            <v>0</v>
          </cell>
          <cell r="BV289">
            <v>0</v>
          </cell>
          <cell r="CE289">
            <v>0</v>
          </cell>
          <cell r="CN289">
            <v>0</v>
          </cell>
          <cell r="CW289">
            <v>0</v>
          </cell>
        </row>
        <row r="293">
          <cell r="C293">
            <v>0</v>
          </cell>
          <cell r="J293">
            <v>0</v>
          </cell>
          <cell r="S293">
            <v>0</v>
          </cell>
          <cell r="AB293">
            <v>0</v>
          </cell>
          <cell r="AK293">
            <v>0</v>
          </cell>
          <cell r="AT293">
            <v>0</v>
          </cell>
          <cell r="BD293">
            <v>0</v>
          </cell>
          <cell r="BM293">
            <v>0</v>
          </cell>
          <cell r="BV293">
            <v>0</v>
          </cell>
          <cell r="CE293">
            <v>0</v>
          </cell>
          <cell r="CN293">
            <v>0</v>
          </cell>
          <cell r="CW293">
            <v>0</v>
          </cell>
        </row>
        <row r="296">
          <cell r="C296">
            <v>0</v>
          </cell>
          <cell r="J296">
            <v>0</v>
          </cell>
          <cell r="S296">
            <v>0</v>
          </cell>
          <cell r="AB296">
            <v>0</v>
          </cell>
          <cell r="AK296">
            <v>0</v>
          </cell>
          <cell r="AT296">
            <v>0</v>
          </cell>
          <cell r="BD296">
            <v>0</v>
          </cell>
          <cell r="BM296">
            <v>0</v>
          </cell>
          <cell r="BV296">
            <v>0</v>
          </cell>
          <cell r="CE296">
            <v>0</v>
          </cell>
          <cell r="CN296">
            <v>0</v>
          </cell>
          <cell r="CW296">
            <v>0</v>
          </cell>
        </row>
        <row r="298">
          <cell r="C298">
            <v>158120</v>
          </cell>
          <cell r="J298">
            <v>0</v>
          </cell>
          <cell r="S298">
            <v>0</v>
          </cell>
          <cell r="AB298">
            <v>0</v>
          </cell>
          <cell r="AK298">
            <v>0</v>
          </cell>
          <cell r="AT298">
            <v>0</v>
          </cell>
          <cell r="BD298">
            <v>0</v>
          </cell>
          <cell r="BM298">
            <v>0</v>
          </cell>
          <cell r="BV298">
            <v>0</v>
          </cell>
          <cell r="CE298">
            <v>0</v>
          </cell>
          <cell r="CN298">
            <v>0</v>
          </cell>
          <cell r="CW298">
            <v>0</v>
          </cell>
        </row>
        <row r="305">
          <cell r="C305">
            <v>0</v>
          </cell>
          <cell r="J305">
            <v>0</v>
          </cell>
          <cell r="S305">
            <v>0</v>
          </cell>
          <cell r="AB305">
            <v>0</v>
          </cell>
          <cell r="AK305">
            <v>0</v>
          </cell>
          <cell r="AT305">
            <v>0</v>
          </cell>
          <cell r="BD305">
            <v>0</v>
          </cell>
          <cell r="BM305">
            <v>0</v>
          </cell>
          <cell r="BV305">
            <v>0</v>
          </cell>
          <cell r="CE305">
            <v>0</v>
          </cell>
          <cell r="CN305">
            <v>0</v>
          </cell>
          <cell r="CW305">
            <v>0</v>
          </cell>
        </row>
        <row r="307">
          <cell r="C307">
            <v>0</v>
          </cell>
          <cell r="J307">
            <v>0</v>
          </cell>
          <cell r="S307">
            <v>0</v>
          </cell>
          <cell r="AB307">
            <v>0</v>
          </cell>
          <cell r="AK307">
            <v>0</v>
          </cell>
          <cell r="AT307">
            <v>0</v>
          </cell>
          <cell r="BD307">
            <v>0</v>
          </cell>
          <cell r="BM307">
            <v>0</v>
          </cell>
          <cell r="BV307">
            <v>0</v>
          </cell>
          <cell r="CE307">
            <v>0</v>
          </cell>
          <cell r="CN307">
            <v>0</v>
          </cell>
          <cell r="CW307">
            <v>0</v>
          </cell>
        </row>
        <row r="312">
          <cell r="C312">
            <v>0</v>
          </cell>
          <cell r="J312">
            <v>0</v>
          </cell>
          <cell r="S312">
            <v>0</v>
          </cell>
          <cell r="AB312">
            <v>0</v>
          </cell>
          <cell r="AK312">
            <v>0</v>
          </cell>
          <cell r="AT312">
            <v>0</v>
          </cell>
          <cell r="BD312">
            <v>0</v>
          </cell>
          <cell r="BM312">
            <v>0</v>
          </cell>
          <cell r="BV312">
            <v>0</v>
          </cell>
          <cell r="CE312">
            <v>0</v>
          </cell>
          <cell r="CN312">
            <v>0</v>
          </cell>
          <cell r="CW312">
            <v>0</v>
          </cell>
        </row>
        <row r="313">
          <cell r="C313">
            <v>0</v>
          </cell>
          <cell r="J313">
            <v>0</v>
          </cell>
          <cell r="S313">
            <v>0</v>
          </cell>
          <cell r="AB313">
            <v>0</v>
          </cell>
          <cell r="AK313">
            <v>0</v>
          </cell>
          <cell r="AT313">
            <v>0</v>
          </cell>
          <cell r="BD313">
            <v>0</v>
          </cell>
          <cell r="BM313">
            <v>0</v>
          </cell>
          <cell r="BV313">
            <v>0</v>
          </cell>
          <cell r="CE313">
            <v>0</v>
          </cell>
          <cell r="CN313">
            <v>0</v>
          </cell>
          <cell r="CW313">
            <v>0</v>
          </cell>
        </row>
        <row r="315">
          <cell r="C315">
            <v>0</v>
          </cell>
          <cell r="J315">
            <v>0</v>
          </cell>
          <cell r="S315">
            <v>0</v>
          </cell>
          <cell r="AB315">
            <v>0</v>
          </cell>
          <cell r="AK315">
            <v>0</v>
          </cell>
          <cell r="AT315">
            <v>0</v>
          </cell>
          <cell r="BD315">
            <v>0</v>
          </cell>
          <cell r="BM315">
            <v>0</v>
          </cell>
          <cell r="BV315">
            <v>0</v>
          </cell>
          <cell r="CE315">
            <v>0</v>
          </cell>
          <cell r="CN315">
            <v>0</v>
          </cell>
          <cell r="CW315">
            <v>0</v>
          </cell>
        </row>
      </sheetData>
      <sheetData sheetId="16">
        <row r="17">
          <cell r="C17">
            <v>-106989599.81999999</v>
          </cell>
        </row>
        <row r="84">
          <cell r="C84">
            <v>-86501467.670000017</v>
          </cell>
          <cell r="E84">
            <v>0</v>
          </cell>
          <cell r="G84">
            <v>0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A8F5-7D95-4105-A0F2-DFCEF5726E63}">
  <sheetPr>
    <pageSetUpPr fitToPage="1"/>
  </sheetPr>
  <dimension ref="A1:R113"/>
  <sheetViews>
    <sheetView tabSelected="1" zoomScaleNormal="100" workbookViewId="0">
      <pane ySplit="7" topLeftCell="A99" activePane="bottomLeft" state="frozen"/>
      <selection pane="bottomLeft" activeCell="C110" sqref="C110"/>
    </sheetView>
  </sheetViews>
  <sheetFormatPr baseColWidth="10" defaultColWidth="9.140625" defaultRowHeight="13.5" x14ac:dyDescent="0.25"/>
  <cols>
    <col min="1" max="1" width="54.5703125" customWidth="1"/>
    <col min="2" max="2" width="16.5703125" customWidth="1"/>
    <col min="3" max="3" width="15.7109375" customWidth="1"/>
    <col min="4" max="4" width="16.7109375" style="20" customWidth="1"/>
    <col min="5" max="5" width="15.42578125" style="70" hidden="1" customWidth="1"/>
    <col min="6" max="6" width="19.5703125" style="20" hidden="1" customWidth="1"/>
    <col min="7" max="7" width="14.7109375" style="10" hidden="1" customWidth="1"/>
    <col min="8" max="9" width="14.7109375" style="20" hidden="1" customWidth="1"/>
    <col min="10" max="10" width="13.5703125" hidden="1" customWidth="1"/>
    <col min="11" max="15" width="14.7109375" hidden="1" customWidth="1"/>
    <col min="16" max="16" width="14.7109375" style="30" customWidth="1"/>
    <col min="17" max="17" width="15.28515625" customWidth="1"/>
    <col min="18" max="18" width="18.42578125" bestFit="1" customWidth="1"/>
    <col min="19" max="19" width="13.85546875" bestFit="1" customWidth="1"/>
  </cols>
  <sheetData>
    <row r="1" spans="1:18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8" ht="18.75" x14ac:dyDescent="0.2">
      <c r="A2" s="2">
        <v>2025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8" ht="15.75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18" ht="12.75" x14ac:dyDescent="0.2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8" ht="9.75" customHeight="1" x14ac:dyDescent="0.2">
      <c r="A5" s="5"/>
      <c r="B5" s="5"/>
      <c r="C5" s="5"/>
      <c r="D5" s="6"/>
      <c r="E5" s="6"/>
      <c r="F5" s="6"/>
      <c r="G5" s="6"/>
      <c r="H5" s="6"/>
      <c r="I5" s="6"/>
      <c r="J5" s="5"/>
      <c r="K5" s="5"/>
      <c r="L5" s="5"/>
      <c r="M5" s="5"/>
      <c r="N5" s="5"/>
      <c r="O5" s="5"/>
      <c r="P5" s="5"/>
    </row>
    <row r="6" spans="1:18" ht="12" customHeight="1" x14ac:dyDescent="0.2">
      <c r="A6" s="71" t="s">
        <v>3</v>
      </c>
      <c r="B6" s="71" t="s">
        <v>4</v>
      </c>
      <c r="C6" s="71" t="s">
        <v>5</v>
      </c>
      <c r="D6" s="72" t="s">
        <v>6</v>
      </c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</row>
    <row r="7" spans="1:18" s="7" customFormat="1" ht="12.75" customHeight="1" x14ac:dyDescent="0.2">
      <c r="A7" s="71"/>
      <c r="B7" s="71"/>
      <c r="C7" s="71"/>
      <c r="D7" s="73" t="s">
        <v>7</v>
      </c>
      <c r="E7" s="73" t="s">
        <v>8</v>
      </c>
      <c r="F7" s="73" t="s">
        <v>9</v>
      </c>
      <c r="G7" s="73" t="s">
        <v>10</v>
      </c>
      <c r="H7" s="73" t="s">
        <v>11</v>
      </c>
      <c r="I7" s="73" t="s">
        <v>12</v>
      </c>
      <c r="J7" s="73" t="s">
        <v>13</v>
      </c>
      <c r="K7" s="73" t="s">
        <v>14</v>
      </c>
      <c r="L7" s="73" t="s">
        <v>15</v>
      </c>
      <c r="M7" s="73" t="s">
        <v>16</v>
      </c>
      <c r="N7" s="73" t="s">
        <v>17</v>
      </c>
      <c r="O7" s="73" t="s">
        <v>18</v>
      </c>
      <c r="P7" s="74" t="s">
        <v>19</v>
      </c>
    </row>
    <row r="8" spans="1:18" hidden="1" x14ac:dyDescent="0.25">
      <c r="A8" s="8"/>
      <c r="B8" s="8"/>
      <c r="C8" s="8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10"/>
    </row>
    <row r="9" spans="1:18" hidden="1" x14ac:dyDescent="0.25">
      <c r="A9" s="11" t="s">
        <v>20</v>
      </c>
      <c r="B9" s="11"/>
      <c r="C9" s="12"/>
      <c r="D9" s="12"/>
      <c r="E9" s="13"/>
      <c r="F9" s="14"/>
      <c r="G9" s="15"/>
      <c r="H9" s="15"/>
      <c r="I9" s="15"/>
      <c r="J9" s="15"/>
      <c r="K9" s="15"/>
      <c r="L9" s="15"/>
      <c r="M9" s="15"/>
      <c r="N9" s="15"/>
      <c r="O9" s="15"/>
      <c r="P9" s="16"/>
    </row>
    <row r="10" spans="1:18" ht="17.25" hidden="1" customHeight="1" x14ac:dyDescent="0.25">
      <c r="A10" s="17" t="s">
        <v>21</v>
      </c>
      <c r="B10" s="17"/>
      <c r="C10" s="18"/>
      <c r="D10" s="18"/>
      <c r="E10" s="18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20"/>
    </row>
    <row r="11" spans="1:18" hidden="1" x14ac:dyDescent="0.25">
      <c r="A11" s="8" t="s">
        <v>22</v>
      </c>
      <c r="B11" s="9">
        <v>1927900761.8400002</v>
      </c>
      <c r="C11" s="9">
        <v>1927900761.8400002</v>
      </c>
      <c r="D11" s="9">
        <f>[1]Ejecución!C6</f>
        <v>167189606.34</v>
      </c>
      <c r="E11" s="9">
        <f>[1]Ejecución!J6</f>
        <v>0</v>
      </c>
      <c r="F11" s="21">
        <f>[1]Ejecución!S6</f>
        <v>0</v>
      </c>
      <c r="G11" s="21">
        <f>[1]Ejecución!AB6</f>
        <v>0</v>
      </c>
      <c r="H11" s="21">
        <f>[1]Ejecución!AK6</f>
        <v>0</v>
      </c>
      <c r="I11" s="21">
        <f>[1]Ejecución!AT6</f>
        <v>0</v>
      </c>
      <c r="J11" s="21">
        <f>[1]Ejecución!BD6</f>
        <v>0</v>
      </c>
      <c r="K11" s="21">
        <f>[1]Ejecución!BM6</f>
        <v>0</v>
      </c>
      <c r="L11" s="21">
        <f>[1]Ejecución!BV6</f>
        <v>0</v>
      </c>
      <c r="M11" s="21">
        <f>[1]Ejecución!CE6</f>
        <v>0</v>
      </c>
      <c r="N11" s="21">
        <f>[1]Ejecución!CN6</f>
        <v>0</v>
      </c>
      <c r="O11" s="21">
        <f>[1]Ejecución!CW6</f>
        <v>0</v>
      </c>
      <c r="P11" s="10">
        <f>SUM(D11:O11)</f>
        <v>167189606.34</v>
      </c>
    </row>
    <row r="12" spans="1:18" hidden="1" x14ac:dyDescent="0.25">
      <c r="A12" s="8" t="s">
        <v>23</v>
      </c>
      <c r="B12" s="9">
        <v>2412521628.9899998</v>
      </c>
      <c r="C12" s="9">
        <v>4043388833.7200003</v>
      </c>
      <c r="D12" s="9">
        <f>[1]Ejecución!C7+[1]Ejecución!C9+[1]Ejecución!C13+[1]Ejecución!C17</f>
        <v>21342503.770000003</v>
      </c>
      <c r="E12" s="9">
        <f>[1]Ejecución!J7+[1]Ejecución!J9+[1]Ejecución!J13+[1]Ejecución!J17</f>
        <v>0</v>
      </c>
      <c r="F12" s="9">
        <f>[1]Ejecución!S7+[1]Ejecución!S9+[1]Ejecución!S13+[1]Ejecución!S17</f>
        <v>0</v>
      </c>
      <c r="G12" s="9">
        <f>[1]Ejecución!AB9+[1]Ejecución!AB13+[1]Ejecución!AB17</f>
        <v>0</v>
      </c>
      <c r="H12" s="9">
        <f>[1]Ejecución!AK9+[1]Ejecución!AK13+[1]Ejecución!AK17</f>
        <v>0</v>
      </c>
      <c r="I12" s="9">
        <f>[1]Ejecución!AT9+[1]Ejecución!AT13+[1]Ejecución!AT17</f>
        <v>0</v>
      </c>
      <c r="J12" s="9">
        <f>[1]Ejecución!BD9+[1]Ejecución!BD13+[1]Ejecución!BD17</f>
        <v>0</v>
      </c>
      <c r="K12" s="9">
        <f>[1]Ejecución!BM9+[1]Ejecución!BM13+[1]Ejecución!BM17</f>
        <v>0</v>
      </c>
      <c r="L12" s="9">
        <f>[1]Ejecución!BV9+[1]Ejecución!BV13+[1]Ejecución!BV17</f>
        <v>0</v>
      </c>
      <c r="M12" s="9">
        <f>[1]Ejecución!CE9+[1]Ejecución!CE13+[1]Ejecución!CE17</f>
        <v>0</v>
      </c>
      <c r="N12" s="9">
        <f>[1]Ejecución!CN9+[1]Ejecución!CN13+[1]Ejecución!CN17</f>
        <v>0</v>
      </c>
      <c r="O12" s="9">
        <f>[1]Ejecución!CW9+[1]Ejecución!CW13+[1]Ejecución!CW17</f>
        <v>0</v>
      </c>
      <c r="P12" s="10">
        <f>SUM(D12:O12)</f>
        <v>21342503.770000003</v>
      </c>
    </row>
    <row r="13" spans="1:18" hidden="1" x14ac:dyDescent="0.25">
      <c r="A13" s="11"/>
      <c r="B13" s="11"/>
      <c r="C13" s="11"/>
      <c r="D13" s="22"/>
      <c r="E13" s="13"/>
      <c r="F13" s="14"/>
      <c r="G13" s="14"/>
      <c r="H13" s="15"/>
      <c r="I13" s="15"/>
      <c r="J13" s="15"/>
      <c r="K13" s="15"/>
      <c r="L13" s="15"/>
      <c r="M13" s="15"/>
      <c r="N13" s="15"/>
      <c r="O13" s="15"/>
      <c r="P13" s="23"/>
    </row>
    <row r="14" spans="1:18" ht="15.95" hidden="1" customHeight="1" x14ac:dyDescent="0.2">
      <c r="A14" s="24" t="s">
        <v>24</v>
      </c>
      <c r="B14" s="25">
        <f t="shared" ref="B14" si="0">SUM(B11:B13)</f>
        <v>4340422390.8299999</v>
      </c>
      <c r="C14" s="25">
        <f>SUM(C11:C13)</f>
        <v>5971289595.5600004</v>
      </c>
      <c r="D14" s="25">
        <f>SUM(D11:D13)</f>
        <v>188532110.11000001</v>
      </c>
      <c r="E14" s="25">
        <f t="shared" ref="E14:O14" si="1">SUM(E11:E13)</f>
        <v>0</v>
      </c>
      <c r="F14" s="25">
        <f t="shared" si="1"/>
        <v>0</v>
      </c>
      <c r="G14" s="25">
        <f t="shared" si="1"/>
        <v>0</v>
      </c>
      <c r="H14" s="25">
        <f t="shared" si="1"/>
        <v>0</v>
      </c>
      <c r="I14" s="25">
        <f t="shared" si="1"/>
        <v>0</v>
      </c>
      <c r="J14" s="25">
        <f t="shared" si="1"/>
        <v>0</v>
      </c>
      <c r="K14" s="25">
        <f t="shared" si="1"/>
        <v>0</v>
      </c>
      <c r="L14" s="25">
        <f t="shared" si="1"/>
        <v>0</v>
      </c>
      <c r="M14" s="25">
        <f t="shared" si="1"/>
        <v>0</v>
      </c>
      <c r="N14" s="25">
        <f t="shared" si="1"/>
        <v>0</v>
      </c>
      <c r="O14" s="25">
        <f t="shared" si="1"/>
        <v>0</v>
      </c>
      <c r="P14" s="25">
        <f>SUM(P11:P13)</f>
        <v>188532110.11000001</v>
      </c>
      <c r="Q14" s="20"/>
      <c r="R14" s="26"/>
    </row>
    <row r="15" spans="1:18" hidden="1" x14ac:dyDescent="0.25">
      <c r="A15" s="11" t="s">
        <v>25</v>
      </c>
      <c r="B15" s="11"/>
      <c r="C15" s="11"/>
      <c r="D15" s="22"/>
      <c r="E15" s="13"/>
      <c r="F15" s="14"/>
      <c r="G15" s="14"/>
      <c r="H15" s="15"/>
      <c r="I15" s="15"/>
      <c r="J15" s="15"/>
      <c r="K15" s="15"/>
      <c r="L15" s="15"/>
      <c r="M15" s="15"/>
      <c r="N15" s="15"/>
      <c r="O15" s="15"/>
      <c r="P15" s="23"/>
    </row>
    <row r="16" spans="1:18" hidden="1" x14ac:dyDescent="0.25">
      <c r="A16" s="27" t="s">
        <v>26</v>
      </c>
      <c r="B16" s="27"/>
      <c r="C16" s="27"/>
      <c r="D16" s="9"/>
      <c r="E16" s="28"/>
      <c r="F16" s="10"/>
      <c r="H16" s="10"/>
      <c r="I16" s="10"/>
      <c r="J16" s="10"/>
      <c r="K16" s="10"/>
      <c r="L16" s="10"/>
      <c r="M16" s="10"/>
      <c r="N16" s="10"/>
      <c r="O16" s="10"/>
      <c r="P16" s="10"/>
      <c r="R16" t="s">
        <v>27</v>
      </c>
    </row>
    <row r="17" spans="1:17" hidden="1" x14ac:dyDescent="0.25">
      <c r="A17" s="29" t="s">
        <v>28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10">
        <f>SUM(D17:O17)</f>
        <v>0</v>
      </c>
    </row>
    <row r="18" spans="1:17" hidden="1" x14ac:dyDescent="0.25">
      <c r="A18" s="29" t="s">
        <v>29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10">
        <f>SUM(D18:O18)</f>
        <v>0</v>
      </c>
    </row>
    <row r="19" spans="1:17" hidden="1" x14ac:dyDescent="0.25">
      <c r="A19" s="8"/>
      <c r="B19" s="8"/>
      <c r="C19" s="8"/>
      <c r="D19" s="9"/>
      <c r="E19" s="28"/>
      <c r="F19" s="10"/>
      <c r="H19" s="10"/>
      <c r="I19" s="10"/>
      <c r="J19" s="10"/>
      <c r="K19" s="10"/>
      <c r="L19" s="10"/>
      <c r="M19" s="10"/>
      <c r="N19" s="10"/>
      <c r="O19" s="10"/>
      <c r="P19" s="10"/>
    </row>
    <row r="20" spans="1:17" hidden="1" x14ac:dyDescent="0.25">
      <c r="A20" s="27" t="s">
        <v>30</v>
      </c>
      <c r="B20" s="27"/>
      <c r="C20" s="27"/>
      <c r="D20" s="9"/>
      <c r="E20" s="28"/>
      <c r="F20" s="10"/>
      <c r="H20" s="10"/>
      <c r="I20" s="10"/>
      <c r="J20" s="10"/>
      <c r="K20" s="10"/>
      <c r="L20" s="10"/>
      <c r="M20" s="10"/>
      <c r="N20" s="10"/>
      <c r="O20" s="10"/>
      <c r="P20" s="10"/>
    </row>
    <row r="21" spans="1:17" hidden="1" x14ac:dyDescent="0.25">
      <c r="A21" s="29" t="s">
        <v>31</v>
      </c>
      <c r="B21" s="9">
        <v>0</v>
      </c>
      <c r="C21" s="9">
        <v>0</v>
      </c>
      <c r="D21" s="9">
        <v>0</v>
      </c>
      <c r="E21" s="9">
        <v>0</v>
      </c>
      <c r="F21" s="9">
        <f>[1]Variacion!G84</f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10">
        <f>SUM(D21:O21)</f>
        <v>0</v>
      </c>
    </row>
    <row r="22" spans="1:17" hidden="1" x14ac:dyDescent="0.25">
      <c r="A22" s="29" t="s">
        <v>32</v>
      </c>
      <c r="B22" s="9">
        <v>0</v>
      </c>
      <c r="C22" s="9">
        <v>0</v>
      </c>
      <c r="D22" s="9">
        <f>-[1]Variacion!C17</f>
        <v>106989599.81999999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10">
        <f>SUM(D22:O22)</f>
        <v>106989599.81999999</v>
      </c>
    </row>
    <row r="23" spans="1:17" ht="15.95" hidden="1" customHeight="1" x14ac:dyDescent="0.2">
      <c r="A23" s="24" t="s">
        <v>33</v>
      </c>
      <c r="B23" s="25">
        <f t="shared" ref="B23:C23" si="2">SUM(B17:B22)</f>
        <v>0</v>
      </c>
      <c r="C23" s="25">
        <f t="shared" si="2"/>
        <v>0</v>
      </c>
      <c r="D23" s="25">
        <f>SUM(D17:D22)</f>
        <v>106989599.81999999</v>
      </c>
      <c r="E23" s="25">
        <f t="shared" ref="E23:O23" si="3">SUM(E17:E22)</f>
        <v>0</v>
      </c>
      <c r="F23" s="25">
        <f t="shared" si="3"/>
        <v>0</v>
      </c>
      <c r="G23" s="25">
        <f t="shared" si="3"/>
        <v>0</v>
      </c>
      <c r="H23" s="25">
        <f t="shared" si="3"/>
        <v>0</v>
      </c>
      <c r="I23" s="25">
        <f t="shared" si="3"/>
        <v>0</v>
      </c>
      <c r="J23" s="25">
        <f t="shared" si="3"/>
        <v>0</v>
      </c>
      <c r="K23" s="25">
        <f t="shared" si="3"/>
        <v>0</v>
      </c>
      <c r="L23" s="25">
        <f t="shared" si="3"/>
        <v>0</v>
      </c>
      <c r="M23" s="25">
        <f t="shared" si="3"/>
        <v>0</v>
      </c>
      <c r="N23" s="25">
        <f t="shared" si="3"/>
        <v>0</v>
      </c>
      <c r="O23" s="25">
        <f t="shared" si="3"/>
        <v>0</v>
      </c>
      <c r="P23" s="25">
        <f>SUM(P17:P22)</f>
        <v>106989599.81999999</v>
      </c>
      <c r="Q23" s="20"/>
    </row>
    <row r="24" spans="1:17" hidden="1" x14ac:dyDescent="0.25">
      <c r="A24" s="30"/>
      <c r="B24" s="10"/>
      <c r="C24" s="10"/>
      <c r="D24" s="10"/>
      <c r="E24" s="31"/>
      <c r="H24" s="10"/>
      <c r="I24" s="10"/>
      <c r="J24" s="10"/>
      <c r="K24" s="10"/>
      <c r="L24" s="10"/>
      <c r="M24" s="10"/>
      <c r="N24" s="10"/>
      <c r="O24" s="10"/>
    </row>
    <row r="25" spans="1:17" ht="15.95" hidden="1" customHeight="1" x14ac:dyDescent="0.2">
      <c r="A25" s="32" t="s">
        <v>34</v>
      </c>
      <c r="B25" s="33">
        <f t="shared" ref="B25:O25" si="4">B23+B14</f>
        <v>4340422390.8299999</v>
      </c>
      <c r="C25" s="33">
        <f t="shared" si="4"/>
        <v>5971289595.5600004</v>
      </c>
      <c r="D25" s="33">
        <f>D23+D14</f>
        <v>295521709.93000001</v>
      </c>
      <c r="E25" s="33">
        <f>E23+E14</f>
        <v>0</v>
      </c>
      <c r="F25" s="33">
        <f t="shared" si="4"/>
        <v>0</v>
      </c>
      <c r="G25" s="33">
        <f t="shared" si="4"/>
        <v>0</v>
      </c>
      <c r="H25" s="33">
        <f t="shared" si="4"/>
        <v>0</v>
      </c>
      <c r="I25" s="33">
        <f t="shared" si="4"/>
        <v>0</v>
      </c>
      <c r="J25" s="33">
        <f t="shared" si="4"/>
        <v>0</v>
      </c>
      <c r="K25" s="33">
        <f t="shared" si="4"/>
        <v>0</v>
      </c>
      <c r="L25" s="33">
        <f t="shared" si="4"/>
        <v>0</v>
      </c>
      <c r="M25" s="33">
        <f t="shared" si="4"/>
        <v>0</v>
      </c>
      <c r="N25" s="33">
        <f t="shared" si="4"/>
        <v>0</v>
      </c>
      <c r="O25" s="33">
        <f t="shared" si="4"/>
        <v>0</v>
      </c>
      <c r="P25" s="33">
        <f>SUM(D25:O25)</f>
        <v>295521709.93000001</v>
      </c>
    </row>
    <row r="26" spans="1:17" x14ac:dyDescent="0.25">
      <c r="A26" s="8"/>
      <c r="B26" s="8"/>
      <c r="C26" s="8"/>
      <c r="D26" s="9"/>
      <c r="E26" s="28"/>
      <c r="F26" s="10"/>
      <c r="H26" s="10"/>
      <c r="I26" s="10"/>
      <c r="J26" s="10"/>
      <c r="K26" s="10"/>
      <c r="L26" s="10"/>
      <c r="M26" s="10"/>
      <c r="N26" s="10"/>
      <c r="O26" s="10"/>
      <c r="P26" s="10"/>
    </row>
    <row r="27" spans="1:17" x14ac:dyDescent="0.25">
      <c r="A27" s="34" t="s">
        <v>35</v>
      </c>
      <c r="B27" s="35"/>
      <c r="C27" s="36"/>
      <c r="D27" s="37"/>
      <c r="E27" s="10"/>
      <c r="H27" s="10"/>
      <c r="I27" s="10"/>
      <c r="J27" s="10"/>
      <c r="K27" s="10"/>
      <c r="L27" s="10"/>
      <c r="M27" s="10"/>
      <c r="N27" s="10"/>
      <c r="O27" s="10"/>
    </row>
    <row r="28" spans="1:17" ht="15.75" customHeight="1" x14ac:dyDescent="0.25">
      <c r="A28" s="38" t="s">
        <v>36</v>
      </c>
      <c r="B28" s="39">
        <f t="shared" ref="B28:O28" si="5">SUM(B29:B33)</f>
        <v>1412906499.4142766</v>
      </c>
      <c r="C28" s="39">
        <f t="shared" si="5"/>
        <v>1651481069.2145786</v>
      </c>
      <c r="D28" s="39">
        <f t="shared" si="5"/>
        <v>105168981.92</v>
      </c>
      <c r="E28" s="39">
        <f t="shared" si="5"/>
        <v>0</v>
      </c>
      <c r="F28" s="39">
        <f t="shared" si="5"/>
        <v>0</v>
      </c>
      <c r="G28" s="39">
        <f t="shared" si="5"/>
        <v>0</v>
      </c>
      <c r="H28" s="39">
        <f t="shared" si="5"/>
        <v>0</v>
      </c>
      <c r="I28" s="39">
        <f t="shared" si="5"/>
        <v>0</v>
      </c>
      <c r="J28" s="39">
        <f t="shared" si="5"/>
        <v>0</v>
      </c>
      <c r="K28" s="39">
        <f t="shared" si="5"/>
        <v>0</v>
      </c>
      <c r="L28" s="39">
        <f t="shared" si="5"/>
        <v>0</v>
      </c>
      <c r="M28" s="39">
        <f t="shared" si="5"/>
        <v>0</v>
      </c>
      <c r="N28" s="39">
        <f t="shared" si="5"/>
        <v>0</v>
      </c>
      <c r="O28" s="39">
        <f t="shared" si="5"/>
        <v>0</v>
      </c>
      <c r="P28" s="39">
        <f t="shared" ref="P28" si="6">P29+P30+P31+P32+P33</f>
        <v>105168981.92</v>
      </c>
      <c r="Q28" s="40"/>
    </row>
    <row r="29" spans="1:17" x14ac:dyDescent="0.25">
      <c r="A29" s="41" t="s">
        <v>37</v>
      </c>
      <c r="B29" s="10">
        <v>1015539829.8568414</v>
      </c>
      <c r="C29" s="10">
        <v>1010433320.2345787</v>
      </c>
      <c r="D29" s="28">
        <f>[1]Ejecución!C44</f>
        <v>89957600.350000009</v>
      </c>
      <c r="E29" s="28">
        <f>[1]Ejecución!J44</f>
        <v>0</v>
      </c>
      <c r="F29" s="28">
        <f>[1]Ejecución!S44</f>
        <v>0</v>
      </c>
      <c r="G29" s="28">
        <f>[1]Ejecución!AB44</f>
        <v>0</v>
      </c>
      <c r="H29" s="28">
        <f>[1]Ejecución!AK44</f>
        <v>0</v>
      </c>
      <c r="I29" s="28">
        <f>[1]Ejecución!AT44</f>
        <v>0</v>
      </c>
      <c r="J29" s="28">
        <f>[1]Ejecución!BD44</f>
        <v>0</v>
      </c>
      <c r="K29" s="28">
        <f>[1]Ejecución!BM44</f>
        <v>0</v>
      </c>
      <c r="L29" s="28">
        <f>[1]Ejecución!BV44</f>
        <v>0</v>
      </c>
      <c r="M29" s="28">
        <f>[1]Ejecución!CE44</f>
        <v>0</v>
      </c>
      <c r="N29" s="28">
        <f>[1]Ejecución!CN44</f>
        <v>0</v>
      </c>
      <c r="O29" s="28">
        <f>[1]Ejecución!CW44</f>
        <v>0</v>
      </c>
      <c r="P29" s="10">
        <f>SUM(D29:O29)</f>
        <v>89957600.350000009</v>
      </c>
    </row>
    <row r="30" spans="1:17" x14ac:dyDescent="0.25">
      <c r="A30" s="41" t="s">
        <v>38</v>
      </c>
      <c r="B30" s="10">
        <v>84481557.648200005</v>
      </c>
      <c r="C30" s="10">
        <v>228005230.51999998</v>
      </c>
      <c r="D30" s="28">
        <f>[1]Ejecución!C51</f>
        <v>7334649.0999999996</v>
      </c>
      <c r="E30" s="28">
        <f>[1]Ejecución!J51</f>
        <v>0</v>
      </c>
      <c r="F30" s="28">
        <f>[1]Ejecución!S51</f>
        <v>0</v>
      </c>
      <c r="G30" s="28">
        <f>[1]Ejecución!AB51</f>
        <v>0</v>
      </c>
      <c r="H30" s="28">
        <f>[1]Ejecución!AK51</f>
        <v>0</v>
      </c>
      <c r="I30" s="28">
        <f>[1]Ejecución!AT51</f>
        <v>0</v>
      </c>
      <c r="J30" s="28">
        <f>[1]Ejecución!BD51</f>
        <v>0</v>
      </c>
      <c r="K30" s="28">
        <f>[1]Ejecución!BM51</f>
        <v>0</v>
      </c>
      <c r="L30" s="28">
        <f>[1]Ejecución!BV51</f>
        <v>0</v>
      </c>
      <c r="M30" s="28">
        <f>[1]Ejecución!CE51</f>
        <v>0</v>
      </c>
      <c r="N30" s="28">
        <f>[1]Ejecución!CN51</f>
        <v>0</v>
      </c>
      <c r="O30" s="28">
        <f>[1]Ejecución!CW51</f>
        <v>0</v>
      </c>
      <c r="P30" s="10">
        <f t="shared" ref="P30:P33" si="7">SUM(D30:O30)</f>
        <v>7334649.0999999996</v>
      </c>
    </row>
    <row r="31" spans="1:17" x14ac:dyDescent="0.25">
      <c r="A31" s="41" t="s">
        <v>39</v>
      </c>
      <c r="B31" s="10">
        <v>0</v>
      </c>
      <c r="C31" s="10">
        <v>0</v>
      </c>
      <c r="D31" s="28">
        <v>0</v>
      </c>
      <c r="E31" s="28">
        <v>0</v>
      </c>
      <c r="F31" s="28">
        <v>0</v>
      </c>
      <c r="G31" s="28">
        <v>0</v>
      </c>
      <c r="H31" s="28">
        <v>0</v>
      </c>
      <c r="I31" s="28">
        <v>0</v>
      </c>
      <c r="J31" s="28">
        <v>0</v>
      </c>
      <c r="K31" s="28">
        <v>0</v>
      </c>
      <c r="L31" s="28">
        <v>0</v>
      </c>
      <c r="M31" s="28">
        <v>0</v>
      </c>
      <c r="N31" s="28">
        <v>0</v>
      </c>
      <c r="O31" s="28">
        <v>0</v>
      </c>
      <c r="P31" s="10">
        <f t="shared" si="7"/>
        <v>0</v>
      </c>
    </row>
    <row r="32" spans="1:17" x14ac:dyDescent="0.25">
      <c r="A32" s="41" t="s">
        <v>40</v>
      </c>
      <c r="B32" s="10">
        <v>180069857.40784997</v>
      </c>
      <c r="C32" s="10">
        <v>264838850.77999997</v>
      </c>
      <c r="D32" s="28">
        <f>[1]Ejecución!C60</f>
        <v>7876732.4699999997</v>
      </c>
      <c r="E32" s="28">
        <f>[1]Ejecución!J60</f>
        <v>0</v>
      </c>
      <c r="F32" s="28">
        <f>[1]Ejecución!S60</f>
        <v>0</v>
      </c>
      <c r="G32" s="28">
        <f>[1]Ejecución!AB60</f>
        <v>0</v>
      </c>
      <c r="H32" s="28">
        <f>[1]Ejecución!AK60</f>
        <v>0</v>
      </c>
      <c r="I32" s="28">
        <f>[1]Ejecución!AT60</f>
        <v>0</v>
      </c>
      <c r="J32" s="28">
        <f>[1]Ejecución!BD60</f>
        <v>0</v>
      </c>
      <c r="K32" s="28">
        <f>[1]Ejecución!BM60</f>
        <v>0</v>
      </c>
      <c r="L32" s="28">
        <f>[1]Ejecución!BV60</f>
        <v>0</v>
      </c>
      <c r="M32" s="28">
        <f>[1]Ejecución!CE60</f>
        <v>0</v>
      </c>
      <c r="N32" s="28">
        <f>[1]Ejecución!CN60</f>
        <v>0</v>
      </c>
      <c r="O32" s="28">
        <f>[1]Ejecución!CW60</f>
        <v>0</v>
      </c>
      <c r="P32" s="10">
        <f t="shared" si="7"/>
        <v>7876732.4699999997</v>
      </c>
    </row>
    <row r="33" spans="1:17" ht="15" customHeight="1" x14ac:dyDescent="0.25">
      <c r="A33" s="41" t="s">
        <v>41</v>
      </c>
      <c r="B33" s="10">
        <v>132815254.50138527</v>
      </c>
      <c r="C33" s="10">
        <v>148203667.67999998</v>
      </c>
      <c r="D33" s="42">
        <f>[1]Ejecución!C68</f>
        <v>0</v>
      </c>
      <c r="E33" s="42">
        <f>[1]Ejecución!J68</f>
        <v>0</v>
      </c>
      <c r="F33" s="42">
        <f>[1]Ejecución!S68</f>
        <v>0</v>
      </c>
      <c r="G33" s="42">
        <f>[1]Ejecución!AB68</f>
        <v>0</v>
      </c>
      <c r="H33" s="42">
        <f>[1]Ejecución!AK68</f>
        <v>0</v>
      </c>
      <c r="I33" s="42">
        <f>[1]Ejecución!AT68</f>
        <v>0</v>
      </c>
      <c r="J33" s="42">
        <f>[1]Ejecución!BD68</f>
        <v>0</v>
      </c>
      <c r="K33" s="42">
        <f>[1]Ejecución!BM68</f>
        <v>0</v>
      </c>
      <c r="L33" s="42">
        <f>[1]Ejecución!BV68</f>
        <v>0</v>
      </c>
      <c r="M33" s="42">
        <f>[1]Ejecución!CE68</f>
        <v>0</v>
      </c>
      <c r="N33" s="42">
        <f>[1]Ejecución!CN68</f>
        <v>0</v>
      </c>
      <c r="O33" s="42">
        <f>[1]Ejecución!CW68</f>
        <v>0</v>
      </c>
      <c r="P33" s="10">
        <f t="shared" si="7"/>
        <v>0</v>
      </c>
      <c r="Q33" s="20"/>
    </row>
    <row r="34" spans="1:17" ht="15.75" customHeight="1" x14ac:dyDescent="0.25">
      <c r="A34" s="38" t="s">
        <v>42</v>
      </c>
      <c r="B34" s="39">
        <f t="shared" ref="B34:O34" si="8">SUM(B35:B43)</f>
        <v>1876168520.0929999</v>
      </c>
      <c r="C34" s="39">
        <f t="shared" si="8"/>
        <v>1264923857.1600001</v>
      </c>
      <c r="D34" s="39">
        <f t="shared" si="8"/>
        <v>84059809.919999987</v>
      </c>
      <c r="E34" s="39">
        <f t="shared" si="8"/>
        <v>0</v>
      </c>
      <c r="F34" s="39">
        <f t="shared" si="8"/>
        <v>0</v>
      </c>
      <c r="G34" s="39">
        <f t="shared" si="8"/>
        <v>0</v>
      </c>
      <c r="H34" s="39">
        <f t="shared" si="8"/>
        <v>0</v>
      </c>
      <c r="I34" s="39">
        <f t="shared" si="8"/>
        <v>0</v>
      </c>
      <c r="J34" s="39">
        <f t="shared" si="8"/>
        <v>0</v>
      </c>
      <c r="K34" s="39">
        <f t="shared" si="8"/>
        <v>0</v>
      </c>
      <c r="L34" s="39">
        <f t="shared" si="8"/>
        <v>0</v>
      </c>
      <c r="M34" s="39">
        <f t="shared" si="8"/>
        <v>0</v>
      </c>
      <c r="N34" s="39">
        <f t="shared" si="8"/>
        <v>0</v>
      </c>
      <c r="O34" s="39">
        <f t="shared" si="8"/>
        <v>0</v>
      </c>
      <c r="P34" s="39">
        <f>SUM(P35:P43)</f>
        <v>84059809.919999987</v>
      </c>
      <c r="Q34" s="40"/>
    </row>
    <row r="35" spans="1:17" x14ac:dyDescent="0.25">
      <c r="A35" s="41" t="s">
        <v>43</v>
      </c>
      <c r="B35" s="10">
        <v>28759213.27999999</v>
      </c>
      <c r="C35" s="10">
        <v>27619080.199999992</v>
      </c>
      <c r="D35" s="28">
        <f>[1]Ejecución!C74</f>
        <v>1108079.3199999998</v>
      </c>
      <c r="E35" s="28">
        <f>[1]Ejecución!J74</f>
        <v>0</v>
      </c>
      <c r="F35" s="28">
        <f>[1]Ejecución!S74</f>
        <v>0</v>
      </c>
      <c r="G35" s="28">
        <f>[1]Ejecución!AB74</f>
        <v>0</v>
      </c>
      <c r="H35" s="28">
        <f>[1]Ejecución!AK74</f>
        <v>0</v>
      </c>
      <c r="I35" s="28">
        <f>[1]Ejecución!AT74</f>
        <v>0</v>
      </c>
      <c r="J35" s="28">
        <f>[1]Ejecución!BD74</f>
        <v>0</v>
      </c>
      <c r="K35" s="28">
        <f>[1]Ejecución!BM74</f>
        <v>0</v>
      </c>
      <c r="L35" s="28">
        <f>[1]Ejecución!BV74</f>
        <v>0</v>
      </c>
      <c r="M35" s="28">
        <f>[1]Ejecución!CE74</f>
        <v>0</v>
      </c>
      <c r="N35" s="28">
        <f>[1]Ejecución!CN74</f>
        <v>0</v>
      </c>
      <c r="O35" s="28">
        <f>[1]Ejecución!CW74</f>
        <v>0</v>
      </c>
      <c r="P35" s="9">
        <f t="shared" ref="P35:P91" si="9">SUM(D35:O35)</f>
        <v>1108079.3199999998</v>
      </c>
    </row>
    <row r="36" spans="1:17" x14ac:dyDescent="0.25">
      <c r="A36" s="41" t="s">
        <v>44</v>
      </c>
      <c r="B36" s="10">
        <v>47957435.499999993</v>
      </c>
      <c r="C36" s="10">
        <v>94563153</v>
      </c>
      <c r="D36" s="28">
        <f>[1]Ejecución!C81</f>
        <v>7172160</v>
      </c>
      <c r="E36" s="28">
        <f>[1]Ejecución!J81</f>
        <v>0</v>
      </c>
      <c r="F36" s="28">
        <f>[1]Ejecución!S81</f>
        <v>0</v>
      </c>
      <c r="G36" s="28">
        <f>[1]Ejecución!AB81</f>
        <v>0</v>
      </c>
      <c r="H36" s="28">
        <f>[1]Ejecución!AK81</f>
        <v>0</v>
      </c>
      <c r="I36" s="28">
        <f>[1]Ejecución!AT81</f>
        <v>0</v>
      </c>
      <c r="J36" s="28">
        <f>[1]Ejecución!BD81</f>
        <v>0</v>
      </c>
      <c r="K36" s="28">
        <f>[1]Ejecución!BM81</f>
        <v>0</v>
      </c>
      <c r="L36" s="28">
        <f>[1]Ejecución!BV81</f>
        <v>0</v>
      </c>
      <c r="M36" s="28">
        <f>[1]Ejecución!CE81</f>
        <v>0</v>
      </c>
      <c r="N36" s="28">
        <f>[1]Ejecución!CN81</f>
        <v>0</v>
      </c>
      <c r="O36" s="28">
        <f>[1]Ejecución!CW81</f>
        <v>0</v>
      </c>
      <c r="P36" s="9">
        <f t="shared" si="9"/>
        <v>7172160</v>
      </c>
    </row>
    <row r="37" spans="1:17" x14ac:dyDescent="0.25">
      <c r="A37" s="41" t="s">
        <v>45</v>
      </c>
      <c r="B37" s="10">
        <v>27272014.999999989</v>
      </c>
      <c r="C37" s="10">
        <v>29518704.999999989</v>
      </c>
      <c r="D37" s="28">
        <f>[1]Ejecución!C86</f>
        <v>3641719.4</v>
      </c>
      <c r="E37" s="28">
        <f>[1]Ejecución!J86</f>
        <v>0</v>
      </c>
      <c r="F37" s="28">
        <f>[1]Ejecución!S86</f>
        <v>0</v>
      </c>
      <c r="G37" s="28">
        <f>[1]Ejecución!AB86</f>
        <v>0</v>
      </c>
      <c r="H37" s="28">
        <f>[1]Ejecución!AK86</f>
        <v>0</v>
      </c>
      <c r="I37" s="28">
        <f>[1]Ejecución!AT86</f>
        <v>0</v>
      </c>
      <c r="J37" s="28">
        <f>[1]Ejecución!BD86</f>
        <v>0</v>
      </c>
      <c r="K37" s="28">
        <f>[1]Ejecución!BM86</f>
        <v>0</v>
      </c>
      <c r="L37" s="28">
        <f>[1]Ejecución!BV86</f>
        <v>0</v>
      </c>
      <c r="M37" s="28">
        <f>[1]Ejecución!CE86</f>
        <v>0</v>
      </c>
      <c r="N37" s="28">
        <f>[1]Ejecución!CN86</f>
        <v>0</v>
      </c>
      <c r="O37" s="28">
        <f>[1]Ejecución!CW86</f>
        <v>0</v>
      </c>
      <c r="P37" s="9">
        <f t="shared" si="9"/>
        <v>3641719.4</v>
      </c>
    </row>
    <row r="38" spans="1:17" x14ac:dyDescent="0.25">
      <c r="A38" s="41" t="s">
        <v>46</v>
      </c>
      <c r="B38" s="10">
        <v>9975138</v>
      </c>
      <c r="C38" s="10">
        <v>8469593.0000000019</v>
      </c>
      <c r="D38" s="28">
        <f>[1]Ejecución!C90</f>
        <v>140830.79999999999</v>
      </c>
      <c r="E38" s="28">
        <f>[1]Ejecución!J90</f>
        <v>0</v>
      </c>
      <c r="F38" s="28">
        <f>[1]Ejecución!S90</f>
        <v>0</v>
      </c>
      <c r="G38" s="28">
        <f>[1]Ejecución!AB90</f>
        <v>0</v>
      </c>
      <c r="H38" s="28">
        <f>[1]Ejecución!AK90</f>
        <v>0</v>
      </c>
      <c r="I38" s="28">
        <f>[1]Ejecución!AT90</f>
        <v>0</v>
      </c>
      <c r="J38" s="28">
        <f>[1]Ejecución!BD90</f>
        <v>0</v>
      </c>
      <c r="K38" s="28">
        <f>[1]Ejecución!BM90</f>
        <v>0</v>
      </c>
      <c r="L38" s="28">
        <f>[1]Ejecución!BV90</f>
        <v>0</v>
      </c>
      <c r="M38" s="28">
        <f>[1]Ejecución!CE90</f>
        <v>0</v>
      </c>
      <c r="N38" s="28">
        <f>[1]Ejecución!CN90</f>
        <v>0</v>
      </c>
      <c r="O38" s="28">
        <f>[1]Ejecución!CW90</f>
        <v>0</v>
      </c>
      <c r="P38" s="9">
        <f t="shared" si="9"/>
        <v>140830.79999999999</v>
      </c>
    </row>
    <row r="39" spans="1:17" x14ac:dyDescent="0.25">
      <c r="A39" s="41" t="s">
        <v>47</v>
      </c>
      <c r="B39" s="10">
        <v>218314716.23299998</v>
      </c>
      <c r="C39" s="10">
        <v>218594276.69000006</v>
      </c>
      <c r="D39" s="28">
        <f>[1]Ejecución!C94</f>
        <v>12851015.27</v>
      </c>
      <c r="E39" s="28">
        <f>[1]Ejecución!J94</f>
        <v>0</v>
      </c>
      <c r="F39" s="28">
        <f>[1]Ejecución!S94</f>
        <v>0</v>
      </c>
      <c r="G39" s="28">
        <f>[1]Ejecución!AB94</f>
        <v>0</v>
      </c>
      <c r="H39" s="28">
        <f>[1]Ejecución!AK94</f>
        <v>0</v>
      </c>
      <c r="I39" s="28">
        <f>[1]Ejecución!AT94</f>
        <v>0</v>
      </c>
      <c r="J39" s="28">
        <f>[1]Ejecución!BD94</f>
        <v>0</v>
      </c>
      <c r="K39" s="28">
        <f>[1]Ejecución!BM94</f>
        <v>0</v>
      </c>
      <c r="L39" s="28">
        <f>[1]Ejecución!BV94</f>
        <v>0</v>
      </c>
      <c r="M39" s="28">
        <f>[1]Ejecución!CE94</f>
        <v>0</v>
      </c>
      <c r="N39" s="28">
        <f>[1]Ejecución!CN94</f>
        <v>0</v>
      </c>
      <c r="O39" s="28">
        <f>[1]Ejecución!CW94</f>
        <v>0</v>
      </c>
      <c r="P39" s="9">
        <f t="shared" si="9"/>
        <v>12851015.27</v>
      </c>
    </row>
    <row r="40" spans="1:17" x14ac:dyDescent="0.25">
      <c r="A40" s="41" t="s">
        <v>48</v>
      </c>
      <c r="B40" s="10">
        <v>144384146.07999998</v>
      </c>
      <c r="C40" s="10">
        <v>169975867</v>
      </c>
      <c r="D40" s="28">
        <f>[1]Ejecución!C107</f>
        <v>18877649.059999999</v>
      </c>
      <c r="E40" s="28">
        <f>[1]Ejecución!J107</f>
        <v>0</v>
      </c>
      <c r="F40" s="28">
        <f>[1]Ejecución!S107</f>
        <v>0</v>
      </c>
      <c r="G40" s="28">
        <f>[1]Ejecución!AB107</f>
        <v>0</v>
      </c>
      <c r="H40" s="28">
        <f>[1]Ejecución!AK107</f>
        <v>0</v>
      </c>
      <c r="I40" s="28">
        <f>[1]Ejecución!AT107</f>
        <v>0</v>
      </c>
      <c r="J40" s="28">
        <f>[1]Ejecución!BD107</f>
        <v>0</v>
      </c>
      <c r="K40" s="28">
        <f>[1]Ejecución!BM107</f>
        <v>0</v>
      </c>
      <c r="L40" s="28">
        <f>[1]Ejecución!BV107</f>
        <v>0</v>
      </c>
      <c r="M40" s="28">
        <f>[1]Ejecución!CE107</f>
        <v>0</v>
      </c>
      <c r="N40" s="28">
        <f>[1]Ejecución!CN107</f>
        <v>0</v>
      </c>
      <c r="O40" s="28">
        <f>[1]Ejecución!CW107</f>
        <v>0</v>
      </c>
      <c r="P40" s="9">
        <f>SUM(D40:O40)</f>
        <v>18877649.059999999</v>
      </c>
      <c r="Q40" s="20"/>
    </row>
    <row r="41" spans="1:17" ht="27" x14ac:dyDescent="0.25">
      <c r="A41" s="41" t="s">
        <v>49</v>
      </c>
      <c r="B41" s="10">
        <v>39222300</v>
      </c>
      <c r="C41" s="10">
        <v>57315665.999999993</v>
      </c>
      <c r="D41" s="28">
        <f>[1]Ejecución!C117</f>
        <v>665754.07999999996</v>
      </c>
      <c r="E41" s="28">
        <f>[1]Ejecución!J117</f>
        <v>0</v>
      </c>
      <c r="F41" s="28">
        <f>[1]Ejecución!S117</f>
        <v>0</v>
      </c>
      <c r="G41" s="28">
        <f>[1]Ejecución!AB117</f>
        <v>0</v>
      </c>
      <c r="H41" s="28">
        <f>[1]Ejecución!AK117</f>
        <v>0</v>
      </c>
      <c r="I41" s="28">
        <f>[1]Ejecución!AT117</f>
        <v>0</v>
      </c>
      <c r="J41" s="28">
        <f>[1]Ejecución!BD117</f>
        <v>0</v>
      </c>
      <c r="K41" s="28">
        <f>[1]Ejecución!BM117</f>
        <v>0</v>
      </c>
      <c r="L41" s="28">
        <f>[1]Ejecución!BV117</f>
        <v>0</v>
      </c>
      <c r="M41" s="28">
        <f>[1]Ejecución!CE117</f>
        <v>0</v>
      </c>
      <c r="N41" s="28">
        <f>[1]Ejecución!CN117</f>
        <v>0</v>
      </c>
      <c r="O41" s="28">
        <f>[1]Ejecución!CW117</f>
        <v>0</v>
      </c>
      <c r="P41" s="9">
        <f t="shared" si="9"/>
        <v>665754.07999999996</v>
      </c>
    </row>
    <row r="42" spans="1:17" ht="27" x14ac:dyDescent="0.25">
      <c r="A42" s="41" t="s">
        <v>50</v>
      </c>
      <c r="B42" s="10">
        <v>613985603.99999988</v>
      </c>
      <c r="C42" s="10">
        <v>554501421.26999998</v>
      </c>
      <c r="D42" s="42">
        <f>[1]Ejecución!C135</f>
        <v>39360747.43</v>
      </c>
      <c r="E42" s="42">
        <f>[1]Ejecución!J135</f>
        <v>0</v>
      </c>
      <c r="F42" s="42">
        <f>[1]Ejecución!S135</f>
        <v>0</v>
      </c>
      <c r="G42" s="42">
        <f>[1]Ejecución!AB135</f>
        <v>0</v>
      </c>
      <c r="H42" s="42">
        <f>[1]Ejecución!AK135</f>
        <v>0</v>
      </c>
      <c r="I42" s="42">
        <f>[1]Ejecución!AT135</f>
        <v>0</v>
      </c>
      <c r="J42" s="42">
        <f>[1]Ejecución!BD135</f>
        <v>0</v>
      </c>
      <c r="K42" s="42">
        <f>[1]Ejecución!BM135</f>
        <v>0</v>
      </c>
      <c r="L42" s="42">
        <f>[1]Ejecución!BV135</f>
        <v>0</v>
      </c>
      <c r="M42" s="42">
        <f>[1]Ejecución!CE135</f>
        <v>0</v>
      </c>
      <c r="N42" s="42">
        <f>[1]Ejecución!CN135</f>
        <v>0</v>
      </c>
      <c r="O42" s="42">
        <f>[1]Ejecución!CW135</f>
        <v>0</v>
      </c>
      <c r="P42" s="10">
        <f t="shared" si="9"/>
        <v>39360747.43</v>
      </c>
    </row>
    <row r="43" spans="1:17" x14ac:dyDescent="0.25">
      <c r="A43" s="41" t="s">
        <v>51</v>
      </c>
      <c r="B43" s="10">
        <v>746297952</v>
      </c>
      <c r="C43" s="10">
        <v>104366095.00000001</v>
      </c>
      <c r="D43" s="28">
        <f>[1]Ejecución!C159</f>
        <v>241854.56</v>
      </c>
      <c r="E43" s="28">
        <f>[1]Ejecución!J159</f>
        <v>0</v>
      </c>
      <c r="F43" s="28">
        <f>[1]Ejecución!S159</f>
        <v>0</v>
      </c>
      <c r="G43" s="28">
        <f>[1]Ejecución!AB159</f>
        <v>0</v>
      </c>
      <c r="H43" s="28">
        <f>[1]Ejecución!AK159</f>
        <v>0</v>
      </c>
      <c r="I43" s="28">
        <f>[1]Ejecución!AT159</f>
        <v>0</v>
      </c>
      <c r="J43" s="28">
        <f>[1]Ejecución!BD159</f>
        <v>0</v>
      </c>
      <c r="K43" s="28">
        <f>[1]Ejecución!BM159</f>
        <v>0</v>
      </c>
      <c r="L43" s="28">
        <f>[1]Ejecución!BV159</f>
        <v>0</v>
      </c>
      <c r="M43" s="28">
        <f>[1]Ejecución!CE159</f>
        <v>0</v>
      </c>
      <c r="N43" s="28">
        <f>[1]Ejecución!CN159</f>
        <v>0</v>
      </c>
      <c r="O43" s="28">
        <f>[1]Ejecución!CW159</f>
        <v>0</v>
      </c>
      <c r="P43" s="9">
        <f t="shared" si="9"/>
        <v>241854.56</v>
      </c>
    </row>
    <row r="44" spans="1:17" ht="15.75" customHeight="1" x14ac:dyDescent="0.25">
      <c r="A44" s="38" t="s">
        <v>52</v>
      </c>
      <c r="B44" s="39">
        <f t="shared" ref="B44:O44" si="10">SUM(B45:B53)</f>
        <v>79952603.879999995</v>
      </c>
      <c r="C44" s="39">
        <f t="shared" si="10"/>
        <v>106054984.50666666</v>
      </c>
      <c r="D44" s="39">
        <f t="shared" si="10"/>
        <v>2754829.33</v>
      </c>
      <c r="E44" s="39">
        <f t="shared" si="10"/>
        <v>0</v>
      </c>
      <c r="F44" s="39">
        <f t="shared" si="10"/>
        <v>0</v>
      </c>
      <c r="G44" s="39">
        <f t="shared" si="10"/>
        <v>0</v>
      </c>
      <c r="H44" s="39">
        <f t="shared" si="10"/>
        <v>0</v>
      </c>
      <c r="I44" s="39">
        <f t="shared" si="10"/>
        <v>0</v>
      </c>
      <c r="J44" s="39">
        <f t="shared" si="10"/>
        <v>0</v>
      </c>
      <c r="K44" s="39">
        <f t="shared" si="10"/>
        <v>0</v>
      </c>
      <c r="L44" s="39">
        <f t="shared" si="10"/>
        <v>0</v>
      </c>
      <c r="M44" s="39">
        <f t="shared" si="10"/>
        <v>0</v>
      </c>
      <c r="N44" s="39">
        <f t="shared" si="10"/>
        <v>0</v>
      </c>
      <c r="O44" s="39">
        <f t="shared" si="10"/>
        <v>0</v>
      </c>
      <c r="P44" s="39">
        <f>SUM(D44:O44)</f>
        <v>2754829.33</v>
      </c>
      <c r="Q44" s="40"/>
    </row>
    <row r="45" spans="1:17" x14ac:dyDescent="0.25">
      <c r="A45" s="41" t="s">
        <v>53</v>
      </c>
      <c r="B45" s="10">
        <v>6358085.9999999991</v>
      </c>
      <c r="C45" s="10">
        <v>7347086.0000000009</v>
      </c>
      <c r="D45" s="42">
        <f>[1]Ejecución!C165</f>
        <v>317970.99</v>
      </c>
      <c r="E45" s="42">
        <f>[1]Ejecución!J165</f>
        <v>0</v>
      </c>
      <c r="F45" s="42">
        <f>[1]Ejecución!S165</f>
        <v>0</v>
      </c>
      <c r="G45" s="42">
        <f>[1]Ejecución!AB165</f>
        <v>0</v>
      </c>
      <c r="H45" s="42">
        <f>[1]Ejecución!AK165</f>
        <v>0</v>
      </c>
      <c r="I45" s="42">
        <f>[1]Ejecución!AT165</f>
        <v>0</v>
      </c>
      <c r="J45" s="42">
        <f>[1]Ejecución!BD165</f>
        <v>0</v>
      </c>
      <c r="K45" s="42">
        <f>[1]Ejecución!BM165</f>
        <v>0</v>
      </c>
      <c r="L45" s="42">
        <f>[1]Ejecución!BV165</f>
        <v>0</v>
      </c>
      <c r="M45" s="42">
        <f>[1]Ejecución!CE165</f>
        <v>0</v>
      </c>
      <c r="N45" s="42">
        <f>[1]Ejecución!CN165</f>
        <v>0</v>
      </c>
      <c r="O45" s="42">
        <f>[1]Ejecución!CW165</f>
        <v>0</v>
      </c>
      <c r="P45" s="10">
        <f t="shared" si="9"/>
        <v>317970.99</v>
      </c>
    </row>
    <row r="46" spans="1:17" x14ac:dyDescent="0.25">
      <c r="A46" s="41" t="s">
        <v>54</v>
      </c>
      <c r="B46" s="10">
        <v>1982466</v>
      </c>
      <c r="C46" s="10">
        <v>1550400</v>
      </c>
      <c r="D46" s="42">
        <f>[1]Ejecución!C169</f>
        <v>0</v>
      </c>
      <c r="E46" s="42">
        <f>[1]Ejecución!J169</f>
        <v>0</v>
      </c>
      <c r="F46" s="42">
        <f>[1]Ejecución!S169</f>
        <v>0</v>
      </c>
      <c r="G46" s="42">
        <f>[1]Ejecución!AB169</f>
        <v>0</v>
      </c>
      <c r="H46" s="42">
        <f>[1]Ejecución!AK169</f>
        <v>0</v>
      </c>
      <c r="I46" s="42">
        <f>[1]Ejecución!AT169</f>
        <v>0</v>
      </c>
      <c r="J46" s="42">
        <f>[1]Ejecución!BD169</f>
        <v>0</v>
      </c>
      <c r="K46" s="42">
        <f>[1]Ejecución!BM169</f>
        <v>0</v>
      </c>
      <c r="L46" s="42">
        <f>[1]Ejecución!BV169</f>
        <v>0</v>
      </c>
      <c r="M46" s="42">
        <f>[1]Ejecución!CE169</f>
        <v>0</v>
      </c>
      <c r="N46" s="42">
        <f>[1]Ejecución!CN169</f>
        <v>0</v>
      </c>
      <c r="O46" s="42">
        <f>[1]Ejecución!CW169</f>
        <v>0</v>
      </c>
      <c r="P46" s="10">
        <f t="shared" si="9"/>
        <v>0</v>
      </c>
    </row>
    <row r="47" spans="1:17" x14ac:dyDescent="0.25">
      <c r="A47" s="41" t="s">
        <v>55</v>
      </c>
      <c r="B47" s="10">
        <v>2956164.0000000005</v>
      </c>
      <c r="C47" s="10">
        <v>3215209.6000000006</v>
      </c>
      <c r="D47" s="42">
        <f>[1]Ejecución!C172</f>
        <v>0</v>
      </c>
      <c r="E47" s="42">
        <f>[1]Ejecución!J172</f>
        <v>0</v>
      </c>
      <c r="F47" s="42">
        <f>[1]Ejecución!S172</f>
        <v>0</v>
      </c>
      <c r="G47" s="42">
        <f>[1]Ejecución!AB172</f>
        <v>0</v>
      </c>
      <c r="H47" s="42">
        <f>[1]Ejecución!AK172</f>
        <v>0</v>
      </c>
      <c r="I47" s="42">
        <f>[1]Ejecución!AT172</f>
        <v>0</v>
      </c>
      <c r="J47" s="42">
        <f>[1]Ejecución!BD172</f>
        <v>0</v>
      </c>
      <c r="K47" s="42">
        <f>[1]Ejecución!BM172</f>
        <v>0</v>
      </c>
      <c r="L47" s="42">
        <f>[1]Ejecución!BV172</f>
        <v>0</v>
      </c>
      <c r="M47" s="42">
        <f>[1]Ejecución!CE172</f>
        <v>0</v>
      </c>
      <c r="N47" s="42">
        <f>[1]Ejecución!CN172</f>
        <v>0</v>
      </c>
      <c r="O47" s="42">
        <f>[1]Ejecución!CW172</f>
        <v>0</v>
      </c>
      <c r="P47" s="10">
        <f t="shared" si="9"/>
        <v>0</v>
      </c>
    </row>
    <row r="48" spans="1:17" x14ac:dyDescent="0.25">
      <c r="A48" s="41" t="s">
        <v>56</v>
      </c>
      <c r="B48" s="10">
        <v>214604</v>
      </c>
      <c r="C48" s="10">
        <v>429208</v>
      </c>
      <c r="D48" s="42">
        <f>[1]Ejecución!C177</f>
        <v>0</v>
      </c>
      <c r="E48" s="42">
        <f>[1]Ejecución!J177</f>
        <v>0</v>
      </c>
      <c r="F48" s="42">
        <f>[1]Ejecución!S177</f>
        <v>0</v>
      </c>
      <c r="G48" s="42">
        <f>[1]Ejecución!AB177</f>
        <v>0</v>
      </c>
      <c r="H48" s="42">
        <f>[1]Ejecución!AK177</f>
        <v>0</v>
      </c>
      <c r="I48" s="42">
        <f>[1]Ejecución!AT177</f>
        <v>0</v>
      </c>
      <c r="J48" s="42">
        <f>[1]Ejecución!BD177</f>
        <v>0</v>
      </c>
      <c r="K48" s="42">
        <f>[1]Ejecución!BM177</f>
        <v>0</v>
      </c>
      <c r="L48" s="42">
        <f>[1]Ejecución!BV177</f>
        <v>0</v>
      </c>
      <c r="M48" s="42">
        <f>[1]Ejecución!CE177</f>
        <v>0</v>
      </c>
      <c r="N48" s="42">
        <f>[1]Ejecución!CN177</f>
        <v>0</v>
      </c>
      <c r="O48" s="42">
        <f>[1]Ejecución!CW177</f>
        <v>0</v>
      </c>
      <c r="P48" s="9">
        <f t="shared" si="9"/>
        <v>0</v>
      </c>
    </row>
    <row r="49" spans="1:17" x14ac:dyDescent="0.25">
      <c r="A49" s="41" t="s">
        <v>57</v>
      </c>
      <c r="B49" s="10">
        <v>1680000</v>
      </c>
      <c r="C49" s="10">
        <v>1680000</v>
      </c>
      <c r="D49" s="42">
        <f>[1]Ejecución!C179</f>
        <v>748.8</v>
      </c>
      <c r="E49" s="42">
        <f>[1]Ejecución!J179</f>
        <v>0</v>
      </c>
      <c r="F49" s="42">
        <f>[1]Ejecución!S179</f>
        <v>0</v>
      </c>
      <c r="G49" s="42">
        <f>[1]Ejecución!AB179</f>
        <v>0</v>
      </c>
      <c r="H49" s="42">
        <f>[1]Ejecución!AK179</f>
        <v>0</v>
      </c>
      <c r="I49" s="42">
        <f>[1]Ejecución!AT179</f>
        <v>0</v>
      </c>
      <c r="J49" s="42">
        <f>[1]Ejecución!BD179</f>
        <v>0</v>
      </c>
      <c r="K49" s="42">
        <f>[1]Ejecución!BM179</f>
        <v>0</v>
      </c>
      <c r="L49" s="42">
        <f>[1]Ejecución!BV179</f>
        <v>0</v>
      </c>
      <c r="M49" s="42">
        <f>[1]Ejecución!CE179</f>
        <v>0</v>
      </c>
      <c r="N49" s="42">
        <f>[1]Ejecución!CN179</f>
        <v>0</v>
      </c>
      <c r="O49" s="42">
        <f>[1]Ejecución!CW179</f>
        <v>0</v>
      </c>
      <c r="P49" s="10">
        <f>SUM(D49:O49)</f>
        <v>748.8</v>
      </c>
      <c r="Q49" t="s">
        <v>58</v>
      </c>
    </row>
    <row r="50" spans="1:17" x14ac:dyDescent="0.25">
      <c r="A50" s="41" t="s">
        <v>59</v>
      </c>
      <c r="B50" s="10">
        <v>334442.99999999988</v>
      </c>
      <c r="C50" s="10">
        <v>1078342.9999999998</v>
      </c>
      <c r="D50" s="42">
        <f>[1]Ejecución!C182</f>
        <v>0</v>
      </c>
      <c r="E50" s="42">
        <f>[1]Ejecución!J182</f>
        <v>0</v>
      </c>
      <c r="F50" s="42">
        <f>[1]Ejecución!S182</f>
        <v>0</v>
      </c>
      <c r="G50" s="42">
        <f>[1]Ejecución!AB182</f>
        <v>0</v>
      </c>
      <c r="H50" s="42">
        <f>[1]Ejecución!AK182</f>
        <v>0</v>
      </c>
      <c r="I50" s="42">
        <f>[1]Ejecución!AT182</f>
        <v>0</v>
      </c>
      <c r="J50" s="42">
        <f>[1]Ejecución!BD182</f>
        <v>0</v>
      </c>
      <c r="K50" s="42">
        <f>[1]Ejecución!BM182</f>
        <v>0</v>
      </c>
      <c r="L50" s="42">
        <f>[1]Ejecución!BV182</f>
        <v>0</v>
      </c>
      <c r="M50" s="42">
        <f>[1]Ejecución!CE182</f>
        <v>0</v>
      </c>
      <c r="N50" s="42">
        <f>[1]Ejecución!CN182</f>
        <v>0</v>
      </c>
      <c r="O50" s="42">
        <f>[1]Ejecución!CW182</f>
        <v>0</v>
      </c>
      <c r="P50" s="10">
        <f>SUM(D50:O50)</f>
        <v>0</v>
      </c>
    </row>
    <row r="51" spans="1:17" ht="27" x14ac:dyDescent="0.25">
      <c r="A51" s="41" t="s">
        <v>60</v>
      </c>
      <c r="B51" s="10">
        <v>25086209.849999994</v>
      </c>
      <c r="C51" s="10">
        <v>30753154.650000006</v>
      </c>
      <c r="D51" s="42">
        <f>[1]Ejecución!C194</f>
        <v>1128964.49</v>
      </c>
      <c r="E51" s="42">
        <f>[1]Ejecución!J194</f>
        <v>0</v>
      </c>
      <c r="F51" s="42">
        <f>[1]Ejecución!S194</f>
        <v>0</v>
      </c>
      <c r="G51" s="42">
        <f>[1]Ejecución!AB194</f>
        <v>0</v>
      </c>
      <c r="H51" s="42">
        <f>[1]Ejecución!AK194</f>
        <v>0</v>
      </c>
      <c r="I51" s="42">
        <f>[1]Ejecución!AT194</f>
        <v>0</v>
      </c>
      <c r="J51" s="42">
        <f>[1]Ejecución!BD194</f>
        <v>0</v>
      </c>
      <c r="K51" s="42">
        <f>[1]Ejecución!BM194</f>
        <v>0</v>
      </c>
      <c r="L51" s="42">
        <f>[1]Ejecución!BV194</f>
        <v>0</v>
      </c>
      <c r="M51" s="42">
        <f>[1]Ejecución!CE194</f>
        <v>0</v>
      </c>
      <c r="N51" s="42">
        <f>[1]Ejecución!CN194</f>
        <v>0</v>
      </c>
      <c r="O51" s="42">
        <f>[1]Ejecución!CW194</f>
        <v>0</v>
      </c>
      <c r="P51" s="10">
        <f t="shared" si="9"/>
        <v>1128964.49</v>
      </c>
    </row>
    <row r="52" spans="1:17" ht="27" x14ac:dyDescent="0.25">
      <c r="A52" s="41" t="s">
        <v>61</v>
      </c>
      <c r="B52" s="10">
        <v>0</v>
      </c>
      <c r="C52" s="10">
        <v>0</v>
      </c>
      <c r="D52" s="42">
        <v>0</v>
      </c>
      <c r="E52" s="42">
        <v>0</v>
      </c>
      <c r="F52" s="42">
        <v>0</v>
      </c>
      <c r="G52" s="42">
        <v>0</v>
      </c>
      <c r="H52" s="42">
        <v>0</v>
      </c>
      <c r="I52" s="42">
        <v>0</v>
      </c>
      <c r="J52" s="42">
        <v>0</v>
      </c>
      <c r="K52" s="42">
        <v>0</v>
      </c>
      <c r="L52" s="42">
        <v>0</v>
      </c>
      <c r="M52" s="42">
        <v>0</v>
      </c>
      <c r="N52" s="42">
        <v>0</v>
      </c>
      <c r="O52" s="42">
        <v>0</v>
      </c>
      <c r="P52" s="10">
        <f t="shared" si="9"/>
        <v>0</v>
      </c>
    </row>
    <row r="53" spans="1:17" x14ac:dyDescent="0.25">
      <c r="A53" s="41" t="s">
        <v>62</v>
      </c>
      <c r="B53" s="10">
        <v>41340631.030000001</v>
      </c>
      <c r="C53" s="10">
        <v>60001583.25666666</v>
      </c>
      <c r="D53" s="42">
        <f>[1]Ejecución!C205</f>
        <v>1307145.05</v>
      </c>
      <c r="E53" s="42"/>
      <c r="F53" s="42"/>
      <c r="G53" s="42"/>
      <c r="H53" s="42">
        <f>[1]Ejecución!AK205</f>
        <v>0</v>
      </c>
      <c r="I53" s="42">
        <f>[1]Ejecución!AT205</f>
        <v>0</v>
      </c>
      <c r="J53" s="42">
        <f>[1]Ejecución!BD205</f>
        <v>0</v>
      </c>
      <c r="K53" s="42">
        <f>[1]Ejecución!BM205</f>
        <v>0</v>
      </c>
      <c r="L53" s="42">
        <f>[1]Ejecución!BV205</f>
        <v>0</v>
      </c>
      <c r="M53" s="42">
        <f>[1]Ejecución!CE205</f>
        <v>0</v>
      </c>
      <c r="N53" s="42">
        <f>[1]Ejecución!CN205</f>
        <v>0</v>
      </c>
      <c r="O53" s="42">
        <f>[1]Ejecución!CW205</f>
        <v>0</v>
      </c>
      <c r="P53" s="10">
        <f t="shared" si="9"/>
        <v>1307145.05</v>
      </c>
    </row>
    <row r="54" spans="1:17" ht="15.75" customHeight="1" x14ac:dyDescent="0.25">
      <c r="A54" s="38" t="s">
        <v>63</v>
      </c>
      <c r="B54" s="39">
        <f t="shared" ref="B54:O54" si="11">SUM(B55:B61)</f>
        <v>151319343.53999999</v>
      </c>
      <c r="C54" s="39">
        <f t="shared" si="11"/>
        <v>272106938.76999998</v>
      </c>
      <c r="D54" s="39">
        <f t="shared" si="11"/>
        <v>8126367.75</v>
      </c>
      <c r="E54" s="39">
        <f t="shared" si="11"/>
        <v>0</v>
      </c>
      <c r="F54" s="39">
        <f t="shared" si="11"/>
        <v>0</v>
      </c>
      <c r="G54" s="39">
        <f t="shared" si="11"/>
        <v>0</v>
      </c>
      <c r="H54" s="39">
        <f t="shared" si="11"/>
        <v>0</v>
      </c>
      <c r="I54" s="39">
        <f t="shared" si="11"/>
        <v>0</v>
      </c>
      <c r="J54" s="39">
        <f t="shared" si="11"/>
        <v>0</v>
      </c>
      <c r="K54" s="39">
        <f t="shared" si="11"/>
        <v>0</v>
      </c>
      <c r="L54" s="39">
        <f t="shared" si="11"/>
        <v>0</v>
      </c>
      <c r="M54" s="39">
        <f t="shared" si="11"/>
        <v>0</v>
      </c>
      <c r="N54" s="39">
        <f t="shared" si="11"/>
        <v>0</v>
      </c>
      <c r="O54" s="39">
        <f t="shared" si="11"/>
        <v>0</v>
      </c>
      <c r="P54" s="39">
        <f>SUM(D54:O54)</f>
        <v>8126367.75</v>
      </c>
      <c r="Q54" s="40"/>
    </row>
    <row r="55" spans="1:17" x14ac:dyDescent="0.25">
      <c r="A55" s="41" t="s">
        <v>64</v>
      </c>
      <c r="B55" s="10">
        <v>15120000</v>
      </c>
      <c r="C55" s="10">
        <v>18220000</v>
      </c>
      <c r="D55" s="42">
        <f>[1]Ejecución!C222</f>
        <v>290462.5</v>
      </c>
      <c r="E55" s="42">
        <f>[1]Ejecución!J222</f>
        <v>0</v>
      </c>
      <c r="F55" s="42">
        <f>[1]Ejecución!S222</f>
        <v>0</v>
      </c>
      <c r="G55" s="42">
        <f>[1]Ejecución!AB222</f>
        <v>0</v>
      </c>
      <c r="H55" s="42">
        <f>[1]Ejecución!AK222</f>
        <v>0</v>
      </c>
      <c r="I55" s="42">
        <f>[1]Ejecución!AT222</f>
        <v>0</v>
      </c>
      <c r="J55" s="42">
        <f>[1]Ejecución!BD222</f>
        <v>0</v>
      </c>
      <c r="K55" s="42">
        <f>[1]Ejecución!BM222</f>
        <v>0</v>
      </c>
      <c r="L55" s="42">
        <f>[1]Ejecución!BV222</f>
        <v>0</v>
      </c>
      <c r="M55" s="42">
        <f>[1]Ejecución!CE222</f>
        <v>0</v>
      </c>
      <c r="N55" s="42">
        <f>[1]Ejecución!CN222</f>
        <v>0</v>
      </c>
      <c r="O55" s="42">
        <f>[1]Ejecución!CW222</f>
        <v>0</v>
      </c>
      <c r="P55" s="10">
        <f>SUM(D55:O55)</f>
        <v>290462.5</v>
      </c>
    </row>
    <row r="56" spans="1:17" ht="27" x14ac:dyDescent="0.25">
      <c r="A56" s="41" t="s">
        <v>65</v>
      </c>
      <c r="B56" s="10">
        <v>0</v>
      </c>
      <c r="C56" s="10">
        <v>0</v>
      </c>
      <c r="D56" s="42">
        <f>[1]Ejecución!C231</f>
        <v>0</v>
      </c>
      <c r="E56" s="42">
        <f>[1]Ejecución!J231</f>
        <v>0</v>
      </c>
      <c r="F56" s="42">
        <f>[1]Ejecución!S231</f>
        <v>0</v>
      </c>
      <c r="G56" s="42">
        <f>[1]Ejecución!AB231</f>
        <v>0</v>
      </c>
      <c r="H56" s="42">
        <f>[1]Ejecución!AK231</f>
        <v>0</v>
      </c>
      <c r="I56" s="42">
        <f>[1]Ejecución!AT231</f>
        <v>0</v>
      </c>
      <c r="J56" s="42">
        <f>[1]Ejecución!BD231</f>
        <v>0</v>
      </c>
      <c r="K56" s="42">
        <f>[1]Ejecución!BM231</f>
        <v>0</v>
      </c>
      <c r="L56" s="42">
        <f>[1]Ejecución!BV231</f>
        <v>0</v>
      </c>
      <c r="M56" s="42">
        <f>[1]Ejecución!CE231</f>
        <v>0</v>
      </c>
      <c r="N56" s="42">
        <f>[1]Ejecución!CN231</f>
        <v>0</v>
      </c>
      <c r="O56" s="42">
        <f>[1]Ejecución!CW231</f>
        <v>0</v>
      </c>
      <c r="P56" s="10">
        <f t="shared" si="9"/>
        <v>0</v>
      </c>
    </row>
    <row r="57" spans="1:17" ht="27" x14ac:dyDescent="0.25">
      <c r="A57" s="41" t="s">
        <v>66</v>
      </c>
      <c r="B57" s="10">
        <v>0</v>
      </c>
      <c r="C57" s="10">
        <v>0</v>
      </c>
      <c r="D57" s="42">
        <v>0</v>
      </c>
      <c r="E57" s="42">
        <v>0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  <c r="N57" s="42">
        <v>0</v>
      </c>
      <c r="O57" s="42">
        <v>0</v>
      </c>
      <c r="P57" s="10">
        <f t="shared" si="9"/>
        <v>0</v>
      </c>
    </row>
    <row r="58" spans="1:17" ht="27" x14ac:dyDescent="0.25">
      <c r="A58" s="41" t="s">
        <v>67</v>
      </c>
      <c r="B58" s="10">
        <v>0</v>
      </c>
      <c r="C58" s="10">
        <v>0</v>
      </c>
      <c r="D58" s="42">
        <v>0</v>
      </c>
      <c r="E58" s="42">
        <v>0</v>
      </c>
      <c r="F58" s="42">
        <v>0</v>
      </c>
      <c r="G58" s="42">
        <v>0</v>
      </c>
      <c r="H58" s="42">
        <v>0</v>
      </c>
      <c r="I58" s="42">
        <v>0</v>
      </c>
      <c r="J58" s="42">
        <v>0</v>
      </c>
      <c r="K58" s="42">
        <v>0</v>
      </c>
      <c r="L58" s="42">
        <v>0</v>
      </c>
      <c r="M58" s="42">
        <v>0</v>
      </c>
      <c r="N58" s="42">
        <v>0</v>
      </c>
      <c r="O58" s="42">
        <v>0</v>
      </c>
      <c r="P58" s="10">
        <f t="shared" si="9"/>
        <v>0</v>
      </c>
    </row>
    <row r="59" spans="1:17" ht="27" x14ac:dyDescent="0.25">
      <c r="A59" s="41" t="s">
        <v>68</v>
      </c>
      <c r="B59" s="10">
        <v>0</v>
      </c>
      <c r="C59" s="10">
        <v>0</v>
      </c>
      <c r="D59" s="42">
        <v>0</v>
      </c>
      <c r="E59" s="42">
        <v>0</v>
      </c>
      <c r="F59" s="42">
        <v>0</v>
      </c>
      <c r="G59" s="42">
        <v>0</v>
      </c>
      <c r="H59" s="42">
        <v>0</v>
      </c>
      <c r="I59" s="42">
        <v>0</v>
      </c>
      <c r="J59" s="42">
        <v>0</v>
      </c>
      <c r="K59" s="42">
        <v>0</v>
      </c>
      <c r="L59" s="42">
        <v>0</v>
      </c>
      <c r="M59" s="42">
        <v>0</v>
      </c>
      <c r="N59" s="42">
        <v>0</v>
      </c>
      <c r="O59" s="42">
        <v>0</v>
      </c>
      <c r="P59" s="10">
        <f t="shared" si="9"/>
        <v>0</v>
      </c>
    </row>
    <row r="60" spans="1:17" x14ac:dyDescent="0.25">
      <c r="A60" s="41" t="s">
        <v>69</v>
      </c>
      <c r="B60" s="10">
        <v>9399343.5399999991</v>
      </c>
      <c r="C60" s="10">
        <v>9399343.5399999991</v>
      </c>
      <c r="D60" s="42">
        <f>[1]Ejecución!C234</f>
        <v>7835905.25</v>
      </c>
      <c r="E60" s="42">
        <f>[1]Ejecución!J234</f>
        <v>0</v>
      </c>
      <c r="F60" s="42">
        <f>[1]Ejecución!S234</f>
        <v>0</v>
      </c>
      <c r="G60" s="42">
        <f>[1]Ejecución!AB234</f>
        <v>0</v>
      </c>
      <c r="H60" s="42">
        <f>[1]Ejecución!AK234</f>
        <v>0</v>
      </c>
      <c r="I60" s="42">
        <f>[1]Ejecución!AT234</f>
        <v>0</v>
      </c>
      <c r="J60" s="42">
        <f>[1]Ejecución!BD234</f>
        <v>0</v>
      </c>
      <c r="K60" s="42">
        <f>[1]Ejecución!BM234</f>
        <v>0</v>
      </c>
      <c r="L60" s="42">
        <f>[1]Ejecución!BV234</f>
        <v>0</v>
      </c>
      <c r="M60" s="42">
        <f>[1]Ejecución!CE234</f>
        <v>0</v>
      </c>
      <c r="N60" s="42">
        <f>[1]Ejecución!CN234</f>
        <v>0</v>
      </c>
      <c r="O60" s="42">
        <f>[1]Ejecución!CW234</f>
        <v>0</v>
      </c>
      <c r="P60" s="10">
        <f t="shared" si="9"/>
        <v>7835905.25</v>
      </c>
    </row>
    <row r="61" spans="1:17" ht="27" x14ac:dyDescent="0.25">
      <c r="A61" s="41" t="s">
        <v>70</v>
      </c>
      <c r="B61" s="10">
        <v>126800000</v>
      </c>
      <c r="C61" s="10">
        <v>244487595.22999996</v>
      </c>
      <c r="D61" s="42">
        <f>[1]Ejecución!C236</f>
        <v>0</v>
      </c>
      <c r="E61" s="42">
        <f>[1]Ejecución!J236</f>
        <v>0</v>
      </c>
      <c r="F61" s="42">
        <f>[1]Ejecución!S236</f>
        <v>0</v>
      </c>
      <c r="G61" s="42">
        <f>[1]Ejecución!AB236</f>
        <v>0</v>
      </c>
      <c r="H61" s="42">
        <f>[1]Ejecución!AK236</f>
        <v>0</v>
      </c>
      <c r="I61" s="42">
        <f>[1]Ejecución!AT236</f>
        <v>0</v>
      </c>
      <c r="J61" s="42">
        <f>[1]Ejecución!BD236</f>
        <v>0</v>
      </c>
      <c r="K61" s="42">
        <f>[1]Ejecución!BM236</f>
        <v>0</v>
      </c>
      <c r="L61" s="42">
        <f>[1]Ejecución!BV236</f>
        <v>0</v>
      </c>
      <c r="M61" s="42">
        <f>[1]Ejecución!CE236</f>
        <v>0</v>
      </c>
      <c r="N61" s="42">
        <f>[1]Ejecución!CN236</f>
        <v>0</v>
      </c>
      <c r="O61" s="42">
        <f>[1]Ejecución!CW236</f>
        <v>0</v>
      </c>
      <c r="P61" s="10">
        <f t="shared" si="9"/>
        <v>0</v>
      </c>
    </row>
    <row r="62" spans="1:17" ht="15.75" customHeight="1" x14ac:dyDescent="0.25">
      <c r="A62" s="38" t="s">
        <v>71</v>
      </c>
      <c r="B62" s="39">
        <f t="shared" ref="B62:O62" si="12">SUM(B63:B69)</f>
        <v>599533787.45999992</v>
      </c>
      <c r="C62" s="39">
        <f t="shared" si="12"/>
        <v>669569405.75999999</v>
      </c>
      <c r="D62" s="39">
        <f t="shared" si="12"/>
        <v>8380729.5200000005</v>
      </c>
      <c r="E62" s="39">
        <f t="shared" si="12"/>
        <v>0</v>
      </c>
      <c r="F62" s="39">
        <f t="shared" si="12"/>
        <v>0</v>
      </c>
      <c r="G62" s="39">
        <f t="shared" si="12"/>
        <v>0</v>
      </c>
      <c r="H62" s="39">
        <f t="shared" si="12"/>
        <v>0</v>
      </c>
      <c r="I62" s="39">
        <f t="shared" si="12"/>
        <v>0</v>
      </c>
      <c r="J62" s="39">
        <f t="shared" si="12"/>
        <v>0</v>
      </c>
      <c r="K62" s="39">
        <f t="shared" si="12"/>
        <v>0</v>
      </c>
      <c r="L62" s="39">
        <f t="shared" si="12"/>
        <v>0</v>
      </c>
      <c r="M62" s="39">
        <f t="shared" si="12"/>
        <v>0</v>
      </c>
      <c r="N62" s="39">
        <f t="shared" si="12"/>
        <v>0</v>
      </c>
      <c r="O62" s="39">
        <f t="shared" si="12"/>
        <v>0</v>
      </c>
      <c r="P62" s="39">
        <f>SUM(D62:O62)</f>
        <v>8380729.5200000005</v>
      </c>
      <c r="Q62" s="40"/>
    </row>
    <row r="63" spans="1:17" ht="15" customHeight="1" x14ac:dyDescent="0.25">
      <c r="A63" s="41" t="s">
        <v>72</v>
      </c>
      <c r="B63" s="10">
        <v>0</v>
      </c>
      <c r="C63" s="10">
        <v>0</v>
      </c>
      <c r="D63" s="42">
        <v>0</v>
      </c>
      <c r="E63" s="42">
        <v>0</v>
      </c>
      <c r="F63" s="42">
        <v>0</v>
      </c>
      <c r="G63" s="42">
        <v>0</v>
      </c>
      <c r="H63" s="42">
        <v>0</v>
      </c>
      <c r="I63" s="42">
        <v>0</v>
      </c>
      <c r="J63" s="42">
        <v>0</v>
      </c>
      <c r="K63" s="42">
        <v>0</v>
      </c>
      <c r="L63" s="42">
        <v>0</v>
      </c>
      <c r="M63" s="42">
        <v>0</v>
      </c>
      <c r="N63" s="42">
        <v>0</v>
      </c>
      <c r="O63" s="42">
        <v>0</v>
      </c>
      <c r="P63" s="10">
        <f t="shared" si="9"/>
        <v>0</v>
      </c>
      <c r="Q63" s="20"/>
    </row>
    <row r="64" spans="1:17" ht="27" x14ac:dyDescent="0.25">
      <c r="A64" s="41" t="s">
        <v>73</v>
      </c>
      <c r="B64" s="10">
        <v>0</v>
      </c>
      <c r="C64" s="10">
        <v>0</v>
      </c>
      <c r="D64" s="42">
        <v>0</v>
      </c>
      <c r="E64" s="42">
        <v>0</v>
      </c>
      <c r="F64" s="42">
        <v>0</v>
      </c>
      <c r="G64" s="42">
        <v>0</v>
      </c>
      <c r="H64" s="42">
        <v>0</v>
      </c>
      <c r="I64" s="42">
        <v>0</v>
      </c>
      <c r="J64" s="42">
        <v>0</v>
      </c>
      <c r="K64" s="42">
        <v>0</v>
      </c>
      <c r="L64" s="42">
        <v>0</v>
      </c>
      <c r="M64" s="42">
        <v>0</v>
      </c>
      <c r="N64" s="42">
        <v>0</v>
      </c>
      <c r="O64" s="42">
        <v>0</v>
      </c>
      <c r="P64" s="10">
        <f t="shared" si="9"/>
        <v>0</v>
      </c>
    </row>
    <row r="65" spans="1:17" ht="27" x14ac:dyDescent="0.25">
      <c r="A65" s="41" t="s">
        <v>74</v>
      </c>
      <c r="B65" s="10">
        <v>599533787.45999992</v>
      </c>
      <c r="C65" s="10">
        <v>669569405.75999999</v>
      </c>
      <c r="D65" s="42">
        <f>[1]Ejecución!C247</f>
        <v>8380729.5200000005</v>
      </c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10">
        <f t="shared" si="9"/>
        <v>8380729.5200000005</v>
      </c>
      <c r="Q65" s="43"/>
    </row>
    <row r="66" spans="1:17" ht="27" x14ac:dyDescent="0.25">
      <c r="A66" s="41" t="s">
        <v>75</v>
      </c>
      <c r="B66" s="10">
        <v>0</v>
      </c>
      <c r="C66" s="10">
        <v>0</v>
      </c>
      <c r="D66" s="42">
        <v>0</v>
      </c>
      <c r="E66" s="42">
        <v>0</v>
      </c>
      <c r="F66" s="42">
        <v>0</v>
      </c>
      <c r="G66" s="42">
        <v>0</v>
      </c>
      <c r="H66" s="42">
        <v>0</v>
      </c>
      <c r="I66" s="42">
        <v>0</v>
      </c>
      <c r="J66" s="42">
        <v>0</v>
      </c>
      <c r="K66" s="42">
        <v>0</v>
      </c>
      <c r="L66" s="42">
        <v>0</v>
      </c>
      <c r="M66" s="42">
        <v>0</v>
      </c>
      <c r="N66" s="42">
        <v>0</v>
      </c>
      <c r="O66" s="42">
        <v>0</v>
      </c>
      <c r="P66" s="10">
        <f t="shared" si="9"/>
        <v>0</v>
      </c>
    </row>
    <row r="67" spans="1:17" ht="27" x14ac:dyDescent="0.25">
      <c r="A67" s="41" t="s">
        <v>76</v>
      </c>
      <c r="B67" s="10">
        <v>0</v>
      </c>
      <c r="C67" s="10">
        <v>0</v>
      </c>
      <c r="D67" s="42">
        <v>0</v>
      </c>
      <c r="E67" s="42">
        <v>0</v>
      </c>
      <c r="F67" s="42">
        <v>0</v>
      </c>
      <c r="G67" s="42">
        <v>0</v>
      </c>
      <c r="H67" s="42">
        <v>0</v>
      </c>
      <c r="I67" s="42">
        <v>0</v>
      </c>
      <c r="J67" s="42">
        <v>0</v>
      </c>
      <c r="K67" s="42">
        <v>0</v>
      </c>
      <c r="L67" s="42">
        <v>0</v>
      </c>
      <c r="M67" s="42">
        <v>0</v>
      </c>
      <c r="N67" s="42">
        <v>0</v>
      </c>
      <c r="O67" s="42">
        <v>0</v>
      </c>
      <c r="P67" s="10">
        <f t="shared" si="9"/>
        <v>0</v>
      </c>
    </row>
    <row r="68" spans="1:17" ht="15" customHeight="1" x14ac:dyDescent="0.25">
      <c r="A68" s="41" t="s">
        <v>77</v>
      </c>
      <c r="B68" s="10">
        <v>0</v>
      </c>
      <c r="C68" s="10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10">
        <f t="shared" si="9"/>
        <v>0</v>
      </c>
    </row>
    <row r="69" spans="1:17" ht="27" x14ac:dyDescent="0.25">
      <c r="A69" s="41" t="s">
        <v>78</v>
      </c>
      <c r="B69" s="10">
        <v>0</v>
      </c>
      <c r="C69" s="10">
        <v>0</v>
      </c>
      <c r="D69" s="42">
        <v>0</v>
      </c>
      <c r="E69" s="42">
        <v>0</v>
      </c>
      <c r="F69" s="42">
        <v>0</v>
      </c>
      <c r="G69" s="42">
        <v>0</v>
      </c>
      <c r="H69" s="42">
        <v>0</v>
      </c>
      <c r="I69" s="42">
        <v>0</v>
      </c>
      <c r="J69" s="42">
        <v>0</v>
      </c>
      <c r="K69" s="42">
        <v>0</v>
      </c>
      <c r="L69" s="42">
        <v>0</v>
      </c>
      <c r="M69" s="42">
        <v>0</v>
      </c>
      <c r="N69" s="42">
        <v>0</v>
      </c>
      <c r="O69" s="42">
        <v>0</v>
      </c>
      <c r="P69" s="10">
        <f t="shared" si="9"/>
        <v>0</v>
      </c>
    </row>
    <row r="70" spans="1:17" ht="17.25" customHeight="1" x14ac:dyDescent="0.25">
      <c r="A70" s="38" t="s">
        <v>79</v>
      </c>
      <c r="B70" s="39">
        <f>SUM(B71:B79)</f>
        <v>220541636.44666666</v>
      </c>
      <c r="C70" s="39">
        <f>SUM(C71:C79)</f>
        <v>2007153340.1499996</v>
      </c>
      <c r="D70" s="39">
        <f>SUM(D71:D79)</f>
        <v>529523.82000000007</v>
      </c>
      <c r="E70" s="39">
        <f>SUM(E71:E79)</f>
        <v>0</v>
      </c>
      <c r="F70" s="39">
        <f t="shared" ref="F70:O70" si="13">SUM(F71:F78)</f>
        <v>0</v>
      </c>
      <c r="G70" s="39">
        <f t="shared" si="13"/>
        <v>0</v>
      </c>
      <c r="H70" s="39">
        <f t="shared" si="13"/>
        <v>0</v>
      </c>
      <c r="I70" s="39">
        <f t="shared" si="13"/>
        <v>0</v>
      </c>
      <c r="J70" s="39">
        <f t="shared" si="13"/>
        <v>0</v>
      </c>
      <c r="K70" s="39">
        <f t="shared" si="13"/>
        <v>0</v>
      </c>
      <c r="L70" s="39">
        <f t="shared" si="13"/>
        <v>0</v>
      </c>
      <c r="M70" s="39">
        <f t="shared" si="13"/>
        <v>0</v>
      </c>
      <c r="N70" s="39">
        <f t="shared" si="13"/>
        <v>0</v>
      </c>
      <c r="O70" s="39">
        <f t="shared" si="13"/>
        <v>0</v>
      </c>
      <c r="P70" s="39">
        <f>SUM(D70:O70)</f>
        <v>529523.82000000007</v>
      </c>
      <c r="Q70" s="40"/>
    </row>
    <row r="71" spans="1:17" x14ac:dyDescent="0.25">
      <c r="A71" s="41" t="s">
        <v>80</v>
      </c>
      <c r="B71" s="10">
        <v>94253360.006666675</v>
      </c>
      <c r="C71" s="10">
        <v>106928323.00000001</v>
      </c>
      <c r="D71" s="42">
        <f>[1]Ejecución!C283</f>
        <v>32450</v>
      </c>
      <c r="E71" s="42">
        <f>[1]Ejecución!J283</f>
        <v>0</v>
      </c>
      <c r="F71" s="42">
        <f>[1]Ejecución!S283</f>
        <v>0</v>
      </c>
      <c r="G71" s="42">
        <f>[1]Ejecución!AB283</f>
        <v>0</v>
      </c>
      <c r="H71" s="42">
        <f>[1]Ejecución!AK283</f>
        <v>0</v>
      </c>
      <c r="I71" s="42">
        <f>[1]Ejecución!AT283</f>
        <v>0</v>
      </c>
      <c r="J71" s="42">
        <f>[1]Ejecución!BD283</f>
        <v>0</v>
      </c>
      <c r="K71" s="42">
        <f>[1]Ejecución!BM283</f>
        <v>0</v>
      </c>
      <c r="L71" s="42">
        <f>[1]Ejecución!BV283</f>
        <v>0</v>
      </c>
      <c r="M71" s="42">
        <f>[1]Ejecución!CE283</f>
        <v>0</v>
      </c>
      <c r="N71" s="42">
        <f>[1]Ejecución!CN283</f>
        <v>0</v>
      </c>
      <c r="O71" s="42">
        <f>[1]Ejecución!CW283</f>
        <v>0</v>
      </c>
      <c r="P71" s="10">
        <f t="shared" si="9"/>
        <v>32450</v>
      </c>
    </row>
    <row r="72" spans="1:17" x14ac:dyDescent="0.25">
      <c r="A72" s="41" t="s">
        <v>81</v>
      </c>
      <c r="B72" s="10">
        <v>2890637.439999999</v>
      </c>
      <c r="C72" s="10">
        <v>6851137.4400000013</v>
      </c>
      <c r="D72" s="42">
        <f>[1]Ejecución!C289</f>
        <v>338953.82</v>
      </c>
      <c r="E72" s="42">
        <f>[1]Ejecución!J289</f>
        <v>0</v>
      </c>
      <c r="F72" s="42">
        <f>[1]Ejecución!S289</f>
        <v>0</v>
      </c>
      <c r="G72" s="42">
        <f>[1]Ejecución!AB289</f>
        <v>0</v>
      </c>
      <c r="H72" s="42">
        <f>[1]Ejecución!AK289</f>
        <v>0</v>
      </c>
      <c r="I72" s="42">
        <f>[1]Ejecución!AT289</f>
        <v>0</v>
      </c>
      <c r="J72" s="42">
        <f>[1]Ejecución!BD289</f>
        <v>0</v>
      </c>
      <c r="K72" s="42">
        <f>[1]Ejecución!BM289</f>
        <v>0</v>
      </c>
      <c r="L72" s="42">
        <f>[1]Ejecución!BV289</f>
        <v>0</v>
      </c>
      <c r="M72" s="42">
        <f>[1]Ejecución!CE289</f>
        <v>0</v>
      </c>
      <c r="N72" s="42">
        <f>[1]Ejecución!CN289</f>
        <v>0</v>
      </c>
      <c r="O72" s="42">
        <f>[1]Ejecución!CW289</f>
        <v>0</v>
      </c>
      <c r="P72" s="10">
        <f t="shared" si="9"/>
        <v>338953.82</v>
      </c>
    </row>
    <row r="73" spans="1:17" x14ac:dyDescent="0.25">
      <c r="A73" s="41" t="s">
        <v>82</v>
      </c>
      <c r="B73" s="10">
        <v>745000</v>
      </c>
      <c r="C73" s="10">
        <v>6376187.9999999991</v>
      </c>
      <c r="D73" s="42">
        <f>[1]Ejecución!C293</f>
        <v>0</v>
      </c>
      <c r="E73" s="42">
        <f>[1]Ejecución!J293</f>
        <v>0</v>
      </c>
      <c r="F73" s="42">
        <f>[1]Ejecución!S293</f>
        <v>0</v>
      </c>
      <c r="G73" s="42">
        <f>[1]Ejecución!AB293</f>
        <v>0</v>
      </c>
      <c r="H73" s="42">
        <f>[1]Ejecución!AK293</f>
        <v>0</v>
      </c>
      <c r="I73" s="42">
        <f>[1]Ejecución!AT293</f>
        <v>0</v>
      </c>
      <c r="J73" s="42">
        <f>[1]Ejecución!BD293</f>
        <v>0</v>
      </c>
      <c r="K73" s="42">
        <f>[1]Ejecución!BM293</f>
        <v>0</v>
      </c>
      <c r="L73" s="42">
        <f>[1]Ejecución!BV293</f>
        <v>0</v>
      </c>
      <c r="M73" s="42">
        <f>[1]Ejecución!CE293</f>
        <v>0</v>
      </c>
      <c r="N73" s="42">
        <f>[1]Ejecución!CN293</f>
        <v>0</v>
      </c>
      <c r="O73" s="42">
        <f>[1]Ejecución!CW293</f>
        <v>0</v>
      </c>
      <c r="P73" s="10">
        <f t="shared" si="9"/>
        <v>0</v>
      </c>
    </row>
    <row r="74" spans="1:17" ht="27" x14ac:dyDescent="0.25">
      <c r="A74" s="41" t="s">
        <v>83</v>
      </c>
      <c r="B74" s="10">
        <v>68485500</v>
      </c>
      <c r="C74" s="10">
        <v>68485500</v>
      </c>
      <c r="D74" s="42">
        <f>[1]Ejecución!C296</f>
        <v>0</v>
      </c>
      <c r="E74" s="42">
        <f>[1]Ejecución!J296</f>
        <v>0</v>
      </c>
      <c r="F74" s="42">
        <f>[1]Ejecución!S296</f>
        <v>0</v>
      </c>
      <c r="G74" s="42">
        <f>[1]Ejecución!AB296</f>
        <v>0</v>
      </c>
      <c r="H74" s="42">
        <f>[1]Ejecución!AK296</f>
        <v>0</v>
      </c>
      <c r="I74" s="42">
        <f>[1]Ejecución!AT296</f>
        <v>0</v>
      </c>
      <c r="J74" s="42">
        <f>[1]Ejecución!BD296</f>
        <v>0</v>
      </c>
      <c r="K74" s="42">
        <f>[1]Ejecución!BM296</f>
        <v>0</v>
      </c>
      <c r="L74" s="42">
        <f>[1]Ejecución!BV296</f>
        <v>0</v>
      </c>
      <c r="M74" s="42">
        <f>[1]Ejecución!CE296</f>
        <v>0</v>
      </c>
      <c r="N74" s="42">
        <f>[1]Ejecución!CN296</f>
        <v>0</v>
      </c>
      <c r="O74" s="42">
        <f>[1]Ejecución!CW296</f>
        <v>0</v>
      </c>
      <c r="P74" s="10">
        <f t="shared" si="9"/>
        <v>0</v>
      </c>
    </row>
    <row r="75" spans="1:17" ht="14.25" customHeight="1" x14ac:dyDescent="0.25">
      <c r="A75" s="41" t="s">
        <v>84</v>
      </c>
      <c r="B75" s="10">
        <v>40260756</v>
      </c>
      <c r="C75" s="10">
        <v>29768368</v>
      </c>
      <c r="D75" s="42">
        <f>[1]Ejecución!C298</f>
        <v>158120</v>
      </c>
      <c r="E75" s="42">
        <f>[1]Ejecución!J298</f>
        <v>0</v>
      </c>
      <c r="F75" s="42">
        <f>[1]Ejecución!S298</f>
        <v>0</v>
      </c>
      <c r="G75" s="42">
        <f>[1]Ejecución!AB298</f>
        <v>0</v>
      </c>
      <c r="H75" s="42">
        <f>[1]Ejecución!AK298</f>
        <v>0</v>
      </c>
      <c r="I75" s="42">
        <f>[1]Ejecución!AT298</f>
        <v>0</v>
      </c>
      <c r="J75" s="42">
        <f>[1]Ejecución!BD298</f>
        <v>0</v>
      </c>
      <c r="K75" s="42">
        <f>[1]Ejecución!BM298</f>
        <v>0</v>
      </c>
      <c r="L75" s="42">
        <f>[1]Ejecución!BV298</f>
        <v>0</v>
      </c>
      <c r="M75" s="42">
        <f>[1]Ejecución!CE298</f>
        <v>0</v>
      </c>
      <c r="N75" s="42">
        <f>[1]Ejecución!CN298</f>
        <v>0</v>
      </c>
      <c r="O75" s="42">
        <f>[1]Ejecución!CW298</f>
        <v>0</v>
      </c>
      <c r="P75" s="10">
        <f t="shared" si="9"/>
        <v>158120</v>
      </c>
    </row>
    <row r="76" spans="1:17" x14ac:dyDescent="0.25">
      <c r="A76" s="41" t="s">
        <v>85</v>
      </c>
      <c r="B76" s="10">
        <v>4650000</v>
      </c>
      <c r="C76" s="10">
        <v>6282000</v>
      </c>
      <c r="D76" s="42">
        <f>[1]Ejecución!C305</f>
        <v>0</v>
      </c>
      <c r="E76" s="42">
        <f>[1]Ejecución!J305</f>
        <v>0</v>
      </c>
      <c r="F76" s="42">
        <f>[1]Ejecución!S305</f>
        <v>0</v>
      </c>
      <c r="G76" s="42">
        <f>[1]Ejecución!AB305</f>
        <v>0</v>
      </c>
      <c r="H76" s="42">
        <f>[1]Ejecución!AK305</f>
        <v>0</v>
      </c>
      <c r="I76" s="42">
        <f>[1]Ejecución!AT305</f>
        <v>0</v>
      </c>
      <c r="J76" s="42">
        <f>[1]Ejecución!BD305</f>
        <v>0</v>
      </c>
      <c r="K76" s="42">
        <f>[1]Ejecución!BM305</f>
        <v>0</v>
      </c>
      <c r="L76" s="42">
        <f>[1]Ejecución!BV305</f>
        <v>0</v>
      </c>
      <c r="M76" s="42">
        <f>[1]Ejecución!CE305</f>
        <v>0</v>
      </c>
      <c r="N76" s="42">
        <f>[1]Ejecución!CN305</f>
        <v>0</v>
      </c>
      <c r="O76" s="42">
        <f>[1]Ejecución!CW305</f>
        <v>0</v>
      </c>
      <c r="P76" s="10">
        <f t="shared" si="9"/>
        <v>0</v>
      </c>
    </row>
    <row r="77" spans="1:17" x14ac:dyDescent="0.25">
      <c r="A77" s="41" t="s">
        <v>86</v>
      </c>
      <c r="B77" s="10">
        <v>0</v>
      </c>
      <c r="C77" s="10">
        <v>0</v>
      </c>
      <c r="D77" s="42">
        <v>0</v>
      </c>
      <c r="E77" s="42">
        <v>0</v>
      </c>
      <c r="F77" s="42">
        <v>0</v>
      </c>
      <c r="G77" s="42">
        <v>0</v>
      </c>
      <c r="H77" s="42">
        <v>0</v>
      </c>
      <c r="I77" s="42">
        <v>0</v>
      </c>
      <c r="J77" s="42">
        <v>0</v>
      </c>
      <c r="K77" s="42">
        <v>0</v>
      </c>
      <c r="L77" s="42">
        <v>0</v>
      </c>
      <c r="M77" s="42">
        <v>0</v>
      </c>
      <c r="N77" s="42">
        <v>0</v>
      </c>
      <c r="O77" s="42">
        <v>0</v>
      </c>
      <c r="P77" s="10">
        <f t="shared" si="9"/>
        <v>0</v>
      </c>
    </row>
    <row r="78" spans="1:17" x14ac:dyDescent="0.25">
      <c r="A78" s="41" t="s">
        <v>87</v>
      </c>
      <c r="B78" s="10">
        <v>9256383</v>
      </c>
      <c r="C78" s="10">
        <v>22500000</v>
      </c>
      <c r="D78" s="42">
        <f>[1]Ejecución!C307</f>
        <v>0</v>
      </c>
      <c r="E78" s="42">
        <f>[1]Ejecución!J307</f>
        <v>0</v>
      </c>
      <c r="F78" s="42">
        <f>[1]Ejecución!S307</f>
        <v>0</v>
      </c>
      <c r="G78" s="42">
        <f>[1]Ejecución!AB307</f>
        <v>0</v>
      </c>
      <c r="H78" s="42">
        <f>[1]Ejecución!AK307</f>
        <v>0</v>
      </c>
      <c r="I78" s="42">
        <f>[1]Ejecución!AT307</f>
        <v>0</v>
      </c>
      <c r="J78" s="42">
        <f>[1]Ejecución!BD307</f>
        <v>0</v>
      </c>
      <c r="K78" s="42">
        <f>[1]Ejecución!BM307</f>
        <v>0</v>
      </c>
      <c r="L78" s="42">
        <f>[1]Ejecución!BV307</f>
        <v>0</v>
      </c>
      <c r="M78" s="42">
        <f>[1]Ejecución!CE307</f>
        <v>0</v>
      </c>
      <c r="N78" s="42">
        <f>[1]Ejecución!CN307</f>
        <v>0</v>
      </c>
      <c r="O78" s="42">
        <f>[1]Ejecución!CW307</f>
        <v>0</v>
      </c>
      <c r="P78" s="10">
        <f t="shared" si="9"/>
        <v>0</v>
      </c>
    </row>
    <row r="79" spans="1:17" ht="27" x14ac:dyDescent="0.25">
      <c r="A79" s="41" t="s">
        <v>88</v>
      </c>
      <c r="B79" s="10">
        <v>0</v>
      </c>
      <c r="C79" s="10">
        <v>1759961823.7099996</v>
      </c>
      <c r="D79" s="42">
        <v>0</v>
      </c>
      <c r="E79" s="42">
        <v>0</v>
      </c>
      <c r="F79" s="42">
        <v>0</v>
      </c>
      <c r="G79" s="42">
        <v>0</v>
      </c>
      <c r="H79" s="42">
        <v>0</v>
      </c>
      <c r="I79" s="42">
        <v>0</v>
      </c>
      <c r="J79" s="42">
        <v>0</v>
      </c>
      <c r="K79" s="42">
        <v>0</v>
      </c>
      <c r="L79" s="42">
        <v>0</v>
      </c>
      <c r="M79" s="42">
        <v>0</v>
      </c>
      <c r="N79" s="42">
        <v>0</v>
      </c>
      <c r="O79" s="42">
        <v>0</v>
      </c>
      <c r="P79" s="10">
        <f t="shared" si="9"/>
        <v>0</v>
      </c>
    </row>
    <row r="80" spans="1:17" ht="15.75" customHeight="1" x14ac:dyDescent="0.25">
      <c r="A80" s="38" t="s">
        <v>89</v>
      </c>
      <c r="B80" s="39">
        <f>SUM(B81:B84)</f>
        <v>0</v>
      </c>
      <c r="C80" s="39">
        <f>SUM(C81:C84)</f>
        <v>0</v>
      </c>
      <c r="D80" s="39">
        <f t="shared" ref="D80:O80" si="14">SUM(D81:D84)</f>
        <v>0</v>
      </c>
      <c r="E80" s="39">
        <f t="shared" si="14"/>
        <v>0</v>
      </c>
      <c r="F80" s="39">
        <f t="shared" si="14"/>
        <v>0</v>
      </c>
      <c r="G80" s="39">
        <f t="shared" si="14"/>
        <v>0</v>
      </c>
      <c r="H80" s="39">
        <f t="shared" si="14"/>
        <v>0</v>
      </c>
      <c r="I80" s="39">
        <f t="shared" si="14"/>
        <v>0</v>
      </c>
      <c r="J80" s="39">
        <f t="shared" si="14"/>
        <v>0</v>
      </c>
      <c r="K80" s="39">
        <f t="shared" si="14"/>
        <v>0</v>
      </c>
      <c r="L80" s="39">
        <f t="shared" si="14"/>
        <v>0</v>
      </c>
      <c r="M80" s="39">
        <f t="shared" si="14"/>
        <v>0</v>
      </c>
      <c r="N80" s="39">
        <f t="shared" si="14"/>
        <v>0</v>
      </c>
      <c r="O80" s="39">
        <f t="shared" si="14"/>
        <v>0</v>
      </c>
      <c r="P80" s="39">
        <f>SUM(D80:O80)</f>
        <v>0</v>
      </c>
      <c r="Q80" s="40"/>
    </row>
    <row r="81" spans="1:17" x14ac:dyDescent="0.25">
      <c r="A81" s="41" t="s">
        <v>90</v>
      </c>
      <c r="B81" s="10">
        <v>0</v>
      </c>
      <c r="C81" s="10">
        <v>0</v>
      </c>
      <c r="D81" s="42">
        <f>[1]Ejecución!C312</f>
        <v>0</v>
      </c>
      <c r="E81" s="42">
        <f>[1]Ejecución!J312</f>
        <v>0</v>
      </c>
      <c r="F81" s="42">
        <f>[1]Ejecución!S312</f>
        <v>0</v>
      </c>
      <c r="G81" s="42">
        <f>[1]Ejecución!AB312</f>
        <v>0</v>
      </c>
      <c r="H81" s="42">
        <f>[1]Ejecución!AK312</f>
        <v>0</v>
      </c>
      <c r="I81" s="42">
        <f>[1]Ejecución!AT312</f>
        <v>0</v>
      </c>
      <c r="J81" s="42">
        <f>[1]Ejecución!BD312</f>
        <v>0</v>
      </c>
      <c r="K81" s="42">
        <f>[1]Ejecución!BM312</f>
        <v>0</v>
      </c>
      <c r="L81" s="42">
        <f>[1]Ejecución!BV312</f>
        <v>0</v>
      </c>
      <c r="M81" s="42">
        <f>[1]Ejecución!CE312</f>
        <v>0</v>
      </c>
      <c r="N81" s="42">
        <f>[1]Ejecución!CN312</f>
        <v>0</v>
      </c>
      <c r="O81" s="42">
        <f>[1]Ejecución!CW312</f>
        <v>0</v>
      </c>
      <c r="P81" s="10">
        <f t="shared" si="9"/>
        <v>0</v>
      </c>
    </row>
    <row r="82" spans="1:17" x14ac:dyDescent="0.25">
      <c r="A82" s="41" t="s">
        <v>91</v>
      </c>
      <c r="B82" s="10">
        <v>0</v>
      </c>
      <c r="C82" s="10">
        <v>0</v>
      </c>
      <c r="D82" s="28">
        <v>0</v>
      </c>
      <c r="E82" s="28">
        <v>0</v>
      </c>
      <c r="F82" s="28">
        <v>0</v>
      </c>
      <c r="G82" s="28">
        <v>0</v>
      </c>
      <c r="H82" s="28">
        <v>0</v>
      </c>
      <c r="I82" s="28">
        <v>0</v>
      </c>
      <c r="J82" s="28">
        <v>0</v>
      </c>
      <c r="K82" s="28">
        <v>0</v>
      </c>
      <c r="L82" s="28">
        <v>0</v>
      </c>
      <c r="M82" s="28">
        <v>0</v>
      </c>
      <c r="N82" s="28">
        <v>0</v>
      </c>
      <c r="O82" s="28">
        <v>0</v>
      </c>
      <c r="P82" s="10">
        <f t="shared" si="9"/>
        <v>0</v>
      </c>
    </row>
    <row r="83" spans="1:17" x14ac:dyDescent="0.25">
      <c r="A83" s="41" t="s">
        <v>92</v>
      </c>
      <c r="B83" s="10">
        <v>0</v>
      </c>
      <c r="C83" s="10">
        <v>0</v>
      </c>
      <c r="D83" s="42">
        <f>[1]Ejecución!C313+[1]Ejecución!C315</f>
        <v>0</v>
      </c>
      <c r="E83" s="42">
        <f>[1]Ejecución!J313+[1]Ejecución!J315</f>
        <v>0</v>
      </c>
      <c r="F83" s="42">
        <f>[1]Ejecución!S313+[1]Ejecución!S315</f>
        <v>0</v>
      </c>
      <c r="G83" s="42">
        <f>[1]Ejecución!AB313+[1]Ejecución!AB315</f>
        <v>0</v>
      </c>
      <c r="H83" s="42">
        <f>[1]Ejecución!AK313+[1]Ejecución!AK315</f>
        <v>0</v>
      </c>
      <c r="I83" s="42">
        <f>[1]Ejecución!AT313+[1]Ejecución!AT315</f>
        <v>0</v>
      </c>
      <c r="J83" s="42">
        <f>[1]Ejecución!BD313+[1]Ejecución!BD315</f>
        <v>0</v>
      </c>
      <c r="K83" s="42">
        <f>[1]Ejecución!BM313+[1]Ejecución!BM315</f>
        <v>0</v>
      </c>
      <c r="L83" s="42">
        <f>[1]Ejecución!BV313+[1]Ejecución!BV315</f>
        <v>0</v>
      </c>
      <c r="M83" s="42">
        <f>[1]Ejecución!CE313+[1]Ejecución!CE315</f>
        <v>0</v>
      </c>
      <c r="N83" s="42">
        <f>[1]Ejecución!CN313+[1]Ejecución!CN315</f>
        <v>0</v>
      </c>
      <c r="O83" s="42">
        <f>[1]Ejecución!CW313+[1]Ejecución!CW315</f>
        <v>0</v>
      </c>
      <c r="P83" s="10">
        <f t="shared" si="9"/>
        <v>0</v>
      </c>
    </row>
    <row r="84" spans="1:17" ht="27" x14ac:dyDescent="0.25">
      <c r="A84" s="41" t="s">
        <v>93</v>
      </c>
      <c r="B84" s="10">
        <v>0</v>
      </c>
      <c r="C84" s="10">
        <v>0</v>
      </c>
      <c r="D84" s="42">
        <v>0</v>
      </c>
      <c r="E84" s="42">
        <v>0</v>
      </c>
      <c r="F84" s="42">
        <v>0</v>
      </c>
      <c r="G84" s="42">
        <v>0</v>
      </c>
      <c r="H84" s="42">
        <v>0</v>
      </c>
      <c r="I84" s="42">
        <v>0</v>
      </c>
      <c r="J84" s="42">
        <v>0</v>
      </c>
      <c r="K84" s="42">
        <v>0</v>
      </c>
      <c r="L84" s="42">
        <v>0</v>
      </c>
      <c r="M84" s="42">
        <v>0</v>
      </c>
      <c r="N84" s="42">
        <v>0</v>
      </c>
      <c r="O84" s="42">
        <v>0</v>
      </c>
      <c r="P84" s="10">
        <f t="shared" si="9"/>
        <v>0</v>
      </c>
    </row>
    <row r="85" spans="1:17" ht="18" customHeight="1" x14ac:dyDescent="0.25">
      <c r="A85" s="38" t="s">
        <v>94</v>
      </c>
      <c r="B85" s="39">
        <v>0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39">
        <v>0</v>
      </c>
      <c r="P85" s="39">
        <f>SUM(D85:O85)</f>
        <v>0</v>
      </c>
      <c r="Q85" s="40"/>
    </row>
    <row r="86" spans="1:17" x14ac:dyDescent="0.25">
      <c r="A86" s="41" t="s">
        <v>95</v>
      </c>
      <c r="B86" s="10">
        <v>0</v>
      </c>
      <c r="C86" s="10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10">
        <f t="shared" si="9"/>
        <v>0</v>
      </c>
    </row>
    <row r="87" spans="1:17" ht="27" x14ac:dyDescent="0.25">
      <c r="A87" s="41" t="s">
        <v>96</v>
      </c>
      <c r="B87" s="10">
        <v>0</v>
      </c>
      <c r="C87" s="10">
        <v>0</v>
      </c>
      <c r="D87" s="42">
        <v>0</v>
      </c>
      <c r="E87" s="42">
        <v>0</v>
      </c>
      <c r="F87" s="42">
        <v>0</v>
      </c>
      <c r="G87" s="42">
        <v>0</v>
      </c>
      <c r="H87" s="42">
        <v>0</v>
      </c>
      <c r="I87" s="42">
        <v>0</v>
      </c>
      <c r="J87" s="42">
        <v>0</v>
      </c>
      <c r="K87" s="42">
        <v>0</v>
      </c>
      <c r="L87" s="42">
        <v>0</v>
      </c>
      <c r="M87" s="42">
        <v>0</v>
      </c>
      <c r="N87" s="42">
        <v>0</v>
      </c>
      <c r="O87" s="42">
        <v>0</v>
      </c>
      <c r="P87" s="10">
        <f t="shared" si="9"/>
        <v>0</v>
      </c>
    </row>
    <row r="88" spans="1:17" ht="15.75" customHeight="1" x14ac:dyDescent="0.25">
      <c r="A88" s="38" t="s">
        <v>97</v>
      </c>
      <c r="B88" s="39">
        <v>0</v>
      </c>
      <c r="C88" s="39">
        <v>0</v>
      </c>
      <c r="D88" s="39">
        <v>0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  <c r="O88" s="39">
        <v>0</v>
      </c>
      <c r="P88" s="39">
        <f>SUM(D88:O88)</f>
        <v>0</v>
      </c>
      <c r="Q88" s="40"/>
    </row>
    <row r="89" spans="1:17" x14ac:dyDescent="0.25">
      <c r="A89" s="41" t="s">
        <v>98</v>
      </c>
      <c r="B89" s="10">
        <v>0</v>
      </c>
      <c r="C89" s="10">
        <v>0</v>
      </c>
      <c r="D89" s="42">
        <v>0</v>
      </c>
      <c r="E89" s="42">
        <v>0</v>
      </c>
      <c r="F89" s="42">
        <v>0</v>
      </c>
      <c r="G89" s="42">
        <v>0</v>
      </c>
      <c r="H89" s="42">
        <v>0</v>
      </c>
      <c r="I89" s="42">
        <v>0</v>
      </c>
      <c r="J89" s="42">
        <v>0</v>
      </c>
      <c r="K89" s="42">
        <v>0</v>
      </c>
      <c r="L89" s="42">
        <v>0</v>
      </c>
      <c r="M89" s="42">
        <v>0</v>
      </c>
      <c r="N89" s="42">
        <v>0</v>
      </c>
      <c r="O89" s="42">
        <v>0</v>
      </c>
      <c r="P89" s="10">
        <f t="shared" si="9"/>
        <v>0</v>
      </c>
    </row>
    <row r="90" spans="1:17" x14ac:dyDescent="0.25">
      <c r="A90" s="41" t="s">
        <v>99</v>
      </c>
      <c r="B90" s="10">
        <v>0</v>
      </c>
      <c r="C90" s="10">
        <v>0</v>
      </c>
      <c r="D90" s="42">
        <v>0</v>
      </c>
      <c r="E90" s="42">
        <v>0</v>
      </c>
      <c r="F90" s="42">
        <v>0</v>
      </c>
      <c r="G90" s="42">
        <v>0</v>
      </c>
      <c r="H90" s="42">
        <v>0</v>
      </c>
      <c r="I90" s="42">
        <v>0</v>
      </c>
      <c r="J90" s="42">
        <v>0</v>
      </c>
      <c r="K90" s="42">
        <v>0</v>
      </c>
      <c r="L90" s="42">
        <v>0</v>
      </c>
      <c r="M90" s="42">
        <v>0</v>
      </c>
      <c r="N90" s="42">
        <v>0</v>
      </c>
      <c r="O90" s="42">
        <v>0</v>
      </c>
      <c r="P90" s="10">
        <f t="shared" si="9"/>
        <v>0</v>
      </c>
    </row>
    <row r="91" spans="1:17" ht="27" x14ac:dyDescent="0.25">
      <c r="A91" s="41" t="s">
        <v>100</v>
      </c>
      <c r="B91" s="10">
        <v>0</v>
      </c>
      <c r="C91" s="10">
        <v>0</v>
      </c>
      <c r="D91" s="42">
        <v>0</v>
      </c>
      <c r="E91" s="42">
        <v>0</v>
      </c>
      <c r="F91" s="42">
        <v>0</v>
      </c>
      <c r="G91" s="42">
        <v>0</v>
      </c>
      <c r="H91" s="42">
        <v>0</v>
      </c>
      <c r="I91" s="42">
        <v>0</v>
      </c>
      <c r="J91" s="42">
        <v>0</v>
      </c>
      <c r="K91" s="42">
        <v>0</v>
      </c>
      <c r="L91" s="42">
        <v>0</v>
      </c>
      <c r="M91" s="42">
        <v>0</v>
      </c>
      <c r="N91" s="42">
        <v>0</v>
      </c>
      <c r="O91" s="42">
        <v>0</v>
      </c>
      <c r="P91" s="10">
        <f t="shared" si="9"/>
        <v>0</v>
      </c>
    </row>
    <row r="92" spans="1:17" x14ac:dyDescent="0.25">
      <c r="A92" s="44"/>
      <c r="B92" s="15"/>
      <c r="C92" s="15"/>
      <c r="D92" s="15"/>
      <c r="E92" s="15"/>
      <c r="F92" s="14"/>
      <c r="G92" s="14"/>
      <c r="H92" s="15"/>
      <c r="I92" s="15"/>
      <c r="J92" s="15"/>
      <c r="K92" s="15"/>
      <c r="L92" s="15"/>
      <c r="M92" s="15"/>
      <c r="N92" s="15"/>
      <c r="O92" s="15"/>
      <c r="P92" s="15"/>
    </row>
    <row r="93" spans="1:17" ht="15.95" customHeight="1" x14ac:dyDescent="0.25">
      <c r="A93" s="45" t="s">
        <v>101</v>
      </c>
      <c r="B93" s="46">
        <f>B88+B85+B80+B70+B62+B54+B44+B34+B28</f>
        <v>4340422390.8339424</v>
      </c>
      <c r="C93" s="46">
        <f>C88+C85+C80+C70+C62+C54+C44+C34+C28</f>
        <v>5971289595.561245</v>
      </c>
      <c r="D93" s="46">
        <f>D80+D70+D62+D54+D44+D34+D28</f>
        <v>209020242.25999999</v>
      </c>
      <c r="E93" s="46">
        <f>E80+E70+E62+E54+E44+E34+E28</f>
        <v>0</v>
      </c>
      <c r="F93" s="46">
        <f t="shared" ref="F93:P93" si="15">F80+F70+F62+F54+F44+F34+F28</f>
        <v>0</v>
      </c>
      <c r="G93" s="46">
        <f t="shared" si="15"/>
        <v>0</v>
      </c>
      <c r="H93" s="46">
        <f t="shared" si="15"/>
        <v>0</v>
      </c>
      <c r="I93" s="46">
        <f t="shared" si="15"/>
        <v>0</v>
      </c>
      <c r="J93" s="46">
        <f t="shared" si="15"/>
        <v>0</v>
      </c>
      <c r="K93" s="46">
        <f t="shared" si="15"/>
        <v>0</v>
      </c>
      <c r="L93" s="46">
        <f t="shared" si="15"/>
        <v>0</v>
      </c>
      <c r="M93" s="46">
        <f t="shared" si="15"/>
        <v>0</v>
      </c>
      <c r="N93" s="46">
        <f t="shared" si="15"/>
        <v>0</v>
      </c>
      <c r="O93" s="46">
        <f t="shared" si="15"/>
        <v>0</v>
      </c>
      <c r="P93" s="46">
        <f t="shared" si="15"/>
        <v>209020242.25999999</v>
      </c>
      <c r="Q93" s="47"/>
    </row>
    <row r="94" spans="1:17" ht="13.5" customHeight="1" x14ac:dyDescent="0.25">
      <c r="A94" s="35" t="s">
        <v>25</v>
      </c>
      <c r="B94" s="48"/>
      <c r="C94" s="48"/>
      <c r="D94" s="48"/>
      <c r="E94" s="10"/>
      <c r="G94" s="20"/>
      <c r="H94" s="10"/>
      <c r="I94" s="10"/>
      <c r="J94" s="10"/>
      <c r="K94" s="10"/>
      <c r="L94" s="10"/>
      <c r="M94" s="10"/>
      <c r="N94" s="10"/>
      <c r="O94" s="10"/>
      <c r="P94" s="49"/>
      <c r="Q94" s="20"/>
    </row>
    <row r="95" spans="1:17" ht="15.75" customHeight="1" x14ac:dyDescent="0.25">
      <c r="A95" s="38" t="s">
        <v>102</v>
      </c>
      <c r="B95" s="39">
        <f t="shared" ref="B95:C95" si="16">SUM(B96:B97)</f>
        <v>0</v>
      </c>
      <c r="C95" s="39">
        <f t="shared" si="16"/>
        <v>0</v>
      </c>
      <c r="D95" s="39">
        <f t="shared" ref="D95:O95" si="17">SUM(D96:D97)</f>
        <v>0</v>
      </c>
      <c r="E95" s="39">
        <f t="shared" si="17"/>
        <v>0</v>
      </c>
      <c r="F95" s="39">
        <f t="shared" si="17"/>
        <v>0</v>
      </c>
      <c r="G95" s="39">
        <f t="shared" si="17"/>
        <v>0</v>
      </c>
      <c r="H95" s="39">
        <f t="shared" si="17"/>
        <v>0</v>
      </c>
      <c r="I95" s="39">
        <f t="shared" si="17"/>
        <v>0</v>
      </c>
      <c r="J95" s="39">
        <f t="shared" si="17"/>
        <v>0</v>
      </c>
      <c r="K95" s="39">
        <f t="shared" si="17"/>
        <v>0</v>
      </c>
      <c r="L95" s="39">
        <f t="shared" si="17"/>
        <v>0</v>
      </c>
      <c r="M95" s="39">
        <f t="shared" si="17"/>
        <v>0</v>
      </c>
      <c r="N95" s="39">
        <f t="shared" si="17"/>
        <v>0</v>
      </c>
      <c r="O95" s="39">
        <f t="shared" si="17"/>
        <v>0</v>
      </c>
      <c r="P95" s="39">
        <f t="shared" ref="P95:P101" si="18">SUM(D95:O95)</f>
        <v>0</v>
      </c>
      <c r="Q95" s="40"/>
    </row>
    <row r="96" spans="1:17" x14ac:dyDescent="0.25">
      <c r="A96" s="41" t="s">
        <v>103</v>
      </c>
      <c r="B96" s="10">
        <v>0</v>
      </c>
      <c r="C96" s="10">
        <v>0</v>
      </c>
      <c r="D96" s="10">
        <v>0</v>
      </c>
      <c r="E96" s="10">
        <v>0</v>
      </c>
      <c r="F96" s="10"/>
      <c r="G96" s="10">
        <v>0</v>
      </c>
      <c r="H96" s="10">
        <v>0</v>
      </c>
      <c r="I96" s="10">
        <v>0</v>
      </c>
      <c r="J96" s="10">
        <v>0</v>
      </c>
      <c r="K96" s="10">
        <v>0</v>
      </c>
      <c r="L96" s="10">
        <v>0</v>
      </c>
      <c r="M96" s="10">
        <v>0</v>
      </c>
      <c r="N96" s="10">
        <v>0</v>
      </c>
      <c r="O96" s="10">
        <v>0</v>
      </c>
      <c r="P96" s="10">
        <f>SUM(D96:O96)</f>
        <v>0</v>
      </c>
    </row>
    <row r="97" spans="1:17" x14ac:dyDescent="0.25">
      <c r="A97" s="41" t="s">
        <v>104</v>
      </c>
      <c r="B97" s="10">
        <v>0</v>
      </c>
      <c r="C97" s="10">
        <v>0</v>
      </c>
      <c r="D97" s="10">
        <v>0</v>
      </c>
      <c r="E97" s="10">
        <v>0</v>
      </c>
      <c r="F97" s="10">
        <v>0</v>
      </c>
      <c r="G97" s="10">
        <v>0</v>
      </c>
      <c r="H97" s="10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10">
        <f t="shared" si="18"/>
        <v>0</v>
      </c>
    </row>
    <row r="98" spans="1:17" ht="15.75" customHeight="1" x14ac:dyDescent="0.25">
      <c r="A98" s="38" t="s">
        <v>105</v>
      </c>
      <c r="B98" s="39">
        <f>SUM(B99:B100)</f>
        <v>0</v>
      </c>
      <c r="C98" s="39">
        <f>SUM(C99:C100)</f>
        <v>0</v>
      </c>
      <c r="D98" s="39">
        <f>SUM(D99:D100)</f>
        <v>86501467.670000017</v>
      </c>
      <c r="E98" s="39">
        <f>SUM(E99:E100)</f>
        <v>0</v>
      </c>
      <c r="F98" s="39">
        <f>SUM(F99:F100)</f>
        <v>0</v>
      </c>
      <c r="G98" s="39">
        <f t="shared" ref="G98:L98" si="19">SUM(G99:G100)</f>
        <v>0</v>
      </c>
      <c r="H98" s="39">
        <f t="shared" si="19"/>
        <v>0</v>
      </c>
      <c r="I98" s="39">
        <f t="shared" si="19"/>
        <v>0</v>
      </c>
      <c r="J98" s="39">
        <f t="shared" si="19"/>
        <v>0</v>
      </c>
      <c r="K98" s="39">
        <f t="shared" si="19"/>
        <v>0</v>
      </c>
      <c r="L98" s="39">
        <f t="shared" si="19"/>
        <v>0</v>
      </c>
      <c r="M98" s="39">
        <f>SUM(M99:M100)</f>
        <v>0</v>
      </c>
      <c r="N98" s="39">
        <f>SUM(N99:N100)</f>
        <v>0</v>
      </c>
      <c r="O98" s="39">
        <f>SUM(O99:O100)</f>
        <v>0</v>
      </c>
      <c r="P98" s="39">
        <f t="shared" si="18"/>
        <v>86501467.670000017</v>
      </c>
    </row>
    <row r="99" spans="1:17" x14ac:dyDescent="0.25">
      <c r="A99" s="41" t="s">
        <v>106</v>
      </c>
      <c r="B99" s="10">
        <v>0</v>
      </c>
      <c r="C99" s="10">
        <v>0</v>
      </c>
      <c r="D99" s="10">
        <f>-[1]Variacion!C84</f>
        <v>86501467.670000017</v>
      </c>
      <c r="E99" s="10">
        <f>-[1]Variacion!E84</f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f>SUM(D99:O99)</f>
        <v>86501467.670000017</v>
      </c>
    </row>
    <row r="100" spans="1:17" x14ac:dyDescent="0.25">
      <c r="A100" s="41" t="s">
        <v>107</v>
      </c>
      <c r="B100" s="9">
        <v>0</v>
      </c>
      <c r="C100" s="9">
        <v>0</v>
      </c>
      <c r="D100" s="10">
        <v>0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9">
        <f t="shared" si="18"/>
        <v>0</v>
      </c>
    </row>
    <row r="101" spans="1:17" ht="15.75" customHeight="1" x14ac:dyDescent="0.25">
      <c r="A101" s="38" t="s">
        <v>108</v>
      </c>
      <c r="B101" s="39">
        <f>SUM(B102)</f>
        <v>0</v>
      </c>
      <c r="C101" s="39">
        <f>SUM(C102)</f>
        <v>0</v>
      </c>
      <c r="D101" s="39">
        <f>SUM(D102)</f>
        <v>0</v>
      </c>
      <c r="E101" s="39">
        <f t="shared" ref="E101:O101" si="20">SUM(E102)</f>
        <v>0</v>
      </c>
      <c r="F101" s="39">
        <f t="shared" si="20"/>
        <v>0</v>
      </c>
      <c r="G101" s="39">
        <f t="shared" si="20"/>
        <v>0</v>
      </c>
      <c r="H101" s="39">
        <f t="shared" si="20"/>
        <v>0</v>
      </c>
      <c r="I101" s="39">
        <f t="shared" si="20"/>
        <v>0</v>
      </c>
      <c r="J101" s="39">
        <f t="shared" si="20"/>
        <v>0</v>
      </c>
      <c r="K101" s="39">
        <f t="shared" si="20"/>
        <v>0</v>
      </c>
      <c r="L101" s="39">
        <f t="shared" si="20"/>
        <v>0</v>
      </c>
      <c r="M101" s="39">
        <f t="shared" si="20"/>
        <v>0</v>
      </c>
      <c r="N101" s="39">
        <f t="shared" si="20"/>
        <v>0</v>
      </c>
      <c r="O101" s="39">
        <f t="shared" si="20"/>
        <v>0</v>
      </c>
      <c r="P101" s="39">
        <f t="shared" si="18"/>
        <v>0</v>
      </c>
    </row>
    <row r="102" spans="1:17" ht="13.5" customHeight="1" x14ac:dyDescent="0.25">
      <c r="A102" s="41" t="s">
        <v>109</v>
      </c>
      <c r="B102" s="9">
        <v>0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f>SUM(D102:O102)</f>
        <v>0</v>
      </c>
    </row>
    <row r="103" spans="1:17" ht="15.95" customHeight="1" x14ac:dyDescent="0.25">
      <c r="A103" s="45" t="s">
        <v>33</v>
      </c>
      <c r="B103" s="46">
        <f t="shared" ref="B103:C103" si="21">B95+B98+B101</f>
        <v>0</v>
      </c>
      <c r="C103" s="46">
        <f t="shared" si="21"/>
        <v>0</v>
      </c>
      <c r="D103" s="46">
        <f>D95+D98+D101</f>
        <v>86501467.670000017</v>
      </c>
      <c r="E103" s="46">
        <f>E95+E98+E101</f>
        <v>0</v>
      </c>
      <c r="F103" s="46">
        <f>F95+F98+F101</f>
        <v>0</v>
      </c>
      <c r="G103" s="46">
        <f t="shared" ref="G103:O103" si="22">G95+G98+G101</f>
        <v>0</v>
      </c>
      <c r="H103" s="46">
        <f t="shared" si="22"/>
        <v>0</v>
      </c>
      <c r="I103" s="46">
        <f t="shared" si="22"/>
        <v>0</v>
      </c>
      <c r="J103" s="46">
        <f t="shared" si="22"/>
        <v>0</v>
      </c>
      <c r="K103" s="46">
        <f t="shared" si="22"/>
        <v>0</v>
      </c>
      <c r="L103" s="46">
        <f t="shared" si="22"/>
        <v>0</v>
      </c>
      <c r="M103" s="46">
        <f t="shared" si="22"/>
        <v>0</v>
      </c>
      <c r="N103" s="46">
        <f t="shared" si="22"/>
        <v>0</v>
      </c>
      <c r="O103" s="46">
        <f t="shared" si="22"/>
        <v>0</v>
      </c>
      <c r="P103" s="46">
        <f>P95+P98+P101</f>
        <v>86501467.670000017</v>
      </c>
    </row>
    <row r="104" spans="1:17" ht="10.5" customHeight="1" x14ac:dyDescent="0.25">
      <c r="A104" s="30"/>
      <c r="B104" s="10"/>
      <c r="C104" s="10"/>
      <c r="D104" s="10"/>
      <c r="E104" s="10"/>
      <c r="H104" s="10"/>
      <c r="I104" s="10"/>
      <c r="J104" s="10"/>
      <c r="K104" s="10"/>
      <c r="L104" s="10"/>
      <c r="M104" s="10"/>
      <c r="N104" s="10"/>
      <c r="O104" s="10"/>
    </row>
    <row r="105" spans="1:17" ht="15.95" customHeight="1" x14ac:dyDescent="0.25">
      <c r="A105" s="50" t="s">
        <v>110</v>
      </c>
      <c r="B105" s="51">
        <f t="shared" ref="B105:C105" si="23">B103+B93</f>
        <v>4340422390.8339424</v>
      </c>
      <c r="C105" s="51">
        <f t="shared" si="23"/>
        <v>5971289595.561245</v>
      </c>
      <c r="D105" s="51">
        <f>D103+D93</f>
        <v>295521709.93000001</v>
      </c>
      <c r="E105" s="51">
        <f>E103+E93</f>
        <v>0</v>
      </c>
      <c r="F105" s="51">
        <f t="shared" ref="F105:O105" si="24">F103+F93</f>
        <v>0</v>
      </c>
      <c r="G105" s="51">
        <f t="shared" si="24"/>
        <v>0</v>
      </c>
      <c r="H105" s="51">
        <f t="shared" si="24"/>
        <v>0</v>
      </c>
      <c r="I105" s="51">
        <f t="shared" si="24"/>
        <v>0</v>
      </c>
      <c r="J105" s="51">
        <f t="shared" si="24"/>
        <v>0</v>
      </c>
      <c r="K105" s="51">
        <f t="shared" si="24"/>
        <v>0</v>
      </c>
      <c r="L105" s="51">
        <f t="shared" si="24"/>
        <v>0</v>
      </c>
      <c r="M105" s="51">
        <f t="shared" si="24"/>
        <v>0</v>
      </c>
      <c r="N105" s="51">
        <f t="shared" si="24"/>
        <v>0</v>
      </c>
      <c r="O105" s="51">
        <f t="shared" si="24"/>
        <v>0</v>
      </c>
      <c r="P105" s="51">
        <f>SUM(D105:O105)</f>
        <v>295521709.93000001</v>
      </c>
    </row>
    <row r="106" spans="1:17" x14ac:dyDescent="0.25">
      <c r="A106" s="52"/>
      <c r="B106" s="52"/>
      <c r="C106" s="52"/>
      <c r="D106" s="10"/>
      <c r="E106" s="10"/>
      <c r="F106" s="10"/>
      <c r="I106" s="53"/>
      <c r="J106" s="52"/>
      <c r="K106" s="52"/>
      <c r="L106" s="52"/>
      <c r="M106" s="52"/>
      <c r="N106" s="52"/>
      <c r="O106" s="52"/>
    </row>
    <row r="107" spans="1:17" s="61" customFormat="1" hidden="1" x14ac:dyDescent="0.25">
      <c r="A107" s="54" t="s">
        <v>111</v>
      </c>
      <c r="B107" s="55"/>
      <c r="C107" s="52"/>
      <c r="D107" s="55"/>
      <c r="E107" s="56"/>
      <c r="F107" s="57"/>
      <c r="G107" s="56"/>
      <c r="H107" s="56"/>
      <c r="I107" s="58"/>
      <c r="J107" s="59"/>
      <c r="K107" s="60"/>
      <c r="L107" s="60"/>
      <c r="M107" s="60"/>
      <c r="N107" s="60"/>
      <c r="O107" s="60"/>
      <c r="P107" s="55"/>
      <c r="Q107"/>
    </row>
    <row r="108" spans="1:17" s="61" customFormat="1" hidden="1" x14ac:dyDescent="0.25">
      <c r="A108" s="62" t="s">
        <v>112</v>
      </c>
      <c r="B108" s="63" t="s">
        <v>113</v>
      </c>
      <c r="C108" s="52"/>
      <c r="D108" s="64" t="s">
        <v>114</v>
      </c>
      <c r="E108" s="64"/>
      <c r="F108" s="64"/>
      <c r="G108" s="64"/>
      <c r="H108" s="64"/>
      <c r="I108" s="64"/>
      <c r="J108" s="64"/>
      <c r="K108" s="64"/>
      <c r="L108" s="64"/>
      <c r="M108" s="64"/>
      <c r="N108" s="64"/>
      <c r="O108" s="64"/>
      <c r="P108" s="64"/>
      <c r="Q108"/>
    </row>
    <row r="109" spans="1:17" s="61" customFormat="1" hidden="1" x14ac:dyDescent="0.25">
      <c r="A109" s="54" t="s">
        <v>115</v>
      </c>
      <c r="B109" s="60" t="s">
        <v>116</v>
      </c>
      <c r="C109" s="65"/>
      <c r="D109" s="66" t="s">
        <v>117</v>
      </c>
      <c r="E109" s="66"/>
      <c r="F109" s="66"/>
      <c r="G109" s="66"/>
      <c r="H109" s="66"/>
      <c r="I109" s="66"/>
      <c r="J109" s="66"/>
      <c r="K109" s="66"/>
      <c r="L109" s="66"/>
      <c r="M109" s="66"/>
      <c r="N109" s="66"/>
      <c r="O109" s="66"/>
      <c r="P109" s="66"/>
      <c r="Q109"/>
    </row>
    <row r="110" spans="1:17" x14ac:dyDescent="0.25">
      <c r="A110" s="67"/>
      <c r="B110" s="67"/>
      <c r="C110" s="67"/>
      <c r="D110" s="10"/>
      <c r="E110" s="10"/>
      <c r="F110" s="10"/>
      <c r="K110" s="52"/>
      <c r="L110" s="52"/>
      <c r="M110" s="52"/>
    </row>
    <row r="111" spans="1:17" hidden="1" x14ac:dyDescent="0.25">
      <c r="A111" s="68">
        <v>45716</v>
      </c>
      <c r="B111" s="68"/>
      <c r="C111" s="68"/>
      <c r="E111" s="10"/>
      <c r="F111" s="10"/>
    </row>
    <row r="112" spans="1:17" x14ac:dyDescent="0.25">
      <c r="E112" s="10"/>
      <c r="F112" s="10"/>
    </row>
    <row r="113" spans="2:16" ht="12.75" x14ac:dyDescent="0.2">
      <c r="B113" s="69">
        <f t="shared" ref="B113:P113" si="25">+B25-B105</f>
        <v>-3.9424896240234375E-3</v>
      </c>
      <c r="C113" s="69">
        <f t="shared" si="25"/>
        <v>-1.2445449829101563E-3</v>
      </c>
      <c r="D113" s="69">
        <f t="shared" si="25"/>
        <v>0</v>
      </c>
      <c r="E113" s="69">
        <f t="shared" si="25"/>
        <v>0</v>
      </c>
      <c r="F113" s="69">
        <f t="shared" si="25"/>
        <v>0</v>
      </c>
      <c r="G113" s="69">
        <f t="shared" si="25"/>
        <v>0</v>
      </c>
      <c r="H113" s="69">
        <f t="shared" si="25"/>
        <v>0</v>
      </c>
      <c r="I113" s="69">
        <f t="shared" si="25"/>
        <v>0</v>
      </c>
      <c r="J113" s="69">
        <f t="shared" si="25"/>
        <v>0</v>
      </c>
      <c r="K113" s="69">
        <f t="shared" si="25"/>
        <v>0</v>
      </c>
      <c r="L113" s="69">
        <f t="shared" si="25"/>
        <v>0</v>
      </c>
      <c r="M113" s="69">
        <f t="shared" si="25"/>
        <v>0</v>
      </c>
      <c r="N113" s="69">
        <f t="shared" si="25"/>
        <v>0</v>
      </c>
      <c r="O113" s="69">
        <f t="shared" si="25"/>
        <v>0</v>
      </c>
      <c r="P113" s="69">
        <f t="shared" si="25"/>
        <v>0</v>
      </c>
    </row>
  </sheetData>
  <mergeCells count="10">
    <mergeCell ref="D108:P108"/>
    <mergeCell ref="D109:P109"/>
    <mergeCell ref="A1:P1"/>
    <mergeCell ref="A2:P2"/>
    <mergeCell ref="A3:P3"/>
    <mergeCell ref="A4:P4"/>
    <mergeCell ref="A6:A7"/>
    <mergeCell ref="B6:B7"/>
    <mergeCell ref="C6:C7"/>
    <mergeCell ref="D6:P6"/>
  </mergeCells>
  <printOptions horizontalCentered="1"/>
  <pageMargins left="0.19685039370078741" right="0.19685039370078741" top="0.39370078740157483" bottom="0.59055118110236227" header="0.31496062992125984" footer="0.19685039370078741"/>
  <pageSetup scale="86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Transparencia</vt:lpstr>
      <vt:lpstr>Transparencia!Área_de_impresión</vt:lpstr>
      <vt:lpstr>Transparencia!Títulos_a_imprimir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Moreta</dc:creator>
  <cp:lastModifiedBy>Sara Moreta</cp:lastModifiedBy>
  <dcterms:created xsi:type="dcterms:W3CDTF">2025-03-20T19:09:13Z</dcterms:created>
  <dcterms:modified xsi:type="dcterms:W3CDTF">2025-03-20T19:11:16Z</dcterms:modified>
</cp:coreProperties>
</file>