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institutoindotel-my.sharepoint.com/personal/smoreta_indotel_gob_do/Documents/Documentos/DPTO. PRESUPUESTO (Agosto 2021)/EJECUCION MENSUAL/EJECUCION 2025/REPORTE DF 2025/"/>
    </mc:Choice>
  </mc:AlternateContent>
  <xr:revisionPtr revIDLastSave="1" documentId="8_{8CED35F2-46F6-448F-B0AB-C8C533CE3E22}" xr6:coauthVersionLast="47" xr6:coauthVersionMax="47" xr10:uidLastSave="{7A07D88F-0A47-4AD8-B859-0A2DBF7488DA}"/>
  <bookViews>
    <workbookView xWindow="-120" yWindow="-120" windowWidth="20730" windowHeight="11040" xr2:uid="{00000000-000D-0000-FFFF-FFFF00000000}"/>
  </bookViews>
  <sheets>
    <sheet name="Transparencia" sheetId="3" r:id="rId1"/>
    <sheet name="Ejecucion" sheetId="15" r:id="rId2"/>
    <sheet name="Variacion" sheetId="2" r:id="rId3"/>
    <sheet name="Flujo" sheetId="13" r:id="rId4"/>
  </sheets>
  <definedNames>
    <definedName name="_xlnm.Print_Area" localSheetId="1">Ejecucion!$A$1:$G$221</definedName>
    <definedName name="_xlnm.Print_Area" localSheetId="3">Flujo!$A$1:$C$48</definedName>
    <definedName name="_xlnm.Print_Area" localSheetId="0">Transparencia!$A$1:$P$92</definedName>
    <definedName name="_xlnm.Print_Titles" localSheetId="1">Ejecucion!$7:$8</definedName>
    <definedName name="_xlnm.Print_Titles" localSheetId="0">Transparencia!$1:$8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0" i="3" l="1"/>
  <c r="G80" i="3"/>
  <c r="H80" i="3"/>
  <c r="I80" i="3"/>
  <c r="J80" i="3"/>
  <c r="K80" i="3"/>
  <c r="L80" i="3"/>
  <c r="M80" i="3"/>
  <c r="N80" i="3"/>
  <c r="O80" i="3"/>
  <c r="P80" i="3"/>
  <c r="P84" i="3"/>
  <c r="P82" i="3"/>
  <c r="P79" i="3"/>
  <c r="P78" i="3"/>
  <c r="E75" i="3"/>
  <c r="F75" i="3"/>
  <c r="G75" i="3"/>
  <c r="H75" i="3"/>
  <c r="I75" i="3"/>
  <c r="J75" i="3"/>
  <c r="K75" i="3"/>
  <c r="L75" i="3"/>
  <c r="M75" i="3"/>
  <c r="N75" i="3"/>
  <c r="O75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E80" i="3"/>
  <c r="D80" i="3"/>
  <c r="C80" i="3"/>
  <c r="B80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85" i="3" s="1"/>
  <c r="D75" i="3"/>
  <c r="C75" i="3"/>
  <c r="B75" i="3"/>
  <c r="G85" i="3" l="1"/>
  <c r="G87" i="3" s="1"/>
  <c r="P83" i="3"/>
  <c r="H85" i="3"/>
  <c r="H87" i="3" s="1"/>
  <c r="N85" i="3"/>
  <c r="N87" i="3" s="1"/>
  <c r="B87" i="3"/>
  <c r="L85" i="3"/>
  <c r="L87" i="3" s="1"/>
  <c r="K85" i="3"/>
  <c r="K87" i="3" s="1"/>
  <c r="J85" i="3"/>
  <c r="J87" i="3" s="1"/>
  <c r="P77" i="3"/>
  <c r="P85" i="3" s="1"/>
  <c r="I85" i="3"/>
  <c r="I87" i="3" s="1"/>
  <c r="O85" i="3"/>
  <c r="O87" i="3" s="1"/>
  <c r="C85" i="3"/>
  <c r="C87" i="3" s="1"/>
  <c r="M85" i="3"/>
  <c r="M87" i="3" s="1"/>
  <c r="F85" i="3"/>
  <c r="F87" i="3" s="1"/>
  <c r="E85" i="3"/>
  <c r="E87" i="3" s="1"/>
  <c r="D85" i="3"/>
  <c r="D87" i="3" s="1"/>
  <c r="P73" i="3"/>
  <c r="P74" i="3"/>
  <c r="P72" i="3"/>
  <c r="P71" i="3"/>
  <c r="P69" i="3"/>
  <c r="P68" i="3"/>
  <c r="P66" i="3"/>
  <c r="P65" i="3"/>
  <c r="P64" i="3"/>
  <c r="P63" i="3"/>
  <c r="P61" i="3"/>
  <c r="P60" i="3"/>
  <c r="P59" i="3"/>
  <c r="P58" i="3"/>
  <c r="P57" i="3"/>
  <c r="P56" i="3"/>
  <c r="P55" i="3"/>
  <c r="P54" i="3"/>
  <c r="P53" i="3"/>
  <c r="P51" i="3"/>
  <c r="P50" i="3"/>
  <c r="P49" i="3"/>
  <c r="P48" i="3"/>
  <c r="P47" i="3"/>
  <c r="P46" i="3"/>
  <c r="P45" i="3"/>
  <c r="P43" i="3"/>
  <c r="P42" i="3"/>
  <c r="P41" i="3"/>
  <c r="P40" i="3"/>
  <c r="P39" i="3"/>
  <c r="P38" i="3"/>
  <c r="P37" i="3"/>
  <c r="P35" i="3"/>
  <c r="P34" i="3"/>
  <c r="P33" i="3"/>
  <c r="P32" i="3"/>
  <c r="P31" i="3"/>
  <c r="P30" i="3"/>
  <c r="P29" i="3"/>
  <c r="P28" i="3"/>
  <c r="P27" i="3"/>
  <c r="P25" i="3"/>
  <c r="P24" i="3"/>
  <c r="P23" i="3"/>
  <c r="P22" i="3"/>
  <c r="P21" i="3"/>
  <c r="P20" i="3"/>
  <c r="P19" i="3"/>
  <c r="P18" i="3"/>
  <c r="P17" i="3"/>
  <c r="P12" i="3"/>
  <c r="P13" i="3"/>
  <c r="P14" i="3"/>
  <c r="P15" i="3"/>
  <c r="P11" i="3"/>
  <c r="P67" i="3" l="1"/>
  <c r="P44" i="3"/>
  <c r="P62" i="3"/>
  <c r="P10" i="3"/>
  <c r="P16" i="3"/>
  <c r="P26" i="3"/>
  <c r="P52" i="3"/>
  <c r="P70" i="3"/>
  <c r="P36" i="3"/>
  <c r="P75" i="3" l="1"/>
  <c r="P87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Sara Moreta</author>
  </authors>
  <commentList>
    <comment ref="B52" authorId="0" shapeId="0" xr:uid="{FB2B1393-5E2D-4809-8401-8AD2D1AF64F4}">
      <text>
        <r>
          <rPr>
            <b/>
            <sz val="9"/>
            <color indexed="81"/>
            <rFont val="Tahoma"/>
            <family val="2"/>
          </rPr>
          <t>Sara Moreta:</t>
        </r>
        <r>
          <rPr>
            <sz val="9"/>
            <color indexed="81"/>
            <rFont val="Tahoma"/>
            <family val="2"/>
          </rPr>
          <t xml:space="preserve">
JUNIO</t>
        </r>
      </text>
    </comment>
    <comment ref="B81" authorId="0" shapeId="0" xr:uid="{CACE4B4C-DDA1-433E-8551-38B2E78C5950}">
      <text>
        <r>
          <rPr>
            <b/>
            <sz val="9"/>
            <color indexed="81"/>
            <rFont val="Tahoma"/>
            <family val="2"/>
          </rPr>
          <t>Sara Moreta:</t>
        </r>
        <r>
          <rPr>
            <sz val="9"/>
            <color indexed="81"/>
            <rFont val="Tahoma"/>
            <family val="2"/>
          </rPr>
          <t xml:space="preserve">
En febrero corregir presupuesto
</t>
        </r>
      </text>
    </comment>
    <comment ref="B86" authorId="0" shapeId="0" xr:uid="{06FACBF5-2507-482B-8942-865FAC71C9F3}">
      <text>
        <r>
          <rPr>
            <b/>
            <sz val="9"/>
            <color indexed="81"/>
            <rFont val="Tahoma"/>
            <family val="2"/>
          </rPr>
          <t>Sara Moreta:</t>
        </r>
        <r>
          <rPr>
            <sz val="9"/>
            <color indexed="81"/>
            <rFont val="Tahoma"/>
            <family val="2"/>
          </rPr>
          <t xml:space="preserve">
debe ir a 6-2254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Sara Moreta</author>
  </authors>
  <commentList>
    <comment ref="A17" authorId="0" shapeId="0" xr:uid="{78FD51F8-D478-4685-B045-607170296134}">
      <text>
        <r>
          <rPr>
            <sz val="9"/>
            <color indexed="81"/>
            <rFont val="Tahoma"/>
            <family val="2"/>
          </rPr>
          <t>Se coloca la variacion del efectivo tal cual esta</t>
        </r>
      </text>
    </comment>
  </commentList>
</comments>
</file>

<file path=xl/sharedStrings.xml><?xml version="1.0" encoding="utf-8"?>
<sst xmlns="http://schemas.openxmlformats.org/spreadsheetml/2006/main" count="771" uniqueCount="691">
  <si>
    <t>Cuenta</t>
  </si>
  <si>
    <t>CLASIFICACION</t>
  </si>
  <si>
    <t>Ejecutado</t>
  </si>
  <si>
    <t>Pagado</t>
  </si>
  <si>
    <t>Presupuestado</t>
  </si>
  <si>
    <t xml:space="preserve">  </t>
  </si>
  <si>
    <t>INGRESOS CORRIENTES</t>
  </si>
  <si>
    <t>4-114232</t>
  </si>
  <si>
    <t>Contribución CDT</t>
  </si>
  <si>
    <t>4-9108</t>
  </si>
  <si>
    <t>Derecho Uso del Espectro</t>
  </si>
  <si>
    <t xml:space="preserve">INTERESES </t>
  </si>
  <si>
    <t>4-161206</t>
  </si>
  <si>
    <t>Intereses Certificados Financieros</t>
  </si>
  <si>
    <t>4-16121</t>
  </si>
  <si>
    <t>Intereses Cuenta Corriente</t>
  </si>
  <si>
    <t>---</t>
  </si>
  <si>
    <t>OTROS INGRESOS</t>
  </si>
  <si>
    <t>4-9105</t>
  </si>
  <si>
    <t>Depositos no identificados</t>
  </si>
  <si>
    <t>4-9112</t>
  </si>
  <si>
    <t>Servicios Adm. y Serv. de Telecomunicaciones</t>
  </si>
  <si>
    <t>4-9117</t>
  </si>
  <si>
    <t>4-9199</t>
  </si>
  <si>
    <t>Otros Ingresos</t>
  </si>
  <si>
    <t>TOTAL DE INGRESOS</t>
  </si>
  <si>
    <t>GASTOS CORRIENTES</t>
  </si>
  <si>
    <t>REMUNERACIONES Y CONTRIBUCIONES</t>
  </si>
  <si>
    <t>6-211</t>
  </si>
  <si>
    <t>6-2111</t>
  </si>
  <si>
    <t>REMUNERACIONES</t>
  </si>
  <si>
    <t>6-211101</t>
  </si>
  <si>
    <t>Sueldos Empleados Fijos</t>
  </si>
  <si>
    <t>6-2114</t>
  </si>
  <si>
    <t>6-211503</t>
  </si>
  <si>
    <t>Prestaciones Laborales</t>
  </si>
  <si>
    <t>6-211601</t>
  </si>
  <si>
    <t>Vacaciones</t>
  </si>
  <si>
    <t>6-212</t>
  </si>
  <si>
    <t>SOBRESUELDOS</t>
  </si>
  <si>
    <t>6-2122</t>
  </si>
  <si>
    <t>6-212201</t>
  </si>
  <si>
    <t>Compensacion Horas Extras</t>
  </si>
  <si>
    <t>6-212205</t>
  </si>
  <si>
    <t>Compensación por Servicios de Seguridad</t>
  </si>
  <si>
    <t>6-214</t>
  </si>
  <si>
    <t>GRATIFICACIONES Y BONIFICACIONES</t>
  </si>
  <si>
    <t>6-214201</t>
  </si>
  <si>
    <t xml:space="preserve">Bono Escolar </t>
  </si>
  <si>
    <t>6-214204</t>
  </si>
  <si>
    <t>6-215</t>
  </si>
  <si>
    <t>CONTRIBUCIONES A LA SEGURIDAD SOCIAL</t>
  </si>
  <si>
    <t>6-2151</t>
  </si>
  <si>
    <t>6-2152</t>
  </si>
  <si>
    <t>6-2153</t>
  </si>
  <si>
    <t>CONTRATACION DE SERVICIOS</t>
  </si>
  <si>
    <t>6-221</t>
  </si>
  <si>
    <t>SERVICIOS BÁSICOS</t>
  </si>
  <si>
    <t>6-2213</t>
  </si>
  <si>
    <t>Teléfonos</t>
  </si>
  <si>
    <t>6-2215</t>
  </si>
  <si>
    <t>Servicio de Internet y TV por Cable</t>
  </si>
  <si>
    <t>Energía Eléctrica</t>
  </si>
  <si>
    <t>6-2217</t>
  </si>
  <si>
    <t xml:space="preserve">Agua </t>
  </si>
  <si>
    <t>6-2218</t>
  </si>
  <si>
    <t>Recoleccion Residuos Sólidos</t>
  </si>
  <si>
    <t>6-222</t>
  </si>
  <si>
    <t>PUBLICIDAD, IMPRESIÓN Y ENCUADERNACIÓN</t>
  </si>
  <si>
    <t>6-2221</t>
  </si>
  <si>
    <t>6-2222</t>
  </si>
  <si>
    <t>6-223</t>
  </si>
  <si>
    <t>VIÁTICOS</t>
  </si>
  <si>
    <t>6-2231</t>
  </si>
  <si>
    <t>6-224</t>
  </si>
  <si>
    <t>TRANSPORTE Y ALMACENAJE</t>
  </si>
  <si>
    <t>6-2241</t>
  </si>
  <si>
    <t>6-2244</t>
  </si>
  <si>
    <t>6-225</t>
  </si>
  <si>
    <t>ALQUILERES Y RENTAS</t>
  </si>
  <si>
    <t>6-2251</t>
  </si>
  <si>
    <t>Alquiler y Renta de Edificios y Locales</t>
  </si>
  <si>
    <t>6-2254</t>
  </si>
  <si>
    <t>Alquiler Equipo de Transporte</t>
  </si>
  <si>
    <t>6-2258</t>
  </si>
  <si>
    <t>Otros Alquileres</t>
  </si>
  <si>
    <t>Alquileres diversos</t>
  </si>
  <si>
    <t>Alquiler Planta Electrica</t>
  </si>
  <si>
    <t>Alquiler de Parqueos</t>
  </si>
  <si>
    <t>Alquiler de Estaciones Moviles</t>
  </si>
  <si>
    <t>6-2259</t>
  </si>
  <si>
    <t>Derechos de Uso</t>
  </si>
  <si>
    <t>6-225901</t>
  </si>
  <si>
    <t>Licencias Informaticas</t>
  </si>
  <si>
    <t>6-226</t>
  </si>
  <si>
    <t>SEGUROS</t>
  </si>
  <si>
    <t>6-2261</t>
  </si>
  <si>
    <t>6-2262</t>
  </si>
  <si>
    <t>6-2263</t>
  </si>
  <si>
    <t>Seguro de Personas</t>
  </si>
  <si>
    <t>6-22631</t>
  </si>
  <si>
    <t>Seguro de Vida</t>
  </si>
  <si>
    <t>6-22632</t>
  </si>
  <si>
    <t>Seguro Salud Local</t>
  </si>
  <si>
    <t>Seguro Salud Internacional</t>
  </si>
  <si>
    <t>6-22633</t>
  </si>
  <si>
    <t>Seguro Ultimos Gastos</t>
  </si>
  <si>
    <t>6-227</t>
  </si>
  <si>
    <t>SERVICIOS DE CONSERVACIÓN, REPARACIONES MENORES E INSTALACIONES TEMPORALES</t>
  </si>
  <si>
    <t>6-2271</t>
  </si>
  <si>
    <t>6-227101</t>
  </si>
  <si>
    <t>6-227104</t>
  </si>
  <si>
    <t>6-2272</t>
  </si>
  <si>
    <t>Mantenimiento y Rep. de Maquinarias y Equipos</t>
  </si>
  <si>
    <t>6-227201</t>
  </si>
  <si>
    <t xml:space="preserve">Mantenimiento y Reparación de Muebles y equipo de oficina </t>
  </si>
  <si>
    <t>6-227206</t>
  </si>
  <si>
    <t>6-228</t>
  </si>
  <si>
    <t>OTROS SERVICIOS NO INCLUIDOS EN CONCEPTOS ANTERIORES</t>
  </si>
  <si>
    <t>6-2282</t>
  </si>
  <si>
    <t>Comisiones y Gastos Bancarios</t>
  </si>
  <si>
    <t>6-2285</t>
  </si>
  <si>
    <t>Fumigación, Lavandería, limpieza de oficina</t>
  </si>
  <si>
    <t>6-228501</t>
  </si>
  <si>
    <t>Fumigación</t>
  </si>
  <si>
    <t>6-228502</t>
  </si>
  <si>
    <t>Lavandería</t>
  </si>
  <si>
    <t>6-228503</t>
  </si>
  <si>
    <t xml:space="preserve">Limpieza  Higiene </t>
  </si>
  <si>
    <t>6-2286</t>
  </si>
  <si>
    <t>Organización de Eventos y Festividades</t>
  </si>
  <si>
    <t>6-2287</t>
  </si>
  <si>
    <t>Servicios Técnicos y Prof. prestados</t>
  </si>
  <si>
    <t>6-228704</t>
  </si>
  <si>
    <t>Servicios de Capacitacion</t>
  </si>
  <si>
    <t>6-228705</t>
  </si>
  <si>
    <t xml:space="preserve">Servicios de Informática y sistema </t>
  </si>
  <si>
    <t>6-2288</t>
  </si>
  <si>
    <t xml:space="preserve"> Impuestos, Derechos y Tasas</t>
  </si>
  <si>
    <t>6-228801</t>
  </si>
  <si>
    <t>6-229</t>
  </si>
  <si>
    <t>Otras Contrataciones de Servicios</t>
  </si>
  <si>
    <t>6-229203</t>
  </si>
  <si>
    <t>Servicios de Catering</t>
  </si>
  <si>
    <t>MATERIALES Y SUMINISTROS</t>
  </si>
  <si>
    <t>6-231</t>
  </si>
  <si>
    <t>ALIMENTOS Y PRODUCTOS AGROFORESTALES</t>
  </si>
  <si>
    <t>6-2313</t>
  </si>
  <si>
    <t>Productos Agroforestales y Pecuarios</t>
  </si>
  <si>
    <t>6-232</t>
  </si>
  <si>
    <t>TEXTILES Y VESTUARIOS</t>
  </si>
  <si>
    <t>6-2322</t>
  </si>
  <si>
    <t>Acabados Textiles</t>
  </si>
  <si>
    <t>6-2323</t>
  </si>
  <si>
    <t xml:space="preserve">Prendas de Vestir </t>
  </si>
  <si>
    <t>6-233</t>
  </si>
  <si>
    <t>PRODUCTOS DE PAPEL, CARTÓN E IMPRESOS</t>
  </si>
  <si>
    <t>6-2332</t>
  </si>
  <si>
    <t>6-2334</t>
  </si>
  <si>
    <t>Libros, Revistas y Periódicos</t>
  </si>
  <si>
    <t>6-235</t>
  </si>
  <si>
    <t>PRODUCTOS DE CUERO, CAUCHO Y PLÁSTICO</t>
  </si>
  <si>
    <t>6-2353</t>
  </si>
  <si>
    <t>6-236</t>
  </si>
  <si>
    <t>PRODUCTOS DE MINERALES, METÁLICOS Y NO METÁLICOS</t>
  </si>
  <si>
    <t>6-2363</t>
  </si>
  <si>
    <t>6-237</t>
  </si>
  <si>
    <t>COMBUSTIBLES, LUBRICANTES, PRODUCTOS QUÍMICOS Y CONEXOS</t>
  </si>
  <si>
    <t>6-2371</t>
  </si>
  <si>
    <t>Combustibles y Lubricantes</t>
  </si>
  <si>
    <t>6-237101</t>
  </si>
  <si>
    <t>Gasolina</t>
  </si>
  <si>
    <t>6-237102</t>
  </si>
  <si>
    <t>Gasoil</t>
  </si>
  <si>
    <t>6-2372</t>
  </si>
  <si>
    <t>Productos Químicos y Conexos</t>
  </si>
  <si>
    <t>6-239</t>
  </si>
  <si>
    <t>PRODUCTOS Y ÚTILES VARIOS</t>
  </si>
  <si>
    <t>6-2392</t>
  </si>
  <si>
    <t>Utiles de Escritorio, Oficina e Informática</t>
  </si>
  <si>
    <t>6-2396</t>
  </si>
  <si>
    <t>Productos Electricos y Afines</t>
  </si>
  <si>
    <t>TRANSFERENCIAS DE CORRIENTES</t>
  </si>
  <si>
    <t>6-241</t>
  </si>
  <si>
    <t>TRANSFERENCIAS CORRIENTES AL SECTOR PRIVADO</t>
  </si>
  <si>
    <t>6-2412</t>
  </si>
  <si>
    <t>Ayudas y Donaciones</t>
  </si>
  <si>
    <t>6-241202</t>
  </si>
  <si>
    <t>Ayudas y Donaciones Ocasionales a Hogares</t>
  </si>
  <si>
    <t>6-247</t>
  </si>
  <si>
    <t>TRANSFERENCIAS CORRIENTES AL SECTOR EXTERNO</t>
  </si>
  <si>
    <t>6-2472</t>
  </si>
  <si>
    <t>Transferencias Corrientes a Organismos Intern.</t>
  </si>
  <si>
    <t>TOTAL GASTOS CORRIENTES</t>
  </si>
  <si>
    <t>6-91</t>
  </si>
  <si>
    <t>1-26</t>
  </si>
  <si>
    <t>BIENES MUEBLES, INMUEBLES E INTANGIBLES</t>
  </si>
  <si>
    <t>1-261</t>
  </si>
  <si>
    <t>MOBILIARIO Y EQUIPO</t>
  </si>
  <si>
    <t>1-2611</t>
  </si>
  <si>
    <t>1-2613</t>
  </si>
  <si>
    <t>1-265</t>
  </si>
  <si>
    <t>MAQUINARIA, OTROS EQUIPOS Y HERRAMIENTAS</t>
  </si>
  <si>
    <t>1-2656</t>
  </si>
  <si>
    <t>PROYECTOS   FDT</t>
  </si>
  <si>
    <t>5-4003</t>
  </si>
  <si>
    <t>5-4003-003</t>
  </si>
  <si>
    <t>5-9100</t>
  </si>
  <si>
    <t>TOTAL DE GASTOS E INVERSION</t>
  </si>
  <si>
    <t>TOTAL GENERAL  DE GASTOS</t>
  </si>
  <si>
    <t>INSTITUTO DOMINICANO DE LAS TELECOMUNICACIONES</t>
  </si>
  <si>
    <t>DIRECCION FINANCIERA</t>
  </si>
  <si>
    <t>DEPARTAMENTO DE PRESUPUESTO</t>
  </si>
  <si>
    <t>ESTADO DE EJECUCION PRESUPUESTARIA</t>
  </si>
  <si>
    <t>Balance inicial en caja y banco</t>
  </si>
  <si>
    <t>mas: Ingreso</t>
  </si>
  <si>
    <t>(=) disponible</t>
  </si>
  <si>
    <t>(=) Balance Final en caja y banco</t>
  </si>
  <si>
    <t>Incremento y/o Disminucion en caja y banco</t>
  </si>
  <si>
    <t>1-11</t>
  </si>
  <si>
    <t xml:space="preserve">Balance inicial </t>
  </si>
  <si>
    <t>Mas: cuentas por pagar del mes</t>
  </si>
  <si>
    <t>Menos: pagos del mes</t>
  </si>
  <si>
    <t>(=) Balance final</t>
  </si>
  <si>
    <t xml:space="preserve">Aumento y/o (disminucion) </t>
  </si>
  <si>
    <t>Acumulado</t>
  </si>
  <si>
    <t>Variación</t>
  </si>
  <si>
    <t>1-13</t>
  </si>
  <si>
    <t>1-14</t>
  </si>
  <si>
    <t>Aumento otras ctas por cobrar</t>
  </si>
  <si>
    <t>1-15</t>
  </si>
  <si>
    <t>Aumento de los inventarios</t>
  </si>
  <si>
    <t>1-1611</t>
  </si>
  <si>
    <t>Aumento Seguro de Vehiculos</t>
  </si>
  <si>
    <t>1-1612</t>
  </si>
  <si>
    <t>Aumento Seguros de Propiedad</t>
  </si>
  <si>
    <t>1-1616</t>
  </si>
  <si>
    <t>1-1617</t>
  </si>
  <si>
    <t>Aumento Seguro Medico Internacional</t>
  </si>
  <si>
    <t>1-1618</t>
  </si>
  <si>
    <t>Aumento Seguro Dental</t>
  </si>
  <si>
    <t>1-162</t>
  </si>
  <si>
    <t>Aumento otros pagado anticipado</t>
  </si>
  <si>
    <t>1-1622</t>
  </si>
  <si>
    <t>Aumento de imprevisto</t>
  </si>
  <si>
    <t>1-17</t>
  </si>
  <si>
    <t>Aumento Inversión</t>
  </si>
  <si>
    <t>1-41</t>
  </si>
  <si>
    <t>2-00</t>
  </si>
  <si>
    <t>2-12</t>
  </si>
  <si>
    <t>2-1301</t>
  </si>
  <si>
    <t>2-1302</t>
  </si>
  <si>
    <t>2-19</t>
  </si>
  <si>
    <t>Disminucion Otras Cuentas por Pagar</t>
  </si>
  <si>
    <t>2-228</t>
  </si>
  <si>
    <t>Disminución Impuestos Retenidos</t>
  </si>
  <si>
    <t>3-1</t>
  </si>
  <si>
    <t>Disminucion Patrimonio</t>
  </si>
  <si>
    <t>Sub-total</t>
  </si>
  <si>
    <t>Aumento de Otras Cuentas por Pagar</t>
  </si>
  <si>
    <t>Aumento impuestos retenidos</t>
  </si>
  <si>
    <t>Aumento patrimonio</t>
  </si>
  <si>
    <t>Disminucion de Cuentas por Cobrar</t>
  </si>
  <si>
    <t>Disminucion  Otras cuentas por cobrar</t>
  </si>
  <si>
    <t>Disminucion de los inventarios</t>
  </si>
  <si>
    <t>Disminucion Seguro Medico Internacional</t>
  </si>
  <si>
    <t>Disminucion otros pagos anticipados</t>
  </si>
  <si>
    <t>Disminucion de imprevistos</t>
  </si>
  <si>
    <t>Disminuciòn de inversiones</t>
  </si>
  <si>
    <t>Disminución de Fianzas y Depósitos</t>
  </si>
  <si>
    <t xml:space="preserve">Totales Netos </t>
  </si>
  <si>
    <t>Cuentas por pagar</t>
  </si>
  <si>
    <t>4 - APLICACIONES FINANCIERAS</t>
  </si>
  <si>
    <t>TOTAL APLICACIONES FINANCIERAS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</si>
  <si>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</si>
  <si>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</si>
  <si>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</si>
  <si>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</si>
  <si>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</si>
  <si>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</si>
  <si>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</si>
  <si>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</si>
  <si>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</si>
  <si>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</si>
  <si>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</si>
  <si>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</si>
  <si>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</si>
  <si>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</si>
  <si>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</si>
  <si>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</si>
  <si>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</si>
  <si>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</si>
  <si>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</si>
  <si>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</si>
  <si>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</si>
  <si>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</si>
  <si>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</si>
  <si>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</si>
  <si>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</si>
  <si>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</si>
  <si>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</si>
  <si>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</si>
  <si>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</si>
  <si>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</si>
  <si>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</si>
  <si>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</si>
  <si>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</si>
  <si>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</si>
  <si>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</si>
  <si>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</si>
  <si>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</si>
  <si>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</si>
  <si>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</si>
  <si>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</si>
  <si>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</si>
  <si>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</si>
  <si>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</si>
  <si>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</si>
  <si>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</si>
  <si>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</si>
  <si>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</si>
  <si>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</si>
  <si>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</si>
  <si>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</si>
  <si>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</si>
  <si>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</si>
  <si>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</si>
  <si>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</si>
  <si>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</si>
  <si>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</si>
  <si>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</si>
  <si>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</si>
  <si>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</si>
  <si>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</si>
  <si>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</si>
  <si>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</si>
  <si>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</si>
  <si>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</si>
  <si>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</si>
  <si>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</si>
  <si>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</si>
  <si>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</si>
  <si>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</si>
  <si>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</si>
  <si>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</si>
  <si>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</si>
  <si>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</si>
  <si>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</si>
  <si>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GASTOS Y APLICACIONES FINANCIERAS</t>
  </si>
  <si>
    <t xml:space="preserve">Ejecución de Gastos y Aplicaciones Financieras </t>
  </si>
  <si>
    <t>Valores en RD$</t>
  </si>
  <si>
    <t>Presupuesto Aprobado</t>
  </si>
  <si>
    <t xml:space="preserve"> </t>
  </si>
  <si>
    <t>Muebles de Oficina y Estanteria</t>
  </si>
  <si>
    <t>Instituto Dominicano de las Telecomunicaciones</t>
  </si>
  <si>
    <t>Origen y aplicación de los recursos</t>
  </si>
  <si>
    <t>Recursos Originados en Actividades del Periodo</t>
  </si>
  <si>
    <t>Ingresos provenientes de actividades de operativas</t>
  </si>
  <si>
    <t xml:space="preserve">Contribución al Desarrollo de las Telecomunicaciones </t>
  </si>
  <si>
    <t>Ingresos Percibidos en operaciones</t>
  </si>
  <si>
    <t>Total de Recursos Originados en el Periodo</t>
  </si>
  <si>
    <t>Recursos Aplicados en Actividades del Periodo</t>
  </si>
  <si>
    <t>Recursos Aplicados en Gastos Corrientes</t>
  </si>
  <si>
    <t>Remuneraciones al Personal</t>
  </si>
  <si>
    <t>Contratacion de Servicios</t>
  </si>
  <si>
    <t>Materiales y Suministros</t>
  </si>
  <si>
    <t>Transferencias Corrientes al Sector Público, Privado y Externo</t>
  </si>
  <si>
    <t>Total de Recursos Aplicados en Gastos Corrientes</t>
  </si>
  <si>
    <t>Recursos Aplicados en Gastos de Capital</t>
  </si>
  <si>
    <t>Inversión en Bienes Muebles, Inmuebles e Intangibles</t>
  </si>
  <si>
    <t>Proyectos FDT</t>
  </si>
  <si>
    <t>Total Recursos Aplicados a Gastos de Capital</t>
  </si>
  <si>
    <t>Excedente (Disminución) de Recursos en las Operaciones del Periodo</t>
  </si>
  <si>
    <t>Efectivo Disponible al Inicio del Ejercicio</t>
  </si>
  <si>
    <t>Efectivo Disponible al Final del Ejercicio</t>
  </si>
  <si>
    <t>6-211209</t>
  </si>
  <si>
    <t>6-212203</t>
  </si>
  <si>
    <t>Publicidad y Propaganda</t>
  </si>
  <si>
    <t>Impresión y Encuadernación</t>
  </si>
  <si>
    <t>6-2232</t>
  </si>
  <si>
    <t>6-237106</t>
  </si>
  <si>
    <t>Lubricantes</t>
  </si>
  <si>
    <t>6-2395</t>
  </si>
  <si>
    <t>Utiles de Cocina y Comedor</t>
  </si>
  <si>
    <t>Depreciacion y  Amortizaciones</t>
  </si>
  <si>
    <t>Depreciación</t>
  </si>
  <si>
    <t>Aumento Seguro Medico Nacional</t>
  </si>
  <si>
    <t>Disminucion de Ctas. por Pagar Proveedores</t>
  </si>
  <si>
    <t>Disminucion de Acumulaciones y Retenciones</t>
  </si>
  <si>
    <t>Disminucion Provision Regalia Pascual</t>
  </si>
  <si>
    <t>Disminucion Provision Prestaciones Laborales</t>
  </si>
  <si>
    <t>Aumento de Ctas. por Pagar Proveedores</t>
  </si>
  <si>
    <t>Aumento de Acumulaciones y Retenciones</t>
  </si>
  <si>
    <t>Aumento Provision Regalia Pascual</t>
  </si>
  <si>
    <t>Aumento Provisión Prestaciones Laborales</t>
  </si>
  <si>
    <t>Disminucion Seguros de Vehiculos</t>
  </si>
  <si>
    <t>Disminucion Seguros de Propiedad</t>
  </si>
  <si>
    <t>Disminucion Seguro Medico Nacional</t>
  </si>
  <si>
    <t>Disminucion Seguro Dental</t>
  </si>
  <si>
    <t>Abril</t>
  </si>
  <si>
    <t>Presupuesto Modificado</t>
  </si>
  <si>
    <t>Gasto Devengado</t>
  </si>
  <si>
    <t>Enero</t>
  </si>
  <si>
    <t>Febrero</t>
  </si>
  <si>
    <t>Marzo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</si>
  <si>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</si>
  <si>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</si>
  <si>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</si>
  <si>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</si>
  <si>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</si>
  <si>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</si>
  <si>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</si>
  <si>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</si>
  <si>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</si>
  <si>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Detalle</t>
  </si>
  <si>
    <t>VARIACION EJECUCION MENSUAL</t>
  </si>
  <si>
    <t>Servicios Adm. y Serv. de Telecomunicaciones (No Objecion)</t>
  </si>
  <si>
    <t>Publicaciones de Avisos Oficiales</t>
  </si>
  <si>
    <t>Contribución al Seguro Salud (SFS)</t>
  </si>
  <si>
    <t>Contribución al Fondo de Pensiones (AFP)</t>
  </si>
  <si>
    <t>Contribución al Seguro de Riesgos Laborales (ARL)</t>
  </si>
  <si>
    <t>Alimentos y bebidas para Personas</t>
  </si>
  <si>
    <t>6-228701</t>
  </si>
  <si>
    <t>Servicios Profesionales y Técnicos</t>
  </si>
  <si>
    <t>6-228702</t>
  </si>
  <si>
    <t>Servicios Jurídicos</t>
  </si>
  <si>
    <t>VARIACION DE CAJA Y BANCO</t>
  </si>
  <si>
    <t>VARIACION CUENTAS POR PAGAR</t>
  </si>
  <si>
    <t>6-2233</t>
  </si>
  <si>
    <t>5-60</t>
  </si>
  <si>
    <t>Plan Bianual  de Proyectos 2023-2024</t>
  </si>
  <si>
    <t>5-6001</t>
  </si>
  <si>
    <t>Sueldo Anual No. 13</t>
  </si>
  <si>
    <t>Compensaciones</t>
  </si>
  <si>
    <t>Compensación Alimentación</t>
  </si>
  <si>
    <t>6-221601</t>
  </si>
  <si>
    <t>6-222103</t>
  </si>
  <si>
    <t>Viaticos dentro del Pais</t>
  </si>
  <si>
    <t>Viaticos fuera del Pais</t>
  </si>
  <si>
    <t>Otros Viaticos</t>
  </si>
  <si>
    <t>Eventos y Reuniones</t>
  </si>
  <si>
    <t>6-2331</t>
  </si>
  <si>
    <t>Papel y Cartón</t>
  </si>
  <si>
    <t>Neumáticos y Cámaras de Aire</t>
  </si>
  <si>
    <t>Aumento  Cuentas por Cobrar</t>
  </si>
  <si>
    <t>Aumento fianzas y Depositos</t>
  </si>
  <si>
    <t> </t>
  </si>
  <si>
    <t>2.1</t>
  </si>
  <si>
    <t>Personal de carácter eventual</t>
  </si>
  <si>
    <t>2.2</t>
  </si>
  <si>
    <t>Contratacion De Mantenimiento Y Reparaciones Menores</t>
  </si>
  <si>
    <t>Mantenimiento y reparaciones menores en edificaciones</t>
  </si>
  <si>
    <t>Impuestos</t>
  </si>
  <si>
    <t>2.3</t>
  </si>
  <si>
    <t>Papel de Escritorio</t>
  </si>
  <si>
    <t>6-237206</t>
  </si>
  <si>
    <t>Pinturas, Lacas, Barnices, Diluyentes y Absorbentes</t>
  </si>
  <si>
    <t>6-2391</t>
  </si>
  <si>
    <t xml:space="preserve">Material para Limpieza </t>
  </si>
  <si>
    <t>6-2398</t>
  </si>
  <si>
    <t>Otros Repuestos y Accesorios Menores</t>
  </si>
  <si>
    <t>2.4</t>
  </si>
  <si>
    <t>2.6</t>
  </si>
  <si>
    <t>1-2655</t>
  </si>
  <si>
    <t>Equipo de comunicación, telecomunicaciones y señalización</t>
  </si>
  <si>
    <t>Equipos de Generación Electrica y afines</t>
  </si>
  <si>
    <t>1-266</t>
  </si>
  <si>
    <t>EQUIPOS DE DEFENSA Y SEGURIDAD</t>
  </si>
  <si>
    <t>1-2662</t>
  </si>
  <si>
    <t>Equipos de Seguridad</t>
  </si>
  <si>
    <t>Gastos a administrativos del proyecto (PB 2023-2024)</t>
  </si>
  <si>
    <t>5-6002</t>
  </si>
  <si>
    <t>Proyecto Conectar a los No Conectados (PB 2023-2024)</t>
  </si>
  <si>
    <t>5-6002-02</t>
  </si>
  <si>
    <t>Componente: Subsidio a la Demanda (PB 2023-2024)</t>
  </si>
  <si>
    <t>5-6002-0201</t>
  </si>
  <si>
    <t>5-6002-0202</t>
  </si>
  <si>
    <t>5-6003</t>
  </si>
  <si>
    <t xml:space="preserve">Proyectos Especiales (PB 2023-2024) </t>
  </si>
  <si>
    <t>Variación Acumulada</t>
  </si>
  <si>
    <t>% Acum.</t>
  </si>
  <si>
    <t>6-2281</t>
  </si>
  <si>
    <t>Gastos Judiciales</t>
  </si>
  <si>
    <t>6-228706</t>
  </si>
  <si>
    <t>Otros Servicios Profesionales y Técnicos</t>
  </si>
  <si>
    <t>6-2355</t>
  </si>
  <si>
    <t>Artículos Plásticos</t>
  </si>
  <si>
    <t>6-237299</t>
  </si>
  <si>
    <t>Otros Productos Quimicos y Conexos</t>
  </si>
  <si>
    <t>1-2614</t>
  </si>
  <si>
    <t>Electrodomesticos</t>
  </si>
  <si>
    <t>1-262</t>
  </si>
  <si>
    <t>MOBILIARIO Y EQUIPO DE AUDIO, AUDIOVISUAL, RECREATIVO Y EDUCACIONAL</t>
  </si>
  <si>
    <t>1-2623</t>
  </si>
  <si>
    <t>Cámaras Fotográficas y de Video</t>
  </si>
  <si>
    <t>SARA MORETA</t>
  </si>
  <si>
    <t>ENC. DE PRESUPUESTO</t>
  </si>
  <si>
    <t>Total Recursos Aplicados en las Actividades del Periodo</t>
  </si>
  <si>
    <t>6-228802</t>
  </si>
  <si>
    <t>Derechos</t>
  </si>
  <si>
    <t>6-228803</t>
  </si>
  <si>
    <t>Tasas</t>
  </si>
  <si>
    <t>1-2621</t>
  </si>
  <si>
    <t>Equipos y Aparatos Audiovisuales</t>
  </si>
  <si>
    <t>6-229101</t>
  </si>
  <si>
    <t>Otras contrataciones de servicios</t>
  </si>
  <si>
    <t>6-239904</t>
  </si>
  <si>
    <t>Productos y Utiles de Defensa y Seguridad</t>
  </si>
  <si>
    <t>6-239905</t>
  </si>
  <si>
    <t>Productos y útiles diversos</t>
  </si>
  <si>
    <t>1-2652</t>
  </si>
  <si>
    <t>5-6001-02</t>
  </si>
  <si>
    <t>5-6002-01</t>
  </si>
  <si>
    <t>Componente: Acceso e Infraestructura (PB 2023-2024)</t>
  </si>
  <si>
    <t>5-6002-0101</t>
  </si>
  <si>
    <t>5-6003-01</t>
  </si>
  <si>
    <t>Alquiler Equipos de Cómputos</t>
  </si>
  <si>
    <t>6-22635</t>
  </si>
  <si>
    <t>Disminución Cuenta por Pagar</t>
  </si>
  <si>
    <t>Sara Moreta</t>
  </si>
  <si>
    <t>Elisa Rondon</t>
  </si>
  <si>
    <t>Jose M. Disla</t>
  </si>
  <si>
    <t>Encargada de Presupuesto</t>
  </si>
  <si>
    <t>Director Financiero</t>
  </si>
  <si>
    <t>Gerente Financiera</t>
  </si>
  <si>
    <t>6-211206</t>
  </si>
  <si>
    <t>Jornales</t>
  </si>
  <si>
    <t>6-212204</t>
  </si>
  <si>
    <t>Prima de Transporte</t>
  </si>
  <si>
    <t>6-236306</t>
  </si>
  <si>
    <t>Productos Metálicos</t>
  </si>
  <si>
    <t>Recursos Aplicados a Actividades de Financiamientos</t>
  </si>
  <si>
    <t xml:space="preserve">Disminucion de las Cuentas por Pagar Corto Plazo </t>
  </si>
  <si>
    <t>Total Recursos Aplicados a Actividades de Financiamientos</t>
  </si>
  <si>
    <t>_________________________</t>
  </si>
  <si>
    <t>Bono Vacacional (15)</t>
  </si>
  <si>
    <t xml:space="preserve">    Pasajes y Gastos de Transporte</t>
  </si>
  <si>
    <t xml:space="preserve">    Peaje</t>
  </si>
  <si>
    <t>6-2253</t>
  </si>
  <si>
    <t>Servicios de alquiler de vehiculos</t>
  </si>
  <si>
    <t xml:space="preserve">     Bienes Inmuebles (Propiedad)</t>
  </si>
  <si>
    <t xml:space="preserve">     Bienes Muebles (vehículos)</t>
  </si>
  <si>
    <t>Seguro Viajes Institucionales</t>
  </si>
  <si>
    <t>Mantenimiento y reparación de obras de ingeniería civil o infraestructura</t>
  </si>
  <si>
    <t>6-227105</t>
  </si>
  <si>
    <t>Mantenimiento y reparación en obras de dominio público</t>
  </si>
  <si>
    <t>6-227107</t>
  </si>
  <si>
    <t>Mantenimiento, reparación, servicios de pintura y sus derivados</t>
  </si>
  <si>
    <t>Mantenimiento y Reparación Equipo de Transporte, Traccion y Elevacion</t>
  </si>
  <si>
    <t>6-228708</t>
  </si>
  <si>
    <t>Servicio de mantenimiento, reparación, desmonte e instalación de maquinarias y equipos</t>
  </si>
  <si>
    <t>6-228601</t>
  </si>
  <si>
    <t>6-229201</t>
  </si>
  <si>
    <t>Servicios de Alimentacion</t>
  </si>
  <si>
    <t>6-239801</t>
  </si>
  <si>
    <t>Repuestos</t>
  </si>
  <si>
    <t>6-239802</t>
  </si>
  <si>
    <t>Accesorios</t>
  </si>
  <si>
    <t>6-2399</t>
  </si>
  <si>
    <t xml:space="preserve">Productos y Utiles Varios NIP </t>
  </si>
  <si>
    <t>TOTAL GASTOS CORRIENTES Y DEPRECIACION</t>
  </si>
  <si>
    <t>Equipos de Tecnologiade la Informacion y Comunicación</t>
  </si>
  <si>
    <t xml:space="preserve">Maquinaria y Equipo Industrial </t>
  </si>
  <si>
    <t>Menos: gastos</t>
  </si>
  <si>
    <t>INGRESOS CENTRO INDOTEL</t>
  </si>
  <si>
    <t>Variacion del mes</t>
  </si>
  <si>
    <t>% mes</t>
  </si>
  <si>
    <t>Enero - Febrero</t>
  </si>
  <si>
    <t>4-9106</t>
  </si>
  <si>
    <t>Alquiler de espacios</t>
  </si>
  <si>
    <t>6-212206</t>
  </si>
  <si>
    <t>Incentivo por Rendimiento Individual (6-2141 Bono CD; 6-212209- Bono por Desempeño)</t>
  </si>
  <si>
    <t>Bono por Desempeño CD</t>
  </si>
  <si>
    <t>6-214202</t>
  </si>
  <si>
    <t>Gratificaciones por Pasantias</t>
  </si>
  <si>
    <t>6-214203</t>
  </si>
  <si>
    <t>Gratificaciones por Aniversario en la Institucion</t>
  </si>
  <si>
    <t>Oras Gratificaciones (6-2143-Bono Vacacional; 6-2144-Bono Estudiantil 14)</t>
  </si>
  <si>
    <t>Bono Estudiantil (14)</t>
  </si>
  <si>
    <t>6-231101</t>
  </si>
  <si>
    <t>6-2314</t>
  </si>
  <si>
    <t>Madera, corcho y sus manufacturas</t>
  </si>
  <si>
    <t>6-2362</t>
  </si>
  <si>
    <t>PRODUCTOS DE VIDRIOS, LOZA Y PORCELANA</t>
  </si>
  <si>
    <t>6-236201</t>
  </si>
  <si>
    <t>Productos de Vidrio</t>
  </si>
  <si>
    <t>6-236202</t>
  </si>
  <si>
    <t xml:space="preserve">Productos de Loza </t>
  </si>
  <si>
    <t>PRODUCTOS METALICOS Y SUS DERIVADOS</t>
  </si>
  <si>
    <t>6-236304</t>
  </si>
  <si>
    <t>Herramientas Menores</t>
  </si>
  <si>
    <t>6-2364</t>
  </si>
  <si>
    <t>MINERALES</t>
  </si>
  <si>
    <t>6-236406</t>
  </si>
  <si>
    <t>Productos Abrasivos</t>
  </si>
  <si>
    <t>6-237105</t>
  </si>
  <si>
    <t>Aceites y Grasas</t>
  </si>
  <si>
    <t>6-237203</t>
  </si>
  <si>
    <t>Productos Químicos de Uso Personal</t>
  </si>
  <si>
    <t>6-237205</t>
  </si>
  <si>
    <t>Insecticida, Fumigantes y Otros</t>
  </si>
  <si>
    <t>6-239901</t>
  </si>
  <si>
    <t>Productos y útiles varios n.i.p</t>
  </si>
  <si>
    <t>6-239902</t>
  </si>
  <si>
    <t>Bonos para útiles diversos</t>
  </si>
  <si>
    <t xml:space="preserve">Componentes Complementarios del proyecto Redes Wi-Fi de Acceso en Lugares Públicos (2017-2018) </t>
  </si>
  <si>
    <t xml:space="preserve">Pago de servicios de conectividad internet (40) puntos Wi-Fi de Acceso Gratuito (UNAP, OMSA, -LOCALIDADES FIJAS)/ Adjudicatario WIND TELECOM </t>
  </si>
  <si>
    <t>5-6001-01</t>
  </si>
  <si>
    <t xml:space="preserve">Viáticos y gastos de transporte - PB 2023-2024) </t>
  </si>
  <si>
    <t xml:space="preserve">Contratado el levantamiento de línea base y Estudio de Brecha de los proyectos del FDT  - PB 2023-2024) </t>
  </si>
  <si>
    <t xml:space="preserve">Infraestructura Digital de Acceso para comunidades - PB 2023-2024 </t>
  </si>
  <si>
    <t>Contratación de la logística de entrega de la Canasta Digital Social - PB 2023-2024</t>
  </si>
  <si>
    <t>Plan postpago Voz+Data Subsidiado de la Canasta Digital Social - PB 2023-2024</t>
  </si>
  <si>
    <t>5-6002-003</t>
  </si>
  <si>
    <t>Componente: Apropiación Social y Desarrollo de Habilidades (PB 2023-2024)</t>
  </si>
  <si>
    <t>5-6002-0301</t>
  </si>
  <si>
    <t>Pago de Honorarios de facilitadores - PB 2023-2024</t>
  </si>
  <si>
    <t>5-6002-0302</t>
  </si>
  <si>
    <t>Becas  ITLA-Moca - PB 2023-2024</t>
  </si>
  <si>
    <t>5-6002-0304</t>
  </si>
  <si>
    <t>Becas ITLA-Pedernales - PB 2023-2024</t>
  </si>
  <si>
    <t>5-6002-0305</t>
  </si>
  <si>
    <t>Becas ITLA-Pedro Brand - PB 2023-2024</t>
  </si>
  <si>
    <t>5-6002-0306</t>
  </si>
  <si>
    <t>Becas ITLA-Azua - PB 2023-2024</t>
  </si>
  <si>
    <t>Laboratorio para el desarrollo de competencias tecnológicas – Biblioteca Municipal La Vega -  (PE 2023-2024)</t>
  </si>
  <si>
    <t>5-6003-03</t>
  </si>
  <si>
    <t>Proyecto Especial - Destacamentos Conectados para la Seguridad Ciudadana (PB 2023-2024)</t>
  </si>
  <si>
    <t>5-70</t>
  </si>
  <si>
    <t>PLAN BIANUAL  DE PROYECTOS 2025-2026</t>
  </si>
  <si>
    <t>5-7001</t>
  </si>
  <si>
    <t>Componente: Acceso e Infraestructura (PB 2025-2026)</t>
  </si>
  <si>
    <t>5-7001-03</t>
  </si>
  <si>
    <t xml:space="preserve">Rescate y Transformación Red Dominicana Conectada </t>
  </si>
  <si>
    <t>5-7001-05</t>
  </si>
  <si>
    <t xml:space="preserve">Destacamentos Conectados para la Seguridad Ciudadana </t>
  </si>
  <si>
    <t>5-7001-06</t>
  </si>
  <si>
    <t xml:space="preserve">Implementación de los Centros de Habilidades Digitales y Puntos de Habilidades Rápidas </t>
  </si>
  <si>
    <t>5-7001-07</t>
  </si>
  <si>
    <t xml:space="preserve">Infraestructura de Acceso Público a Internet vía Red de Fibra Óptica de la (ETED) </t>
  </si>
  <si>
    <t>5-7001-08</t>
  </si>
  <si>
    <t xml:space="preserve">Eficientización de la Salud Escolar a través de Sistemas de Telemedicina II. </t>
  </si>
  <si>
    <t>5-7002</t>
  </si>
  <si>
    <t>Componente: Subsidio a la Demanda  (PB 2025-2026)</t>
  </si>
  <si>
    <t>5-7002-01</t>
  </si>
  <si>
    <t xml:space="preserve">Canasta Digital Social (Fase 3) </t>
  </si>
  <si>
    <t>5-7002-02</t>
  </si>
  <si>
    <t xml:space="preserve">Equipamiento para Familias Impactadas en la Implementación de Redes Comunitarias </t>
  </si>
  <si>
    <t>5-7002-03</t>
  </si>
  <si>
    <t xml:space="preserve">Premio de Incentivo al Mérito Estudiantil en Disciplinas STEM </t>
  </si>
  <si>
    <t>5-7003</t>
  </si>
  <si>
    <t>Componente: Apropiación Social y Desarrollo de Habilidades   (PB 2025-2026)</t>
  </si>
  <si>
    <t>5-7003-03</t>
  </si>
  <si>
    <t xml:space="preserve">Materiales Didácticos para el Programa Básico Alfabetización Digital </t>
  </si>
  <si>
    <t>5-7003-04</t>
  </si>
  <si>
    <t xml:space="preserve">Programa de Inclusión Digital para Personas con Necesidades Especiales </t>
  </si>
  <si>
    <t>5-7003-05</t>
  </si>
  <si>
    <t xml:space="preserve">Aulas Laboratorios Capacitación en Centros de Educación Técnica del Nivel Medio </t>
  </si>
  <si>
    <t>5-7003-06</t>
  </si>
  <si>
    <t xml:space="preserve">Becas para capacitación en Centros INDOTEL-ITLA </t>
  </si>
  <si>
    <t>5-7003-07</t>
  </si>
  <si>
    <t>Domo Inmersivo Itinerante INDOTEL</t>
  </si>
  <si>
    <t>5-7004</t>
  </si>
  <si>
    <t>Gastos a administrativos del proyecto (PB 2025-2026)</t>
  </si>
  <si>
    <t>5-7004-01</t>
  </si>
  <si>
    <t>Viáticos y gastos de transporte</t>
  </si>
  <si>
    <t>5-7004-02</t>
  </si>
  <si>
    <t xml:space="preserve">Gasto de combustible </t>
  </si>
  <si>
    <t xml:space="preserve">Servicio de Conectividad a Internet </t>
  </si>
  <si>
    <t>ALTICE</t>
  </si>
  <si>
    <t>Pago servicio de internet en cuatro (4) estaciones del metro ($17,600.00 mensual)</t>
  </si>
  <si>
    <t>VIVA</t>
  </si>
  <si>
    <t>Pago servicio de internet en el Centro ITLA-Monte Plata ($59,800.00 mensual)</t>
  </si>
  <si>
    <t xml:space="preserve">Servicio de internet a 5 centros INDOTEL-ITLA </t>
  </si>
  <si>
    <t>1-2619-002</t>
  </si>
  <si>
    <t>Otros mobiliarios y equipos no identificados precedentemente</t>
  </si>
  <si>
    <t>1-263</t>
  </si>
  <si>
    <t>EQUIPO E INSTRUMENTAL, CIENTIFICO Y LABORATORIO</t>
  </si>
  <si>
    <t>1-2634</t>
  </si>
  <si>
    <t>Equipo Meteorologico y Sismologico</t>
  </si>
  <si>
    <t>1-2654</t>
  </si>
  <si>
    <t>Sistema y Equipos de Climatizacion</t>
  </si>
  <si>
    <t>1-2658</t>
  </si>
  <si>
    <t>Otros Equipos</t>
  </si>
  <si>
    <t>Incremento Caja y Banco</t>
  </si>
  <si>
    <t>Cuentas pagadas de meses y/o años anteriores</t>
  </si>
  <si>
    <t>AL 28 DE FEBRERO DE 2025</t>
  </si>
  <si>
    <t>Febrero 2025</t>
  </si>
  <si>
    <t>Ingresos Centro INDOTEL</t>
  </si>
  <si>
    <t>Contribuciones a la Seguridad Social</t>
  </si>
  <si>
    <t>Al 28 de Febrero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</si>
</sst>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[$-1C0A]d&quot; de &quot;mmmm&quot; de &quot;yyyy;@"/>
    <numFmt numFmtId="165" formatCode="[$$-C09]#,##0.00"/>
    <numFmt numFmtId="166" formatCode="[$$-1C0A]#,##0.00_);\([$$-1C0A]#,##0.00\)"/>
    <numFmt numFmtId="167" formatCode="0.0000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indexed="8"/>
      <name val="Arial"/>
      <family val="2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sz val="9"/>
      <name val="Aptos"/>
      <family val="2"/>
    </font>
    <font>
      <sz val="9"/>
      <name val="Aptos"/>
      <family val="2"/>
    </font>
    <font>
      <sz val="9"/>
      <color theme="1"/>
      <name val="Aptos"/>
      <family val="2"/>
    </font>
    <font>
      <b/>
      <sz val="12"/>
      <name val="Aptos"/>
      <family val="2"/>
    </font>
    <font>
      <b/>
      <sz val="9"/>
      <color theme="1"/>
      <name val="Aptos"/>
      <family val="2"/>
    </font>
    <font>
      <sz val="8"/>
      <color rgb="FFFF0000"/>
      <name val="Aptos"/>
      <family val="2"/>
    </font>
    <font>
      <sz val="9"/>
      <color rgb="FFFF0000"/>
      <name val="Aptos"/>
      <family val="2"/>
    </font>
    <font>
      <sz val="10"/>
      <color theme="1"/>
      <name val="Aptos"/>
      <family val="2"/>
    </font>
    <font>
      <b/>
      <sz val="10"/>
      <color theme="1"/>
      <name val="Aptos"/>
      <family val="2"/>
    </font>
    <font>
      <sz val="10"/>
      <name val="Aptos"/>
      <family val="2"/>
    </font>
    <font>
      <sz val="10"/>
      <color rgb="FF000000"/>
      <name val="Aptos"/>
      <family val="2"/>
    </font>
    <font>
      <sz val="11"/>
      <name val="Aptos"/>
      <family val="2"/>
    </font>
    <font>
      <sz val="11"/>
      <color indexed="8"/>
      <name val="Aptos"/>
      <family val="2"/>
    </font>
    <font>
      <sz val="9"/>
      <color indexed="81"/>
      <name val="Tahoma"/>
      <family val="2"/>
    </font>
    <font>
      <sz val="11"/>
      <color theme="1"/>
      <name val="Aptos"/>
      <family val="2"/>
    </font>
    <font>
      <b/>
      <sz val="14"/>
      <color theme="1"/>
      <name val="Aptos"/>
      <family val="2"/>
    </font>
    <font>
      <b/>
      <sz val="12"/>
      <color theme="1"/>
      <name val="Aptos"/>
      <family val="2"/>
    </font>
    <font>
      <b/>
      <sz val="10"/>
      <name val="Aptos"/>
      <family val="2"/>
    </font>
    <font>
      <b/>
      <sz val="8"/>
      <name val="Aptos"/>
      <family val="2"/>
    </font>
    <font>
      <sz val="8"/>
      <name val="Aptos"/>
      <family val="2"/>
    </font>
    <font>
      <sz val="8"/>
      <name val="Calibri"/>
      <family val="2"/>
      <scheme val="minor"/>
    </font>
    <font>
      <b/>
      <sz val="11"/>
      <color indexed="8"/>
      <name val="Aptos"/>
      <family val="2"/>
    </font>
    <font>
      <b/>
      <sz val="11"/>
      <name val="Aptos"/>
      <family val="2"/>
    </font>
    <font>
      <sz val="11"/>
      <color rgb="FF000000"/>
      <name val="Aptos"/>
      <family val="2"/>
    </font>
    <font>
      <b/>
      <sz val="11"/>
      <color rgb="FF000000"/>
      <name val="Aptos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10"/>
      <color indexed="8"/>
      <name val="Aptos"/>
      <family val="2"/>
    </font>
    <font>
      <sz val="10"/>
      <color rgb="FFFF0000"/>
      <name val="Aptos"/>
      <family val="2"/>
    </font>
    <font>
      <b/>
      <sz val="10"/>
      <color rgb="FF000000"/>
      <name val="Aptos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 tint="-0.249977111117893"/>
        <bgColor rgb="FFD8D8D8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BFBFBF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medium">
        <color indexed="6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rgb="FF000000"/>
      </bottom>
      <diagonal/>
    </border>
    <border>
      <left style="thin">
        <color rgb="FF000000"/>
      </left>
      <right style="medium">
        <color indexed="64"/>
      </right>
      <top/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2">
    <xf numFmtId="0" fontId="0" fillId="0" borderId="0" xfId="0"/>
    <xf numFmtId="0" fontId="3" fillId="0" borderId="0" xfId="0" applyFont="1" applyAlignment="1">
      <alignment vertical="center"/>
    </xf>
    <xf numFmtId="49" fontId="0" fillId="0" borderId="0" xfId="0" applyNumberFormat="1"/>
    <xf numFmtId="0" fontId="4" fillId="0" borderId="0" xfId="0" applyFont="1"/>
    <xf numFmtId="4" fontId="4" fillId="0" borderId="0" xfId="0" applyNumberFormat="1" applyFont="1"/>
    <xf numFmtId="0" fontId="5" fillId="0" borderId="0" xfId="0" applyFont="1"/>
    <xf numFmtId="0" fontId="4" fillId="0" borderId="0" xfId="0" applyFont="1" applyAlignment="1">
      <alignment horizontal="right"/>
    </xf>
    <xf numFmtId="43" fontId="7" fillId="0" borderId="0" xfId="1" applyFont="1" applyBorder="1" applyAlignment="1" applyProtection="1">
      <protection locked="0"/>
    </xf>
    <xf numFmtId="43" fontId="8" fillId="0" borderId="0" xfId="1" applyFont="1" applyBorder="1" applyAlignment="1" applyProtection="1">
      <protection locked="0"/>
    </xf>
    <xf numFmtId="0" fontId="10" fillId="0" borderId="22" xfId="0" applyFont="1" applyBorder="1"/>
    <xf numFmtId="0" fontId="9" fillId="0" borderId="3" xfId="0" applyFont="1" applyBorder="1" applyAlignment="1">
      <alignment horizontal="center" wrapText="1"/>
    </xf>
    <xf numFmtId="0" fontId="10" fillId="0" borderId="3" xfId="0" applyFont="1" applyBorder="1"/>
    <xf numFmtId="0" fontId="9" fillId="0" borderId="3" xfId="0" applyFont="1" applyBorder="1" applyAlignment="1">
      <alignment wrapText="1"/>
    </xf>
    <xf numFmtId="0" fontId="10" fillId="0" borderId="3" xfId="0" applyFont="1" applyBorder="1" applyAlignment="1">
      <alignment horizontal="left" wrapText="1" indent="1"/>
    </xf>
    <xf numFmtId="17" fontId="10" fillId="0" borderId="3" xfId="0" quotePrefix="1" applyNumberFormat="1" applyFont="1" applyBorder="1"/>
    <xf numFmtId="0" fontId="10" fillId="0" borderId="3" xfId="0" applyFont="1" applyBorder="1" applyAlignment="1">
      <alignment wrapText="1"/>
    </xf>
    <xf numFmtId="49" fontId="11" fillId="0" borderId="3" xfId="0" applyNumberFormat="1" applyFont="1" applyBorder="1"/>
    <xf numFmtId="0" fontId="10" fillId="3" borderId="3" xfId="0" applyFont="1" applyFill="1" applyBorder="1" applyAlignment="1">
      <alignment horizontal="left" wrapText="1" indent="1"/>
    </xf>
    <xf numFmtId="0" fontId="10" fillId="3" borderId="3" xfId="0" applyFont="1" applyFill="1" applyBorder="1" applyAlignment="1">
      <alignment wrapText="1"/>
    </xf>
    <xf numFmtId="3" fontId="9" fillId="0" borderId="3" xfId="0" applyNumberFormat="1" applyFont="1" applyBorder="1" applyAlignment="1">
      <alignment wrapText="1"/>
    </xf>
    <xf numFmtId="10" fontId="10" fillId="0" borderId="3" xfId="0" quotePrefix="1" applyNumberFormat="1" applyFont="1" applyBorder="1" applyAlignment="1">
      <alignment horizontal="center"/>
    </xf>
    <xf numFmtId="0" fontId="10" fillId="0" borderId="3" xfId="0" quotePrefix="1" applyFont="1" applyBorder="1"/>
    <xf numFmtId="0" fontId="9" fillId="2" borderId="3" xfId="0" applyFont="1" applyFill="1" applyBorder="1" applyAlignment="1">
      <alignment wrapText="1"/>
    </xf>
    <xf numFmtId="0" fontId="10" fillId="0" borderId="23" xfId="0" applyFont="1" applyBorder="1" applyAlignment="1">
      <alignment vertical="center"/>
    </xf>
    <xf numFmtId="0" fontId="9" fillId="0" borderId="20" xfId="0" applyFont="1" applyBorder="1" applyAlignment="1">
      <alignment vertical="center" wrapText="1"/>
    </xf>
    <xf numFmtId="49" fontId="12" fillId="2" borderId="19" xfId="0" applyNumberFormat="1" applyFont="1" applyFill="1" applyBorder="1" applyAlignment="1">
      <alignment horizontal="left" wrapText="1"/>
    </xf>
    <xf numFmtId="0" fontId="9" fillId="2" borderId="19" xfId="0" applyFont="1" applyFill="1" applyBorder="1" applyAlignment="1">
      <alignment wrapText="1"/>
    </xf>
    <xf numFmtId="0" fontId="9" fillId="0" borderId="3" xfId="0" quotePrefix="1" applyFont="1" applyBorder="1"/>
    <xf numFmtId="0" fontId="13" fillId="0" borderId="3" xfId="0" applyFont="1" applyBorder="1" applyAlignment="1">
      <alignment horizontal="left" wrapText="1"/>
    </xf>
    <xf numFmtId="17" fontId="9" fillId="0" borderId="3" xfId="0" quotePrefix="1" applyNumberFormat="1" applyFont="1" applyBorder="1"/>
    <xf numFmtId="0" fontId="13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wrapText="1"/>
    </xf>
    <xf numFmtId="0" fontId="9" fillId="0" borderId="3" xfId="0" applyFont="1" applyBorder="1"/>
    <xf numFmtId="0" fontId="9" fillId="3" borderId="3" xfId="0" applyFont="1" applyFill="1" applyBorder="1" applyAlignment="1">
      <alignment horizontal="left" wrapText="1"/>
    </xf>
    <xf numFmtId="0" fontId="15" fillId="0" borderId="3" xfId="0" applyFont="1" applyBorder="1"/>
    <xf numFmtId="0" fontId="15" fillId="0" borderId="3" xfId="0" applyFont="1" applyBorder="1" applyAlignment="1">
      <alignment wrapText="1"/>
    </xf>
    <xf numFmtId="39" fontId="9" fillId="0" borderId="3" xfId="1" applyNumberFormat="1" applyFont="1" applyBorder="1" applyAlignment="1">
      <alignment horizontal="right" wrapText="1"/>
    </xf>
    <xf numFmtId="39" fontId="9" fillId="0" borderId="3" xfId="1" applyNumberFormat="1" applyFont="1" applyBorder="1" applyAlignment="1">
      <alignment wrapText="1"/>
    </xf>
    <xf numFmtId="0" fontId="9" fillId="0" borderId="3" xfId="0" applyFont="1" applyBorder="1" applyAlignment="1">
      <alignment horizontal="left" wrapText="1"/>
    </xf>
    <xf numFmtId="39" fontId="9" fillId="0" borderId="3" xfId="1" applyNumberFormat="1" applyFont="1" applyFill="1" applyBorder="1" applyAlignment="1">
      <alignment wrapText="1"/>
    </xf>
    <xf numFmtId="0" fontId="13" fillId="0" borderId="3" xfId="0" applyFont="1" applyBorder="1"/>
    <xf numFmtId="0" fontId="13" fillId="0" borderId="3" xfId="0" applyFont="1" applyBorder="1" applyAlignment="1">
      <alignment wrapText="1"/>
    </xf>
    <xf numFmtId="0" fontId="15" fillId="0" borderId="3" xfId="0" quotePrefix="1" applyFont="1" applyBorder="1"/>
    <xf numFmtId="49" fontId="10" fillId="0" borderId="3" xfId="0" quotePrefix="1" applyNumberFormat="1" applyFont="1" applyBorder="1"/>
    <xf numFmtId="17" fontId="9" fillId="2" borderId="3" xfId="0" quotePrefix="1" applyNumberFormat="1" applyFont="1" applyFill="1" applyBorder="1"/>
    <xf numFmtId="17" fontId="9" fillId="0" borderId="3" xfId="0" quotePrefix="1" applyNumberFormat="1" applyFont="1" applyBorder="1" applyAlignment="1">
      <alignment horizontal="left"/>
    </xf>
    <xf numFmtId="0" fontId="9" fillId="3" borderId="3" xfId="0" applyFont="1" applyFill="1" applyBorder="1" applyAlignment="1">
      <alignment wrapText="1"/>
    </xf>
    <xf numFmtId="4" fontId="9" fillId="3" borderId="3" xfId="0" applyNumberFormat="1" applyFont="1" applyFill="1" applyBorder="1" applyAlignment="1">
      <alignment wrapText="1"/>
    </xf>
    <xf numFmtId="3" fontId="10" fillId="0" borderId="3" xfId="0" applyNumberFormat="1" applyFont="1" applyBorder="1" applyAlignment="1">
      <alignment horizontal="left" vertical="center" wrapText="1" indent="1"/>
    </xf>
    <xf numFmtId="39" fontId="9" fillId="0" borderId="3" xfId="1" applyNumberFormat="1" applyFont="1" applyFill="1" applyBorder="1" applyAlignment="1">
      <alignment horizontal="right" wrapText="1"/>
    </xf>
    <xf numFmtId="3" fontId="9" fillId="0" borderId="3" xfId="0" applyNumberFormat="1" applyFont="1" applyBorder="1" applyAlignment="1">
      <alignment vertical="center" wrapText="1"/>
    </xf>
    <xf numFmtId="3" fontId="9" fillId="2" borderId="3" xfId="0" applyNumberFormat="1" applyFont="1" applyFill="1" applyBorder="1" applyAlignment="1">
      <alignment vertical="center" wrapText="1"/>
    </xf>
    <xf numFmtId="3" fontId="9" fillId="7" borderId="3" xfId="0" applyNumberFormat="1" applyFont="1" applyFill="1" applyBorder="1" applyAlignment="1">
      <alignment vertical="center" wrapText="1"/>
    </xf>
    <xf numFmtId="0" fontId="10" fillId="8" borderId="3" xfId="0" applyFont="1" applyFill="1" applyBorder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  <xf numFmtId="164" fontId="19" fillId="0" borderId="0" xfId="0" applyNumberFormat="1" applyFont="1" applyAlignment="1">
      <alignment horizontal="left" wrapText="1"/>
    </xf>
    <xf numFmtId="49" fontId="20" fillId="0" borderId="0" xfId="0" applyNumberFormat="1" applyFont="1"/>
    <xf numFmtId="0" fontId="21" fillId="0" borderId="0" xfId="0" applyFont="1"/>
    <xf numFmtId="3" fontId="6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4" fontId="10" fillId="0" borderId="0" xfId="0" applyNumberFormat="1" applyFont="1"/>
    <xf numFmtId="0" fontId="18" fillId="0" borderId="0" xfId="0" applyFont="1" applyAlignment="1">
      <alignment horizontal="center"/>
    </xf>
    <xf numFmtId="0" fontId="23" fillId="0" borderId="0" xfId="0" applyFont="1"/>
    <xf numFmtId="0" fontId="25" fillId="0" borderId="0" xfId="0" applyFont="1" applyAlignment="1">
      <alignment horizontal="center"/>
    </xf>
    <xf numFmtId="0" fontId="18" fillId="0" borderId="0" xfId="0" applyFont="1"/>
    <xf numFmtId="164" fontId="18" fillId="0" borderId="0" xfId="0" applyNumberFormat="1" applyFont="1" applyAlignment="1">
      <alignment horizontal="left" wrapText="1"/>
    </xf>
    <xf numFmtId="0" fontId="23" fillId="0" borderId="0" xfId="0" applyFont="1" applyAlignment="1">
      <alignment horizontal="center"/>
    </xf>
    <xf numFmtId="4" fontId="23" fillId="0" borderId="0" xfId="0" applyNumberFormat="1" applyFont="1" applyAlignment="1">
      <alignment horizontal="center"/>
    </xf>
    <xf numFmtId="4" fontId="16" fillId="0" borderId="0" xfId="0" applyNumberFormat="1" applyFont="1"/>
    <xf numFmtId="4" fontId="23" fillId="0" borderId="0" xfId="0" applyNumberFormat="1" applyFont="1"/>
    <xf numFmtId="0" fontId="16" fillId="0" borderId="0" xfId="0" applyFont="1"/>
    <xf numFmtId="0" fontId="16" fillId="0" borderId="0" xfId="0" applyFont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4" fontId="23" fillId="0" borderId="0" xfId="0" applyNumberFormat="1" applyFont="1" applyAlignment="1">
      <alignment vertical="center"/>
    </xf>
    <xf numFmtId="0" fontId="16" fillId="0" borderId="3" xfId="0" applyFont="1" applyBorder="1" applyAlignment="1">
      <alignment horizontal="left" wrapText="1"/>
    </xf>
    <xf numFmtId="3" fontId="26" fillId="0" borderId="0" xfId="0" applyNumberFormat="1" applyFont="1" applyAlignment="1">
      <alignment horizontal="left"/>
    </xf>
    <xf numFmtId="3" fontId="18" fillId="0" borderId="0" xfId="0" applyNumberFormat="1" applyFont="1" applyAlignment="1">
      <alignment horizontal="left"/>
    </xf>
    <xf numFmtId="39" fontId="10" fillId="0" borderId="3" xfId="1" applyNumberFormat="1" applyFont="1" applyBorder="1" applyAlignment="1">
      <alignment horizontal="right" wrapText="1"/>
    </xf>
    <xf numFmtId="39" fontId="10" fillId="0" borderId="3" xfId="0" applyNumberFormat="1" applyFont="1" applyBorder="1" applyAlignment="1">
      <alignment wrapText="1"/>
    </xf>
    <xf numFmtId="39" fontId="10" fillId="0" borderId="3" xfId="1" applyNumberFormat="1" applyFont="1" applyFill="1" applyBorder="1" applyAlignment="1">
      <alignment wrapText="1"/>
    </xf>
    <xf numFmtId="0" fontId="10" fillId="0" borderId="0" xfId="0" applyFont="1" applyAlignment="1">
      <alignment vertical="center"/>
    </xf>
    <xf numFmtId="0" fontId="15" fillId="0" borderId="0" xfId="0" applyFont="1"/>
    <xf numFmtId="49" fontId="30" fillId="0" borderId="0" xfId="0" applyNumberFormat="1" applyFont="1" applyAlignment="1">
      <alignment horizontal="center"/>
    </xf>
    <xf numFmtId="0" fontId="31" fillId="13" borderId="3" xfId="0" applyFont="1" applyFill="1" applyBorder="1" applyAlignment="1">
      <alignment horizontal="center"/>
    </xf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left"/>
    </xf>
    <xf numFmtId="49" fontId="31" fillId="0" borderId="0" xfId="0" applyNumberFormat="1" applyFont="1"/>
    <xf numFmtId="0" fontId="31" fillId="0" borderId="0" xfId="0" applyFont="1"/>
    <xf numFmtId="0" fontId="20" fillId="0" borderId="0" xfId="0" applyFont="1"/>
    <xf numFmtId="49" fontId="30" fillId="0" borderId="0" xfId="0" applyNumberFormat="1" applyFont="1"/>
    <xf numFmtId="49" fontId="21" fillId="0" borderId="0" xfId="0" applyNumberFormat="1" applyFont="1"/>
    <xf numFmtId="0" fontId="32" fillId="0" borderId="0" xfId="0" applyFont="1"/>
    <xf numFmtId="0" fontId="33" fillId="0" borderId="0" xfId="0" applyFont="1"/>
    <xf numFmtId="0" fontId="32" fillId="0" borderId="9" xfId="0" applyFont="1" applyBorder="1"/>
    <xf numFmtId="0" fontId="30" fillId="0" borderId="0" xfId="0" applyFont="1" applyAlignment="1">
      <alignment horizontal="center"/>
    </xf>
    <xf numFmtId="4" fontId="30" fillId="0" borderId="0" xfId="0" applyNumberFormat="1" applyFont="1"/>
    <xf numFmtId="4" fontId="21" fillId="0" borderId="0" xfId="0" applyNumberFormat="1" applyFont="1"/>
    <xf numFmtId="4" fontId="33" fillId="0" borderId="0" xfId="0" applyNumberFormat="1" applyFont="1"/>
    <xf numFmtId="43" fontId="21" fillId="0" borderId="0" xfId="1" applyFont="1"/>
    <xf numFmtId="4" fontId="20" fillId="0" borderId="5" xfId="0" applyNumberFormat="1" applyFont="1" applyBorder="1"/>
    <xf numFmtId="4" fontId="20" fillId="4" borderId="0" xfId="0" applyNumberFormat="1" applyFont="1" applyFill="1"/>
    <xf numFmtId="4" fontId="32" fillId="0" borderId="0" xfId="0" applyNumberFormat="1" applyFont="1"/>
    <xf numFmtId="4" fontId="31" fillId="0" borderId="0" xfId="0" applyNumberFormat="1" applyFont="1"/>
    <xf numFmtId="4" fontId="20" fillId="0" borderId="0" xfId="0" applyNumberFormat="1" applyFont="1"/>
    <xf numFmtId="4" fontId="33" fillId="8" borderId="8" xfId="0" applyNumberFormat="1" applyFont="1" applyFill="1" applyBorder="1" applyAlignment="1">
      <alignment horizontal="center"/>
    </xf>
    <xf numFmtId="4" fontId="33" fillId="0" borderId="8" xfId="0" applyNumberFormat="1" applyFont="1" applyBorder="1" applyAlignment="1">
      <alignment horizontal="center"/>
    </xf>
    <xf numFmtId="164" fontId="20" fillId="0" borderId="0" xfId="0" applyNumberFormat="1" applyFont="1" applyAlignment="1">
      <alignment horizontal="left" wrapText="1"/>
    </xf>
    <xf numFmtId="0" fontId="21" fillId="0" borderId="0" xfId="0" applyFont="1" applyAlignment="1">
      <alignment horizontal="right"/>
    </xf>
    <xf numFmtId="43" fontId="20" fillId="0" borderId="0" xfId="1" applyFont="1" applyBorder="1" applyAlignment="1" applyProtection="1">
      <protection locked="0"/>
    </xf>
    <xf numFmtId="0" fontId="31" fillId="0" borderId="0" xfId="0" applyFont="1" applyAlignment="1">
      <alignment horizontal="center" vertical="top"/>
    </xf>
    <xf numFmtId="0" fontId="31" fillId="0" borderId="0" xfId="0" applyFont="1" applyAlignment="1">
      <alignment vertical="top"/>
    </xf>
    <xf numFmtId="0" fontId="20" fillId="0" borderId="0" xfId="0" applyFont="1" applyAlignment="1">
      <alignment vertical="top"/>
    </xf>
    <xf numFmtId="165" fontId="31" fillId="0" borderId="20" xfId="0" applyNumberFormat="1" applyFont="1" applyBorder="1" applyAlignment="1">
      <alignment horizontal="right" vertical="top"/>
    </xf>
    <xf numFmtId="165" fontId="31" fillId="0" borderId="20" xfId="0" applyNumberFormat="1" applyFont="1" applyBorder="1"/>
    <xf numFmtId="4" fontId="16" fillId="0" borderId="18" xfId="0" applyNumberFormat="1" applyFont="1" applyBorder="1"/>
    <xf numFmtId="4" fontId="16" fillId="0" borderId="0" xfId="0" applyNumberFormat="1" applyFont="1" applyAlignment="1">
      <alignment horizontal="center" vertical="center"/>
    </xf>
    <xf numFmtId="4" fontId="18" fillId="0" borderId="18" xfId="0" applyNumberFormat="1" applyFont="1" applyBorder="1"/>
    <xf numFmtId="0" fontId="11" fillId="0" borderId="0" xfId="0" applyFont="1"/>
    <xf numFmtId="4" fontId="9" fillId="10" borderId="3" xfId="0" applyNumberFormat="1" applyFont="1" applyFill="1" applyBorder="1" applyAlignment="1">
      <alignment horizontal="center" vertical="center" wrapText="1"/>
    </xf>
    <xf numFmtId="0" fontId="9" fillId="12" borderId="3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 indent="2"/>
    </xf>
    <xf numFmtId="4" fontId="11" fillId="0" borderId="0" xfId="1" applyNumberFormat="1" applyFont="1" applyAlignment="1"/>
    <xf numFmtId="4" fontId="11" fillId="0" borderId="0" xfId="0" applyNumberFormat="1" applyFont="1"/>
    <xf numFmtId="0" fontId="13" fillId="0" borderId="0" xfId="0" applyFont="1" applyAlignment="1">
      <alignment horizontal="left" wrapText="1"/>
    </xf>
    <xf numFmtId="43" fontId="13" fillId="0" borderId="0" xfId="1" applyFont="1" applyBorder="1" applyAlignment="1">
      <alignment wrapText="1"/>
    </xf>
    <xf numFmtId="4" fontId="13" fillId="0" borderId="0" xfId="1" applyNumberFormat="1" applyFont="1" applyBorder="1" applyAlignment="1">
      <alignment horizontal="left" wrapText="1"/>
    </xf>
    <xf numFmtId="4" fontId="11" fillId="0" borderId="0" xfId="0" applyNumberFormat="1" applyFont="1" applyAlignment="1">
      <alignment horizontal="right" vertical="center"/>
    </xf>
    <xf numFmtId="0" fontId="13" fillId="0" borderId="16" xfId="0" applyFont="1" applyBorder="1" applyAlignment="1">
      <alignment horizontal="left" wrapText="1"/>
    </xf>
    <xf numFmtId="4" fontId="13" fillId="0" borderId="16" xfId="0" applyNumberFormat="1" applyFont="1" applyBorder="1"/>
    <xf numFmtId="4" fontId="11" fillId="5" borderId="0" xfId="0" applyNumberFormat="1" applyFont="1" applyFill="1"/>
    <xf numFmtId="0" fontId="11" fillId="0" borderId="0" xfId="0" applyFont="1" applyAlignment="1">
      <alignment horizontal="left" wrapText="1" indent="2"/>
    </xf>
    <xf numFmtId="4" fontId="11" fillId="0" borderId="0" xfId="1" applyNumberFormat="1" applyFont="1" applyAlignment="1">
      <alignment horizontal="right"/>
    </xf>
    <xf numFmtId="4" fontId="11" fillId="0" borderId="0" xfId="0" applyNumberFormat="1" applyFont="1" applyAlignment="1">
      <alignment horizontal="right"/>
    </xf>
    <xf numFmtId="164" fontId="28" fillId="5" borderId="0" xfId="0" applyNumberFormat="1" applyFont="1" applyFill="1" applyAlignment="1">
      <alignment horizontal="center" wrapText="1"/>
    </xf>
    <xf numFmtId="39" fontId="9" fillId="0" borderId="3" xfId="0" applyNumberFormat="1" applyFont="1" applyBorder="1" applyAlignment="1">
      <alignment horizontal="right" wrapText="1"/>
    </xf>
    <xf numFmtId="39" fontId="10" fillId="0" borderId="3" xfId="0" applyNumberFormat="1" applyFont="1" applyBorder="1"/>
    <xf numFmtId="39" fontId="9" fillId="2" borderId="3" xfId="1" applyNumberFormat="1" applyFont="1" applyFill="1" applyBorder="1" applyAlignment="1">
      <alignment wrapText="1"/>
    </xf>
    <xf numFmtId="39" fontId="9" fillId="2" borderId="19" xfId="0" applyNumberFormat="1" applyFont="1" applyFill="1" applyBorder="1" applyAlignment="1">
      <alignment horizontal="right" wrapText="1"/>
    </xf>
    <xf numFmtId="39" fontId="9" fillId="0" borderId="3" xfId="0" applyNumberFormat="1" applyFont="1" applyBorder="1" applyAlignment="1">
      <alignment wrapText="1"/>
    </xf>
    <xf numFmtId="39" fontId="15" fillId="0" borderId="3" xfId="0" applyNumberFormat="1" applyFont="1" applyBorder="1" applyAlignment="1">
      <alignment wrapText="1"/>
    </xf>
    <xf numFmtId="39" fontId="10" fillId="0" borderId="3" xfId="1" applyNumberFormat="1" applyFont="1" applyBorder="1" applyAlignment="1">
      <alignment wrapText="1"/>
    </xf>
    <xf numFmtId="4" fontId="13" fillId="0" borderId="3" xfId="0" applyNumberFormat="1" applyFont="1" applyBorder="1"/>
    <xf numFmtId="39" fontId="15" fillId="0" borderId="3" xfId="1" applyNumberFormat="1" applyFont="1" applyBorder="1" applyAlignment="1">
      <alignment wrapText="1"/>
    </xf>
    <xf numFmtId="4" fontId="9" fillId="2" borderId="3" xfId="1" applyNumberFormat="1" applyFont="1" applyFill="1" applyBorder="1" applyAlignment="1">
      <alignment wrapText="1"/>
    </xf>
    <xf numFmtId="39" fontId="10" fillId="5" borderId="3" xfId="1" applyNumberFormat="1" applyFont="1" applyFill="1" applyBorder="1" applyAlignment="1">
      <alignment wrapText="1"/>
    </xf>
    <xf numFmtId="39" fontId="9" fillId="2" borderId="3" xfId="1" applyNumberFormat="1" applyFont="1" applyFill="1" applyBorder="1" applyAlignment="1">
      <alignment horizontal="right" wrapText="1"/>
    </xf>
    <xf numFmtId="39" fontId="10" fillId="3" borderId="3" xfId="1" applyNumberFormat="1" applyFont="1" applyFill="1" applyBorder="1" applyAlignment="1">
      <alignment wrapText="1"/>
    </xf>
    <xf numFmtId="10" fontId="10" fillId="0" borderId="3" xfId="0" applyNumberFormat="1" applyFont="1" applyBorder="1" applyAlignment="1">
      <alignment horizontal="center"/>
    </xf>
    <xf numFmtId="39" fontId="10" fillId="0" borderId="3" xfId="0" applyNumberFormat="1" applyFont="1" applyBorder="1" applyAlignment="1">
      <alignment horizontal="right" wrapText="1"/>
    </xf>
    <xf numFmtId="0" fontId="30" fillId="0" borderId="0" xfId="0" applyFont="1"/>
    <xf numFmtId="4" fontId="10" fillId="0" borderId="3" xfId="0" applyNumberFormat="1" applyFont="1" applyBorder="1"/>
    <xf numFmtId="0" fontId="34" fillId="0" borderId="0" xfId="0" applyFont="1" applyAlignment="1">
      <alignment horizontal="left" wrapText="1"/>
    </xf>
    <xf numFmtId="4" fontId="34" fillId="0" borderId="0" xfId="0" applyNumberFormat="1" applyFont="1" applyAlignment="1">
      <alignment wrapText="1"/>
    </xf>
    <xf numFmtId="4" fontId="35" fillId="0" borderId="0" xfId="0" applyNumberFormat="1" applyFont="1"/>
    <xf numFmtId="4" fontId="0" fillId="0" borderId="0" xfId="0" applyNumberFormat="1"/>
    <xf numFmtId="0" fontId="34" fillId="0" borderId="16" xfId="0" applyFont="1" applyBorder="1" applyAlignment="1">
      <alignment horizontal="left" wrapText="1"/>
    </xf>
    <xf numFmtId="4" fontId="34" fillId="0" borderId="16" xfId="0" applyNumberFormat="1" applyFont="1" applyBorder="1"/>
    <xf numFmtId="0" fontId="35" fillId="0" borderId="0" xfId="0" applyFont="1" applyAlignment="1">
      <alignment horizontal="left" wrapText="1" indent="2"/>
    </xf>
    <xf numFmtId="4" fontId="35" fillId="0" borderId="0" xfId="1" applyNumberFormat="1" applyFont="1" applyAlignment="1"/>
    <xf numFmtId="0" fontId="34" fillId="11" borderId="28" xfId="0" applyFont="1" applyFill="1" applyBorder="1" applyAlignment="1">
      <alignment horizontal="left" wrapText="1"/>
    </xf>
    <xf numFmtId="4" fontId="34" fillId="9" borderId="28" xfId="0" applyNumberFormat="1" applyFont="1" applyFill="1" applyBorder="1"/>
    <xf numFmtId="0" fontId="35" fillId="0" borderId="0" xfId="0" applyFont="1"/>
    <xf numFmtId="0" fontId="34" fillId="10" borderId="17" xfId="0" applyFont="1" applyFill="1" applyBorder="1" applyAlignment="1">
      <alignment horizontal="left" wrapText="1"/>
    </xf>
    <xf numFmtId="4" fontId="34" fillId="12" borderId="0" xfId="0" applyNumberFormat="1" applyFont="1" applyFill="1"/>
    <xf numFmtId="4" fontId="9" fillId="2" borderId="31" xfId="0" applyNumberFormat="1" applyFont="1" applyFill="1" applyBorder="1" applyAlignment="1">
      <alignment horizontal="center"/>
    </xf>
    <xf numFmtId="39" fontId="9" fillId="2" borderId="32" xfId="0" applyNumberFormat="1" applyFont="1" applyFill="1" applyBorder="1" applyAlignment="1">
      <alignment horizontal="center" vertical="center"/>
    </xf>
    <xf numFmtId="4" fontId="9" fillId="2" borderId="32" xfId="0" applyNumberFormat="1" applyFont="1" applyFill="1" applyBorder="1" applyAlignment="1">
      <alignment horizontal="center" vertical="center"/>
    </xf>
    <xf numFmtId="39" fontId="9" fillId="0" borderId="3" xfId="0" applyNumberFormat="1" applyFont="1" applyBorder="1" applyAlignment="1">
      <alignment horizontal="center"/>
    </xf>
    <xf numFmtId="39" fontId="9" fillId="0" borderId="3" xfId="0" applyNumberFormat="1" applyFont="1" applyBorder="1" applyAlignment="1">
      <alignment horizontal="right"/>
    </xf>
    <xf numFmtId="4" fontId="9" fillId="0" borderId="3" xfId="0" applyNumberFormat="1" applyFont="1" applyBorder="1" applyAlignment="1">
      <alignment horizontal="center"/>
    </xf>
    <xf numFmtId="4" fontId="9" fillId="0" borderId="3" xfId="0" applyNumberFormat="1" applyFont="1" applyBorder="1" applyAlignment="1">
      <alignment wrapText="1"/>
    </xf>
    <xf numFmtId="4" fontId="10" fillId="0" borderId="3" xfId="0" applyNumberFormat="1" applyFont="1" applyBorder="1" applyAlignment="1">
      <alignment wrapText="1"/>
    </xf>
    <xf numFmtId="4" fontId="10" fillId="0" borderId="3" xfId="0" applyNumberFormat="1" applyFont="1" applyBorder="1" applyAlignment="1">
      <alignment horizontal="right"/>
    </xf>
    <xf numFmtId="4" fontId="9" fillId="0" borderId="3" xfId="0" applyNumberFormat="1" applyFont="1" applyBorder="1"/>
    <xf numFmtId="4" fontId="10" fillId="0" borderId="3" xfId="0" applyNumberFormat="1" applyFont="1" applyBorder="1" applyAlignment="1">
      <alignment horizontal="right" wrapText="1"/>
    </xf>
    <xf numFmtId="4" fontId="10" fillId="0" borderId="20" xfId="0" applyNumberFormat="1" applyFont="1" applyBorder="1" applyAlignment="1">
      <alignment horizontal="right" vertical="center"/>
    </xf>
    <xf numFmtId="4" fontId="9" fillId="2" borderId="19" xfId="0" applyNumberFormat="1" applyFont="1" applyFill="1" applyBorder="1" applyAlignment="1">
      <alignment horizontal="right" wrapText="1"/>
    </xf>
    <xf numFmtId="4" fontId="9" fillId="0" borderId="3" xfId="0" applyNumberFormat="1" applyFont="1" applyBorder="1" applyAlignment="1">
      <alignment horizontal="right" wrapText="1"/>
    </xf>
    <xf numFmtId="0" fontId="10" fillId="3" borderId="3" xfId="0" quotePrefix="1" applyFont="1" applyFill="1" applyBorder="1"/>
    <xf numFmtId="39" fontId="10" fillId="3" borderId="3" xfId="0" applyNumberFormat="1" applyFont="1" applyFill="1" applyBorder="1" applyAlignment="1">
      <alignment horizontal="right" wrapText="1"/>
    </xf>
    <xf numFmtId="0" fontId="10" fillId="5" borderId="3" xfId="0" quotePrefix="1" applyFont="1" applyFill="1" applyBorder="1"/>
    <xf numFmtId="10" fontId="9" fillId="2" borderId="19" xfId="0" applyNumberFormat="1" applyFont="1" applyFill="1" applyBorder="1" applyAlignment="1">
      <alignment horizontal="center"/>
    </xf>
    <xf numFmtId="10" fontId="9" fillId="0" borderId="3" xfId="0" applyNumberFormat="1" applyFont="1" applyBorder="1" applyAlignment="1">
      <alignment horizontal="center"/>
    </xf>
    <xf numFmtId="4" fontId="10" fillId="3" borderId="3" xfId="0" applyNumberFormat="1" applyFont="1" applyFill="1" applyBorder="1" applyAlignment="1">
      <alignment wrapText="1"/>
    </xf>
    <xf numFmtId="0" fontId="13" fillId="3" borderId="3" xfId="0" applyFont="1" applyFill="1" applyBorder="1" applyAlignment="1">
      <alignment horizontal="left" wrapText="1"/>
    </xf>
    <xf numFmtId="4" fontId="14" fillId="0" borderId="3" xfId="0" applyNumberFormat="1" applyFont="1" applyBorder="1" applyAlignment="1">
      <alignment horizontal="right"/>
    </xf>
    <xf numFmtId="39" fontId="9" fillId="2" borderId="3" xfId="0" applyNumberFormat="1" applyFont="1" applyFill="1" applyBorder="1" applyAlignment="1">
      <alignment horizontal="right" wrapText="1"/>
    </xf>
    <xf numFmtId="4" fontId="9" fillId="2" borderId="3" xfId="0" applyNumberFormat="1" applyFont="1" applyFill="1" applyBorder="1" applyAlignment="1">
      <alignment horizontal="right" wrapText="1"/>
    </xf>
    <xf numFmtId="4" fontId="9" fillId="0" borderId="3" xfId="1" applyNumberFormat="1" applyFont="1" applyBorder="1" applyAlignment="1">
      <alignment horizontal="right" wrapText="1"/>
    </xf>
    <xf numFmtId="4" fontId="10" fillId="0" borderId="3" xfId="1" applyNumberFormat="1" applyFont="1" applyBorder="1" applyAlignment="1">
      <alignment wrapText="1"/>
    </xf>
    <xf numFmtId="17" fontId="9" fillId="5" borderId="3" xfId="0" quotePrefix="1" applyNumberFormat="1" applyFont="1" applyFill="1" applyBorder="1"/>
    <xf numFmtId="0" fontId="13" fillId="5" borderId="3" xfId="0" applyFont="1" applyFill="1" applyBorder="1" applyAlignment="1">
      <alignment horizontal="left" wrapText="1"/>
    </xf>
    <xf numFmtId="39" fontId="9" fillId="5" borderId="3" xfId="1" applyNumberFormat="1" applyFont="1" applyFill="1" applyBorder="1" applyAlignment="1">
      <alignment horizontal="right" wrapText="1"/>
    </xf>
    <xf numFmtId="4" fontId="9" fillId="5" borderId="3" xfId="1" applyNumberFormat="1" applyFont="1" applyFill="1" applyBorder="1" applyAlignment="1">
      <alignment horizontal="right" wrapText="1"/>
    </xf>
    <xf numFmtId="4" fontId="10" fillId="0" borderId="3" xfId="1" applyNumberFormat="1" applyFont="1" applyFill="1" applyBorder="1" applyAlignment="1">
      <alignment wrapText="1"/>
    </xf>
    <xf numFmtId="4" fontId="9" fillId="0" borderId="3" xfId="1" applyNumberFormat="1" applyFont="1" applyBorder="1" applyAlignment="1">
      <alignment wrapText="1"/>
    </xf>
    <xf numFmtId="0" fontId="9" fillId="3" borderId="3" xfId="0" quotePrefix="1" applyFont="1" applyFill="1" applyBorder="1"/>
    <xf numFmtId="39" fontId="9" fillId="3" borderId="3" xfId="1" applyNumberFormat="1" applyFont="1" applyFill="1" applyBorder="1" applyAlignment="1">
      <alignment wrapText="1"/>
    </xf>
    <xf numFmtId="4" fontId="9" fillId="3" borderId="3" xfId="1" applyNumberFormat="1" applyFont="1" applyFill="1" applyBorder="1" applyAlignment="1">
      <alignment wrapText="1"/>
    </xf>
    <xf numFmtId="9" fontId="15" fillId="0" borderId="3" xfId="0" applyNumberFormat="1" applyFont="1" applyBorder="1" applyAlignment="1">
      <alignment horizontal="center"/>
    </xf>
    <xf numFmtId="10" fontId="9" fillId="2" borderId="3" xfId="0" applyNumberFormat="1" applyFont="1" applyFill="1" applyBorder="1" applyAlignment="1">
      <alignment horizontal="center"/>
    </xf>
    <xf numFmtId="10" fontId="9" fillId="5" borderId="3" xfId="0" applyNumberFormat="1" applyFont="1" applyFill="1" applyBorder="1" applyAlignment="1">
      <alignment horizontal="center"/>
    </xf>
    <xf numFmtId="4" fontId="9" fillId="0" borderId="3" xfId="1" applyNumberFormat="1" applyFont="1" applyFill="1" applyBorder="1" applyAlignment="1">
      <alignment wrapText="1"/>
    </xf>
    <xf numFmtId="10" fontId="9" fillId="3" borderId="3" xfId="0" applyNumberFormat="1" applyFont="1" applyFill="1" applyBorder="1" applyAlignment="1">
      <alignment horizontal="center"/>
    </xf>
    <xf numFmtId="4" fontId="10" fillId="0" borderId="3" xfId="1" applyNumberFormat="1" applyFont="1" applyBorder="1" applyAlignment="1">
      <alignment horizontal="right" wrapText="1"/>
    </xf>
    <xf numFmtId="49" fontId="16" fillId="0" borderId="3" xfId="0" applyNumberFormat="1" applyFont="1" applyBorder="1" applyAlignment="1">
      <alignment horizontal="left"/>
    </xf>
    <xf numFmtId="0" fontId="18" fillId="0" borderId="4" xfId="0" applyFont="1" applyBorder="1" applyAlignment="1">
      <alignment horizontal="left" wrapText="1"/>
    </xf>
    <xf numFmtId="4" fontId="9" fillId="0" borderId="3" xfId="1" applyNumberFormat="1" applyFont="1" applyFill="1" applyBorder="1" applyAlignment="1">
      <alignment horizontal="right" wrapText="1"/>
    </xf>
    <xf numFmtId="0" fontId="10" fillId="0" borderId="0" xfId="0" applyFont="1" applyAlignment="1">
      <alignment vertical="center" wrapText="1"/>
    </xf>
    <xf numFmtId="0" fontId="11" fillId="6" borderId="3" xfId="0" applyFont="1" applyFill="1" applyBorder="1" applyAlignment="1">
      <alignment horizontal="left"/>
    </xf>
    <xf numFmtId="49" fontId="10" fillId="0" borderId="3" xfId="0" applyNumberFormat="1" applyFont="1" applyBorder="1"/>
    <xf numFmtId="49" fontId="11" fillId="0" borderId="3" xfId="0" applyNumberFormat="1" applyFont="1" applyBorder="1" applyAlignment="1">
      <alignment horizontal="left"/>
    </xf>
    <xf numFmtId="4" fontId="15" fillId="0" borderId="3" xfId="1" applyNumberFormat="1" applyFont="1" applyBorder="1" applyAlignment="1">
      <alignment wrapText="1"/>
    </xf>
    <xf numFmtId="10" fontId="15" fillId="0" borderId="3" xfId="0" applyNumberFormat="1" applyFont="1" applyBorder="1" applyAlignment="1">
      <alignment horizontal="center"/>
    </xf>
    <xf numFmtId="39" fontId="10" fillId="0" borderId="3" xfId="1" applyNumberFormat="1" applyFont="1" applyBorder="1" applyAlignment="1">
      <alignment vertical="center" wrapText="1"/>
    </xf>
    <xf numFmtId="0" fontId="11" fillId="0" borderId="3" xfId="0" applyFont="1" applyBorder="1" applyAlignment="1">
      <alignment horizontal="left" wrapText="1" indent="1"/>
    </xf>
    <xf numFmtId="10" fontId="9" fillId="0" borderId="3" xfId="0" quotePrefix="1" applyNumberFormat="1" applyFont="1" applyBorder="1" applyAlignment="1">
      <alignment horizontal="center"/>
    </xf>
    <xf numFmtId="4" fontId="9" fillId="0" borderId="3" xfId="1" applyNumberFormat="1" applyFont="1" applyFill="1" applyBorder="1" applyAlignment="1">
      <alignment horizontal="right"/>
    </xf>
    <xf numFmtId="10" fontId="10" fillId="0" borderId="3" xfId="0" applyNumberFormat="1" applyFont="1" applyBorder="1" applyAlignment="1">
      <alignment horizontal="center" wrapText="1"/>
    </xf>
    <xf numFmtId="4" fontId="9" fillId="0" borderId="3" xfId="1" applyNumberFormat="1" applyFont="1" applyBorder="1" applyAlignment="1">
      <alignment horizontal="right"/>
    </xf>
    <xf numFmtId="4" fontId="9" fillId="2" borderId="3" xfId="1" applyNumberFormat="1" applyFont="1" applyFill="1" applyBorder="1" applyAlignment="1">
      <alignment horizontal="right" wrapText="1"/>
    </xf>
    <xf numFmtId="0" fontId="10" fillId="0" borderId="4" xfId="0" applyFont="1" applyBorder="1" applyAlignment="1">
      <alignment horizontal="left" wrapText="1" indent="1"/>
    </xf>
    <xf numFmtId="49" fontId="12" fillId="2" borderId="3" xfId="0" applyNumberFormat="1" applyFont="1" applyFill="1" applyBorder="1" applyAlignment="1">
      <alignment horizontal="left" wrapText="1"/>
    </xf>
    <xf numFmtId="0" fontId="9" fillId="2" borderId="29" xfId="0" applyFont="1" applyFill="1" applyBorder="1" applyAlignment="1">
      <alignment wrapText="1"/>
    </xf>
    <xf numFmtId="4" fontId="9" fillId="3" borderId="3" xfId="1" applyNumberFormat="1" applyFont="1" applyFill="1" applyBorder="1" applyAlignment="1"/>
    <xf numFmtId="3" fontId="10" fillId="3" borderId="3" xfId="0" applyNumberFormat="1" applyFont="1" applyFill="1" applyBorder="1" applyAlignment="1">
      <alignment horizontal="left" vertical="center" wrapText="1" indent="1"/>
    </xf>
    <xf numFmtId="4" fontId="10" fillId="0" borderId="3" xfId="1" applyNumberFormat="1" applyFont="1" applyFill="1" applyBorder="1" applyAlignment="1">
      <alignment horizontal="right" wrapText="1"/>
    </xf>
    <xf numFmtId="3" fontId="10" fillId="3" borderId="3" xfId="0" applyNumberFormat="1" applyFont="1" applyFill="1" applyBorder="1" applyAlignment="1">
      <alignment horizontal="left" wrapText="1" indent="1"/>
    </xf>
    <xf numFmtId="39" fontId="9" fillId="2" borderId="3" xfId="1" applyNumberFormat="1" applyFont="1" applyFill="1" applyBorder="1" applyAlignment="1">
      <alignment horizontal="right"/>
    </xf>
    <xf numFmtId="4" fontId="9" fillId="2" borderId="3" xfId="1" applyNumberFormat="1" applyFont="1" applyFill="1" applyBorder="1" applyAlignment="1">
      <alignment horizontal="right"/>
    </xf>
    <xf numFmtId="4" fontId="10" fillId="0" borderId="3" xfId="1" applyNumberFormat="1" applyFont="1" applyBorder="1" applyAlignment="1">
      <alignment horizontal="right"/>
    </xf>
    <xf numFmtId="39" fontId="10" fillId="0" borderId="0" xfId="0" applyNumberFormat="1" applyFont="1"/>
    <xf numFmtId="39" fontId="10" fillId="0" borderId="0" xfId="0" applyNumberFormat="1" applyFont="1" applyAlignment="1">
      <alignment horizontal="right"/>
    </xf>
    <xf numFmtId="10" fontId="10" fillId="0" borderId="0" xfId="0" applyNumberFormat="1" applyFont="1" applyAlignment="1">
      <alignment horizontal="center"/>
    </xf>
    <xf numFmtId="39" fontId="21" fillId="0" borderId="0" xfId="0" applyNumberFormat="1" applyFont="1"/>
    <xf numFmtId="167" fontId="21" fillId="0" borderId="0" xfId="0" applyNumberFormat="1" applyFont="1"/>
    <xf numFmtId="4" fontId="20" fillId="0" borderId="22" xfId="0" applyNumberFormat="1" applyFont="1" applyBorder="1"/>
    <xf numFmtId="165" fontId="20" fillId="0" borderId="0" xfId="0" applyNumberFormat="1" applyFont="1" applyAlignment="1">
      <alignment horizontal="right" vertical="top" indent="7"/>
    </xf>
    <xf numFmtId="165" fontId="31" fillId="0" borderId="0" xfId="0" applyNumberFormat="1" applyFont="1" applyAlignment="1">
      <alignment horizontal="right" vertical="top" indent="7"/>
    </xf>
    <xf numFmtId="4" fontId="20" fillId="0" borderId="18" xfId="0" applyNumberFormat="1" applyFont="1" applyBorder="1"/>
    <xf numFmtId="165" fontId="20" fillId="0" borderId="0" xfId="0" applyNumberFormat="1" applyFont="1"/>
    <xf numFmtId="165" fontId="31" fillId="0" borderId="21" xfId="0" applyNumberFormat="1" applyFont="1" applyBorder="1" applyAlignment="1">
      <alignment vertical="top"/>
    </xf>
    <xf numFmtId="165" fontId="28" fillId="0" borderId="0" xfId="0" applyNumberFormat="1" applyFont="1"/>
    <xf numFmtId="0" fontId="16" fillId="0" borderId="0" xfId="0" applyFont="1" applyAlignment="1">
      <alignment horizontal="left" vertical="center"/>
    </xf>
    <xf numFmtId="0" fontId="9" fillId="2" borderId="1" xfId="0" applyFont="1" applyFill="1" applyBorder="1" applyAlignment="1">
      <alignment horizontal="center" vertical="center"/>
    </xf>
    <xf numFmtId="3" fontId="9" fillId="2" borderId="2" xfId="0" applyNumberFormat="1" applyFont="1" applyFill="1" applyBorder="1" applyAlignment="1">
      <alignment horizontal="center" vertical="center"/>
    </xf>
    <xf numFmtId="3" fontId="9" fillId="0" borderId="19" xfId="0" applyNumberFormat="1" applyFont="1" applyBorder="1" applyAlignment="1">
      <alignment horizontal="center"/>
    </xf>
    <xf numFmtId="9" fontId="9" fillId="0" borderId="22" xfId="0" applyNumberFormat="1" applyFont="1" applyBorder="1" applyAlignment="1">
      <alignment horizontal="center"/>
    </xf>
    <xf numFmtId="3" fontId="9" fillId="0" borderId="34" xfId="0" applyNumberFormat="1" applyFont="1" applyBorder="1" applyAlignment="1">
      <alignment horizontal="center"/>
    </xf>
    <xf numFmtId="10" fontId="9" fillId="0" borderId="22" xfId="0" applyNumberFormat="1" applyFont="1" applyBorder="1" applyAlignment="1">
      <alignment horizontal="center"/>
    </xf>
    <xf numFmtId="3" fontId="9" fillId="0" borderId="3" xfId="0" applyNumberFormat="1" applyFont="1" applyBorder="1"/>
    <xf numFmtId="4" fontId="9" fillId="0" borderId="29" xfId="0" applyNumberFormat="1" applyFont="1" applyBorder="1"/>
    <xf numFmtId="3" fontId="10" fillId="0" borderId="3" xfId="0" applyNumberFormat="1" applyFont="1" applyBorder="1"/>
    <xf numFmtId="4" fontId="10" fillId="0" borderId="29" xfId="0" applyNumberFormat="1" applyFont="1" applyBorder="1"/>
    <xf numFmtId="10" fontId="28" fillId="0" borderId="3" xfId="0" applyNumberFormat="1" applyFont="1" applyBorder="1" applyAlignment="1">
      <alignment horizontal="center"/>
    </xf>
    <xf numFmtId="4" fontId="10" fillId="5" borderId="29" xfId="0" applyNumberFormat="1" applyFont="1" applyFill="1" applyBorder="1"/>
    <xf numFmtId="9" fontId="10" fillId="0" borderId="3" xfId="0" applyNumberFormat="1" applyFont="1" applyBorder="1" applyAlignment="1">
      <alignment horizontal="center"/>
    </xf>
    <xf numFmtId="4" fontId="10" fillId="0" borderId="29" xfId="0" applyNumberFormat="1" applyFont="1" applyBorder="1" applyAlignment="1">
      <alignment wrapText="1"/>
    </xf>
    <xf numFmtId="37" fontId="9" fillId="2" borderId="3" xfId="1" applyNumberFormat="1" applyFont="1" applyFill="1" applyBorder="1" applyAlignment="1">
      <alignment wrapText="1"/>
    </xf>
    <xf numFmtId="4" fontId="9" fillId="2" borderId="29" xfId="1" applyNumberFormat="1" applyFont="1" applyFill="1" applyBorder="1" applyAlignment="1">
      <alignment wrapText="1"/>
    </xf>
    <xf numFmtId="3" fontId="9" fillId="2" borderId="19" xfId="0" applyNumberFormat="1" applyFont="1" applyFill="1" applyBorder="1" applyAlignment="1">
      <alignment horizontal="right" wrapText="1"/>
    </xf>
    <xf numFmtId="3" fontId="10" fillId="0" borderId="20" xfId="0" applyNumberFormat="1" applyFont="1" applyBorder="1" applyAlignment="1">
      <alignment horizontal="right" vertical="center"/>
    </xf>
    <xf numFmtId="3" fontId="9" fillId="0" borderId="3" xfId="0" applyNumberFormat="1" applyFont="1" applyBorder="1" applyAlignment="1">
      <alignment horizontal="right" wrapText="1"/>
    </xf>
    <xf numFmtId="3" fontId="10" fillId="0" borderId="3" xfId="0" applyNumberFormat="1" applyFont="1" applyBorder="1" applyAlignment="1">
      <alignment wrapText="1"/>
    </xf>
    <xf numFmtId="3" fontId="10" fillId="3" borderId="3" xfId="0" applyNumberFormat="1" applyFont="1" applyFill="1" applyBorder="1" applyAlignment="1">
      <alignment wrapText="1"/>
    </xf>
    <xf numFmtId="37" fontId="9" fillId="0" borderId="3" xfId="0" applyNumberFormat="1" applyFont="1" applyBorder="1" applyAlignment="1">
      <alignment horizontal="right" wrapText="1"/>
    </xf>
    <xf numFmtId="3" fontId="15" fillId="0" borderId="3" xfId="0" applyNumberFormat="1" applyFont="1" applyBorder="1" applyAlignment="1">
      <alignment horizontal="right"/>
    </xf>
    <xf numFmtId="3" fontId="9" fillId="2" borderId="3" xfId="0" applyNumberFormat="1" applyFont="1" applyFill="1" applyBorder="1" applyAlignment="1">
      <alignment horizontal="right" wrapText="1"/>
    </xf>
    <xf numFmtId="3" fontId="9" fillId="0" borderId="3" xfId="1" applyNumberFormat="1" applyFont="1" applyBorder="1" applyAlignment="1">
      <alignment horizontal="right" wrapText="1"/>
    </xf>
    <xf numFmtId="3" fontId="10" fillId="0" borderId="3" xfId="1" applyNumberFormat="1" applyFont="1" applyBorder="1" applyAlignment="1">
      <alignment wrapText="1"/>
    </xf>
    <xf numFmtId="3" fontId="9" fillId="5" borderId="3" xfId="1" applyNumberFormat="1" applyFont="1" applyFill="1" applyBorder="1" applyAlignment="1">
      <alignment horizontal="right" wrapText="1"/>
    </xf>
    <xf numFmtId="3" fontId="10" fillId="0" borderId="3" xfId="1" applyNumberFormat="1" applyFont="1" applyFill="1" applyBorder="1" applyAlignment="1">
      <alignment wrapText="1"/>
    </xf>
    <xf numFmtId="37" fontId="10" fillId="0" borderId="3" xfId="1" applyNumberFormat="1" applyFont="1" applyFill="1" applyBorder="1" applyAlignment="1">
      <alignment wrapText="1"/>
    </xf>
    <xf numFmtId="3" fontId="9" fillId="0" borderId="3" xfId="1" applyNumberFormat="1" applyFont="1" applyFill="1" applyBorder="1" applyAlignment="1">
      <alignment wrapText="1"/>
    </xf>
    <xf numFmtId="3" fontId="9" fillId="3" borderId="3" xfId="1" applyNumberFormat="1" applyFont="1" applyFill="1" applyBorder="1" applyAlignment="1">
      <alignment wrapText="1"/>
    </xf>
    <xf numFmtId="3" fontId="10" fillId="0" borderId="3" xfId="1" applyNumberFormat="1" applyFont="1" applyBorder="1" applyAlignment="1">
      <alignment horizontal="right" wrapText="1"/>
    </xf>
    <xf numFmtId="3" fontId="9" fillId="0" borderId="3" xfId="1" applyNumberFormat="1" applyFont="1" applyFill="1" applyBorder="1" applyAlignment="1">
      <alignment horizontal="right" wrapText="1"/>
    </xf>
    <xf numFmtId="3" fontId="13" fillId="0" borderId="3" xfId="0" applyNumberFormat="1" applyFont="1" applyBorder="1"/>
    <xf numFmtId="3" fontId="15" fillId="0" borderId="3" xfId="1" applyNumberFormat="1" applyFont="1" applyBorder="1" applyAlignment="1">
      <alignment wrapText="1"/>
    </xf>
    <xf numFmtId="3" fontId="9" fillId="2" borderId="3" xfId="1" applyNumberFormat="1" applyFont="1" applyFill="1" applyBorder="1" applyAlignment="1">
      <alignment wrapText="1"/>
    </xf>
    <xf numFmtId="3" fontId="9" fillId="0" borderId="3" xfId="1" applyNumberFormat="1" applyFont="1" applyBorder="1" applyAlignment="1">
      <alignment wrapText="1"/>
    </xf>
    <xf numFmtId="4" fontId="10" fillId="5" borderId="3" xfId="1" applyNumberFormat="1" applyFont="1" applyFill="1" applyBorder="1" applyAlignment="1">
      <alignment wrapText="1"/>
    </xf>
    <xf numFmtId="49" fontId="9" fillId="0" borderId="3" xfId="0" applyNumberFormat="1" applyFont="1" applyBorder="1"/>
    <xf numFmtId="49" fontId="10" fillId="0" borderId="4" xfId="0" applyNumberFormat="1" applyFont="1" applyBorder="1" applyAlignment="1">
      <alignment horizontal="left"/>
    </xf>
    <xf numFmtId="0" fontId="18" fillId="0" borderId="4" xfId="0" applyFont="1" applyBorder="1" applyAlignment="1">
      <alignment horizontal="left" wrapText="1" indent="1"/>
    </xf>
    <xf numFmtId="0" fontId="10" fillId="0" borderId="3" xfId="0" applyFont="1" applyBorder="1" applyAlignment="1">
      <alignment horizontal="left" indent="1"/>
    </xf>
    <xf numFmtId="4" fontId="9" fillId="14" borderId="3" xfId="1" applyNumberFormat="1" applyFont="1" applyFill="1" applyBorder="1" applyAlignment="1">
      <alignment wrapText="1"/>
    </xf>
    <xf numFmtId="3" fontId="9" fillId="0" borderId="3" xfId="1" applyNumberFormat="1" applyFont="1" applyFill="1" applyBorder="1" applyAlignment="1">
      <alignment horizontal="right"/>
    </xf>
    <xf numFmtId="3" fontId="9" fillId="0" borderId="3" xfId="1" applyNumberFormat="1" applyFont="1" applyBorder="1" applyAlignment="1">
      <alignment horizontal="right"/>
    </xf>
    <xf numFmtId="49" fontId="26" fillId="0" borderId="3" xfId="0" applyNumberFormat="1" applyFont="1" applyBorder="1" applyAlignment="1">
      <alignment horizontal="left"/>
    </xf>
    <xf numFmtId="0" fontId="26" fillId="0" borderId="3" xfId="0" applyFont="1" applyBorder="1" applyAlignment="1">
      <alignment horizontal="left" wrapText="1"/>
    </xf>
    <xf numFmtId="4" fontId="15" fillId="0" borderId="3" xfId="1" applyNumberFormat="1" applyFont="1" applyBorder="1" applyAlignment="1">
      <alignment horizontal="right" wrapText="1"/>
    </xf>
    <xf numFmtId="3" fontId="15" fillId="0" borderId="3" xfId="1" applyNumberFormat="1" applyFont="1" applyBorder="1" applyAlignment="1">
      <alignment horizontal="right" wrapText="1"/>
    </xf>
    <xf numFmtId="10" fontId="15" fillId="0" borderId="3" xfId="0" applyNumberFormat="1" applyFont="1" applyBorder="1" applyAlignment="1">
      <alignment horizontal="center" wrapText="1"/>
    </xf>
    <xf numFmtId="40" fontId="9" fillId="2" borderId="3" xfId="0" applyNumberFormat="1" applyFont="1" applyFill="1" applyBorder="1"/>
    <xf numFmtId="4" fontId="9" fillId="2" borderId="3" xfId="0" applyNumberFormat="1" applyFont="1" applyFill="1" applyBorder="1"/>
    <xf numFmtId="40" fontId="9" fillId="0" borderId="3" xfId="0" applyNumberFormat="1" applyFont="1" applyBorder="1" applyAlignment="1">
      <alignment horizontal="right"/>
    </xf>
    <xf numFmtId="4" fontId="9" fillId="0" borderId="4" xfId="0" applyNumberFormat="1" applyFont="1" applyBorder="1"/>
    <xf numFmtId="49" fontId="18" fillId="0" borderId="3" xfId="0" applyNumberFormat="1" applyFont="1" applyBorder="1" applyAlignment="1">
      <alignment horizontal="left"/>
    </xf>
    <xf numFmtId="0" fontId="18" fillId="0" borderId="3" xfId="0" applyFont="1" applyBorder="1" applyAlignment="1">
      <alignment wrapText="1"/>
    </xf>
    <xf numFmtId="49" fontId="18" fillId="0" borderId="3" xfId="0" applyNumberFormat="1" applyFont="1" applyBorder="1"/>
    <xf numFmtId="0" fontId="18" fillId="8" borderId="19" xfId="0" applyFont="1" applyFill="1" applyBorder="1" applyAlignment="1">
      <alignment wrapText="1"/>
    </xf>
    <xf numFmtId="0" fontId="18" fillId="8" borderId="3" xfId="0" applyFont="1" applyFill="1" applyBorder="1" applyAlignment="1">
      <alignment wrapText="1"/>
    </xf>
    <xf numFmtId="0" fontId="26" fillId="0" borderId="3" xfId="0" applyFont="1" applyBorder="1" applyAlignment="1">
      <alignment wrapText="1"/>
    </xf>
    <xf numFmtId="0" fontId="18" fillId="8" borderId="34" xfId="0" applyFont="1" applyFill="1" applyBorder="1" applyAlignment="1">
      <alignment wrapText="1"/>
    </xf>
    <xf numFmtId="49" fontId="18" fillId="0" borderId="3" xfId="0" applyNumberFormat="1" applyFont="1" applyBorder="1" applyAlignment="1">
      <alignment vertical="center"/>
    </xf>
    <xf numFmtId="0" fontId="26" fillId="0" borderId="0" xfId="0" applyFont="1"/>
    <xf numFmtId="40" fontId="10" fillId="0" borderId="3" xfId="0" applyNumberFormat="1" applyFont="1" applyBorder="1" applyAlignment="1">
      <alignment horizontal="right"/>
    </xf>
    <xf numFmtId="4" fontId="10" fillId="0" borderId="4" xfId="0" applyNumberFormat="1" applyFont="1" applyBorder="1"/>
    <xf numFmtId="37" fontId="9" fillId="0" borderId="3" xfId="1" applyNumberFormat="1" applyFont="1" applyBorder="1" applyAlignment="1">
      <alignment horizontal="right" wrapText="1"/>
    </xf>
    <xf numFmtId="40" fontId="10" fillId="0" borderId="3" xfId="0" applyNumberFormat="1" applyFont="1" applyBorder="1"/>
    <xf numFmtId="40" fontId="10" fillId="0" borderId="3" xfId="1" applyNumberFormat="1" applyFont="1" applyBorder="1" applyAlignment="1">
      <alignment horizontal="right" wrapText="1"/>
    </xf>
    <xf numFmtId="49" fontId="26" fillId="0" borderId="3" xfId="0" quotePrefix="1" applyNumberFormat="1" applyFont="1" applyBorder="1"/>
    <xf numFmtId="4" fontId="10" fillId="0" borderId="27" xfId="0" applyNumberFormat="1" applyFont="1" applyBorder="1"/>
    <xf numFmtId="4" fontId="9" fillId="0" borderId="27" xfId="0" applyNumberFormat="1" applyFont="1" applyBorder="1"/>
    <xf numFmtId="49" fontId="9" fillId="0" borderId="3" xfId="0" quotePrefix="1" applyNumberFormat="1" applyFont="1" applyBorder="1"/>
    <xf numFmtId="49" fontId="10" fillId="0" borderId="3" xfId="0" applyNumberFormat="1" applyFont="1" applyBorder="1" applyAlignment="1">
      <alignment horizontal="center" wrapText="1"/>
    </xf>
    <xf numFmtId="49" fontId="18" fillId="0" borderId="3" xfId="0" applyNumberFormat="1" applyFont="1" applyBorder="1" applyAlignment="1">
      <alignment horizontal="center" wrapText="1"/>
    </xf>
    <xf numFmtId="0" fontId="10" fillId="0" borderId="0" xfId="0" applyFont="1" applyAlignment="1">
      <alignment horizontal="left" wrapText="1" indent="1"/>
    </xf>
    <xf numFmtId="0" fontId="11" fillId="0" borderId="3" xfId="0" applyFont="1" applyBorder="1" applyAlignment="1">
      <alignment horizontal="left" vertical="center" wrapText="1" indent="1"/>
    </xf>
    <xf numFmtId="4" fontId="18" fillId="0" borderId="3" xfId="0" applyNumberFormat="1" applyFont="1" applyBorder="1"/>
    <xf numFmtId="37" fontId="9" fillId="3" borderId="3" xfId="1" applyNumberFormat="1" applyFont="1" applyFill="1" applyBorder="1" applyAlignment="1">
      <alignment horizontal="right"/>
    </xf>
    <xf numFmtId="37" fontId="10" fillId="3" borderId="3" xfId="1" applyNumberFormat="1" applyFont="1" applyFill="1" applyBorder="1" applyAlignment="1">
      <alignment horizontal="right"/>
    </xf>
    <xf numFmtId="3" fontId="10" fillId="0" borderId="3" xfId="1" applyNumberFormat="1" applyFont="1" applyFill="1" applyBorder="1" applyAlignment="1">
      <alignment horizontal="right" wrapText="1"/>
    </xf>
    <xf numFmtId="39" fontId="10" fillId="0" borderId="3" xfId="1" applyNumberFormat="1" applyFont="1" applyFill="1" applyBorder="1" applyAlignment="1">
      <alignment horizontal="right" wrapText="1"/>
    </xf>
    <xf numFmtId="4" fontId="10" fillId="0" borderId="3" xfId="1" applyNumberFormat="1" applyFont="1" applyBorder="1"/>
    <xf numFmtId="3" fontId="9" fillId="2" borderId="3" xfId="1" applyNumberFormat="1" applyFont="1" applyFill="1" applyBorder="1" applyAlignment="1">
      <alignment horizontal="right"/>
    </xf>
    <xf numFmtId="43" fontId="10" fillId="0" borderId="3" xfId="0" applyNumberFormat="1" applyFont="1" applyBorder="1" applyAlignment="1">
      <alignment wrapText="1"/>
    </xf>
    <xf numFmtId="4" fontId="10" fillId="5" borderId="3" xfId="1" applyNumberFormat="1" applyFont="1" applyFill="1" applyBorder="1" applyAlignment="1">
      <alignment horizontal="right"/>
    </xf>
    <xf numFmtId="9" fontId="10" fillId="0" borderId="3" xfId="0" applyNumberFormat="1" applyFont="1" applyBorder="1" applyAlignment="1">
      <alignment horizontal="center" wrapText="1"/>
    </xf>
    <xf numFmtId="9" fontId="10" fillId="0" borderId="0" xfId="0" applyNumberFormat="1" applyFont="1" applyAlignment="1">
      <alignment horizontal="center"/>
    </xf>
    <xf numFmtId="49" fontId="18" fillId="0" borderId="0" xfId="0" applyNumberFormat="1" applyFont="1"/>
    <xf numFmtId="0" fontId="18" fillId="0" borderId="10" xfId="0" applyFont="1" applyBorder="1"/>
    <xf numFmtId="49" fontId="37" fillId="0" borderId="0" xfId="0" applyNumberFormat="1" applyFont="1"/>
    <xf numFmtId="0" fontId="19" fillId="0" borderId="10" xfId="0" applyFont="1" applyBorder="1"/>
    <xf numFmtId="49" fontId="38" fillId="0" borderId="0" xfId="0" applyNumberFormat="1" applyFont="1"/>
    <xf numFmtId="0" fontId="38" fillId="0" borderId="10" xfId="0" applyFont="1" applyBorder="1"/>
    <xf numFmtId="0" fontId="19" fillId="0" borderId="12" xfId="0" applyFont="1" applyBorder="1"/>
    <xf numFmtId="0" fontId="39" fillId="9" borderId="8" xfId="0" applyFont="1" applyFill="1" applyBorder="1" applyAlignment="1">
      <alignment horizontal="right"/>
    </xf>
    <xf numFmtId="0" fontId="38" fillId="0" borderId="12" xfId="0" applyFont="1" applyBorder="1"/>
    <xf numFmtId="0" fontId="39" fillId="9" borderId="6" xfId="0" applyFont="1" applyFill="1" applyBorder="1" applyAlignment="1">
      <alignment horizontal="right"/>
    </xf>
    <xf numFmtId="0" fontId="19" fillId="0" borderId="13" xfId="0" applyFont="1" applyBorder="1" applyAlignment="1">
      <alignment horizontal="right"/>
    </xf>
    <xf numFmtId="4" fontId="20" fillId="0" borderId="29" xfId="0" applyNumberFormat="1" applyFont="1" applyBorder="1"/>
    <xf numFmtId="4" fontId="18" fillId="0" borderId="29" xfId="0" applyNumberFormat="1" applyFont="1" applyBorder="1"/>
    <xf numFmtId="4" fontId="18" fillId="5" borderId="29" xfId="0" applyNumberFormat="1" applyFont="1" applyFill="1" applyBorder="1"/>
    <xf numFmtId="4" fontId="38" fillId="0" borderId="29" xfId="0" applyNumberFormat="1" applyFont="1" applyBorder="1"/>
    <xf numFmtId="4" fontId="18" fillId="0" borderId="35" xfId="0" applyNumberFormat="1" applyFont="1" applyBorder="1"/>
    <xf numFmtId="4" fontId="18" fillId="0" borderId="4" xfId="0" applyNumberFormat="1" applyFont="1" applyBorder="1"/>
    <xf numFmtId="0" fontId="37" fillId="0" borderId="36" xfId="0" applyFont="1" applyBorder="1"/>
    <xf numFmtId="0" fontId="37" fillId="0" borderId="37" xfId="0" applyFont="1" applyBorder="1"/>
    <xf numFmtId="4" fontId="39" fillId="9" borderId="6" xfId="0" applyNumberFormat="1" applyFont="1" applyFill="1" applyBorder="1"/>
    <xf numFmtId="4" fontId="39" fillId="9" borderId="8" xfId="0" applyNumberFormat="1" applyFont="1" applyFill="1" applyBorder="1"/>
    <xf numFmtId="4" fontId="18" fillId="0" borderId="22" xfId="0" applyNumberFormat="1" applyFont="1" applyBorder="1"/>
    <xf numFmtId="4" fontId="18" fillId="5" borderId="3" xfId="0" applyNumberFormat="1" applyFont="1" applyFill="1" applyBorder="1"/>
    <xf numFmtId="43" fontId="18" fillId="0" borderId="3" xfId="1" applyFont="1" applyFill="1" applyBorder="1" applyAlignment="1"/>
    <xf numFmtId="43" fontId="18" fillId="0" borderId="3" xfId="0" applyNumberFormat="1" applyFont="1" applyBorder="1"/>
    <xf numFmtId="4" fontId="18" fillId="0" borderId="33" xfId="0" applyNumberFormat="1" applyFont="1" applyBorder="1"/>
    <xf numFmtId="4" fontId="39" fillId="9" borderId="24" xfId="0" applyNumberFormat="1" applyFont="1" applyFill="1" applyBorder="1"/>
    <xf numFmtId="4" fontId="19" fillId="0" borderId="25" xfId="0" applyNumberFormat="1" applyFont="1" applyBorder="1"/>
    <xf numFmtId="4" fontId="19" fillId="0" borderId="26" xfId="0" applyNumberFormat="1" applyFont="1" applyBorder="1"/>
    <xf numFmtId="4" fontId="19" fillId="0" borderId="14" xfId="0" applyNumberFormat="1" applyFont="1" applyBorder="1"/>
    <xf numFmtId="4" fontId="19" fillId="0" borderId="15" xfId="0" applyNumberFormat="1" applyFont="1" applyBorder="1"/>
    <xf numFmtId="165" fontId="31" fillId="0" borderId="0" xfId="0" applyNumberFormat="1" applyFont="1"/>
    <xf numFmtId="0" fontId="31" fillId="0" borderId="0" xfId="0" applyFont="1" applyAlignment="1">
      <alignment wrapText="1"/>
    </xf>
    <xf numFmtId="166" fontId="31" fillId="0" borderId="0" xfId="0" applyNumberFormat="1" applyFont="1" applyAlignment="1">
      <alignment horizontal="right"/>
    </xf>
    <xf numFmtId="0" fontId="18" fillId="0" borderId="18" xfId="0" applyFont="1" applyBorder="1"/>
    <xf numFmtId="0" fontId="16" fillId="0" borderId="0" xfId="0" applyFont="1" applyAlignment="1">
      <alignment horizontal="left"/>
    </xf>
    <xf numFmtId="0" fontId="17" fillId="0" borderId="0" xfId="0" applyFont="1" applyAlignment="1">
      <alignment horizontal="left" indent="3"/>
    </xf>
    <xf numFmtId="0" fontId="17" fillId="0" borderId="30" xfId="0" applyFont="1" applyBorder="1" applyAlignment="1">
      <alignment horizontal="center"/>
    </xf>
    <xf numFmtId="0" fontId="16" fillId="0" borderId="0" xfId="0" applyFont="1" applyAlignment="1">
      <alignment horizontal="center"/>
    </xf>
    <xf numFmtId="4" fontId="17" fillId="0" borderId="0" xfId="0" applyNumberFormat="1" applyFont="1" applyAlignment="1">
      <alignment horizontal="center"/>
    </xf>
    <xf numFmtId="4" fontId="16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0" fontId="24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/>
    </xf>
    <xf numFmtId="0" fontId="9" fillId="10" borderId="3" xfId="0" applyFont="1" applyFill="1" applyBorder="1" applyAlignment="1">
      <alignment horizontal="center" vertical="center" wrapText="1"/>
    </xf>
    <xf numFmtId="4" fontId="9" fillId="10" borderId="11" xfId="0" applyNumberFormat="1" applyFont="1" applyFill="1" applyBorder="1" applyAlignment="1">
      <alignment horizontal="center" vertical="center" wrapText="1"/>
    </xf>
    <xf numFmtId="10" fontId="27" fillId="2" borderId="1" xfId="0" applyNumberFormat="1" applyFont="1" applyFill="1" applyBorder="1" applyAlignment="1">
      <alignment horizontal="center" vertical="center" wrapText="1"/>
    </xf>
    <xf numFmtId="10" fontId="27" fillId="2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3" fontId="9" fillId="2" borderId="1" xfId="0" applyNumberFormat="1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/>
    </xf>
    <xf numFmtId="4" fontId="9" fillId="2" borderId="2" xfId="0" applyNumberFormat="1" applyFont="1" applyFill="1" applyBorder="1" applyAlignment="1">
      <alignment horizontal="center" vertical="center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49" fontId="30" fillId="13" borderId="3" xfId="0" applyNumberFormat="1" applyFont="1" applyFill="1" applyBorder="1" applyAlignment="1">
      <alignment horizontal="center"/>
    </xf>
    <xf numFmtId="4" fontId="33" fillId="0" borderId="6" xfId="0" applyNumberFormat="1" applyFont="1" applyBorder="1" applyAlignment="1">
      <alignment horizontal="center"/>
    </xf>
    <xf numFmtId="0" fontId="31" fillId="0" borderId="7" xfId="0" applyFont="1" applyBorder="1"/>
    <xf numFmtId="0" fontId="25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0</xdr:rowOff>
    </xdr:from>
    <xdr:to>
      <xdr:col>0</xdr:col>
      <xdr:colOff>1304925</xdr:colOff>
      <xdr:row>3</xdr:row>
      <xdr:rowOff>152400</xdr:rowOff>
    </xdr:to>
    <xdr:pic>
      <xdr:nvPicPr>
        <xdr:cNvPr id="2" name="Imagen 1" descr="LOGO INDOT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0"/>
          <a:ext cx="114300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3"/>
  <sheetViews>
    <sheetView tabSelected="1" topLeftCell="A78" zoomScaleNormal="100" workbookViewId="0">
      <selection activeCell="P94" sqref="P94"/>
    </sheetView>
  </sheetViews>
  <sheetFormatPr baseColWidth="10" defaultColWidth="9.140625" defaultRowHeight="15" x14ac:dyDescent="0.25"/>
  <cols>
    <col min="1" max="1" width="42.85546875" style="63" customWidth="1"/>
    <col min="2" max="2" width="16.28515625" style="63" hidden="1" customWidth="1"/>
    <col min="3" max="3" width="16.5703125" style="63" hidden="1" customWidth="1"/>
    <col min="4" max="4" width="15.28515625" style="70" customWidth="1"/>
    <col min="5" max="5" width="15.42578125" style="74" customWidth="1"/>
    <col min="6" max="6" width="14.7109375" style="70" hidden="1" customWidth="1"/>
    <col min="7" max="7" width="14.7109375" style="69" hidden="1" customWidth="1"/>
    <col min="8" max="9" width="14.7109375" style="70" hidden="1" customWidth="1"/>
    <col min="10" max="10" width="13.5703125" style="63" hidden="1" customWidth="1"/>
    <col min="11" max="14" width="14.7109375" style="63" hidden="1" customWidth="1"/>
    <col min="15" max="15" width="15.28515625" style="63" hidden="1" customWidth="1"/>
    <col min="16" max="16" width="18.140625" style="71" customWidth="1"/>
    <col min="17" max="17" width="15.28515625" style="63" bestFit="1" customWidth="1"/>
    <col min="18" max="18" width="18.42578125" style="63" bestFit="1" customWidth="1"/>
    <col min="19" max="19" width="13.85546875" style="63" bestFit="1" customWidth="1"/>
    <col min="20" max="16384" width="9.140625" style="63"/>
  </cols>
  <sheetData>
    <row r="1" spans="1:17" ht="18.75" x14ac:dyDescent="0.3">
      <c r="A1" s="373" t="s">
        <v>210</v>
      </c>
      <c r="B1" s="373"/>
      <c r="C1" s="373"/>
      <c r="D1" s="373"/>
      <c r="E1" s="373"/>
      <c r="F1" s="373"/>
      <c r="G1" s="373"/>
      <c r="H1" s="373"/>
      <c r="I1" s="373"/>
      <c r="J1" s="373"/>
      <c r="K1" s="373"/>
      <c r="L1" s="373"/>
      <c r="M1" s="373"/>
      <c r="N1" s="373"/>
      <c r="O1" s="373"/>
      <c r="P1" s="373"/>
    </row>
    <row r="2" spans="1:17" ht="18.75" x14ac:dyDescent="0.25">
      <c r="A2" s="374">
        <v>2025</v>
      </c>
      <c r="B2" s="374"/>
      <c r="C2" s="374"/>
      <c r="D2" s="374"/>
      <c r="E2" s="374"/>
      <c r="F2" s="374"/>
      <c r="G2" s="374"/>
      <c r="H2" s="374"/>
      <c r="I2" s="374"/>
      <c r="J2" s="374"/>
      <c r="K2" s="374"/>
      <c r="L2" s="374"/>
      <c r="M2" s="374"/>
      <c r="N2" s="374"/>
      <c r="O2" s="374"/>
      <c r="P2" s="374"/>
    </row>
    <row r="3" spans="1:17" ht="15.75" x14ac:dyDescent="0.25">
      <c r="A3" s="375" t="s">
        <v>349</v>
      </c>
      <c r="B3" s="375"/>
      <c r="C3" s="375"/>
      <c r="D3" s="375"/>
      <c r="E3" s="375"/>
      <c r="F3" s="375"/>
      <c r="G3" s="375"/>
      <c r="H3" s="375"/>
      <c r="I3" s="375"/>
      <c r="J3" s="375"/>
      <c r="K3" s="375"/>
      <c r="L3" s="375"/>
      <c r="M3" s="375"/>
      <c r="N3" s="375"/>
      <c r="O3" s="375"/>
      <c r="P3" s="375"/>
    </row>
    <row r="4" spans="1:17" x14ac:dyDescent="0.25">
      <c r="A4" s="376" t="s">
        <v>350</v>
      </c>
      <c r="B4" s="376"/>
      <c r="C4" s="376"/>
      <c r="D4" s="376"/>
      <c r="E4" s="376"/>
      <c r="F4" s="376"/>
      <c r="G4" s="376"/>
      <c r="H4" s="376"/>
      <c r="I4" s="376"/>
      <c r="J4" s="376"/>
      <c r="K4" s="376"/>
      <c r="L4" s="376"/>
      <c r="M4" s="376"/>
      <c r="N4" s="376"/>
      <c r="O4" s="376"/>
      <c r="P4" s="376"/>
    </row>
    <row r="5" spans="1:17" ht="9.75" customHeight="1" x14ac:dyDescent="0.25">
      <c r="A5" s="67"/>
      <c r="B5" s="67"/>
      <c r="C5" s="67"/>
      <c r="D5" s="68"/>
      <c r="E5" s="68"/>
      <c r="F5" s="68"/>
      <c r="G5" s="68"/>
      <c r="H5" s="68"/>
      <c r="I5" s="68"/>
      <c r="J5" s="67"/>
      <c r="K5" s="67"/>
      <c r="L5" s="67"/>
      <c r="M5" s="67"/>
      <c r="N5" s="67"/>
      <c r="O5" s="67"/>
      <c r="P5" s="67"/>
    </row>
    <row r="6" spans="1:17" s="118" customFormat="1" ht="15" customHeight="1" x14ac:dyDescent="0.2">
      <c r="A6" s="377" t="s">
        <v>414</v>
      </c>
      <c r="B6" s="377" t="s">
        <v>351</v>
      </c>
      <c r="C6" s="377" t="s">
        <v>400</v>
      </c>
      <c r="D6" s="378" t="s">
        <v>401</v>
      </c>
      <c r="E6" s="378"/>
      <c r="F6" s="378"/>
      <c r="G6" s="378"/>
      <c r="H6" s="378"/>
      <c r="I6" s="378"/>
      <c r="J6" s="378"/>
      <c r="K6" s="378"/>
      <c r="L6" s="378"/>
      <c r="M6" s="378"/>
      <c r="N6" s="378"/>
      <c r="O6" s="378"/>
      <c r="P6" s="378"/>
    </row>
    <row r="7" spans="1:17" s="81" customFormat="1" ht="15" customHeight="1" x14ac:dyDescent="0.25">
      <c r="A7" s="377"/>
      <c r="B7" s="377"/>
      <c r="C7" s="377"/>
      <c r="D7" s="119" t="s">
        <v>402</v>
      </c>
      <c r="E7" s="119" t="s">
        <v>403</v>
      </c>
      <c r="F7" s="119" t="s">
        <v>404</v>
      </c>
      <c r="G7" s="119" t="s">
        <v>399</v>
      </c>
      <c r="H7" s="119" t="s">
        <v>405</v>
      </c>
      <c r="I7" s="119" t="s">
        <v>406</v>
      </c>
      <c r="J7" s="119" t="s">
        <v>407</v>
      </c>
      <c r="K7" s="119" t="s">
        <v>408</v>
      </c>
      <c r="L7" s="119" t="s">
        <v>409</v>
      </c>
      <c r="M7" s="119" t="s">
        <v>410</v>
      </c>
      <c r="N7" s="119" t="s">
        <v>411</v>
      </c>
      <c r="O7" s="119" t="s">
        <v>412</v>
      </c>
      <c r="P7" s="120" t="s">
        <v>413</v>
      </c>
    </row>
    <row r="8" spans="1:17" s="118" customFormat="1" ht="12" x14ac:dyDescent="0.2">
      <c r="A8" s="121"/>
      <c r="B8" s="121"/>
      <c r="C8" s="121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3"/>
    </row>
    <row r="9" spans="1:17" s="118" customFormat="1" ht="12" x14ac:dyDescent="0.2">
      <c r="A9" s="124" t="s">
        <v>274</v>
      </c>
      <c r="B9" s="124"/>
      <c r="C9" s="125"/>
      <c r="D9" s="126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7"/>
    </row>
    <row r="10" spans="1:17" s="118" customFormat="1" ht="15.75" customHeight="1" x14ac:dyDescent="0.2">
      <c r="A10" s="128" t="s">
        <v>275</v>
      </c>
      <c r="B10" s="129">
        <v>1412906499.4142766</v>
      </c>
      <c r="C10" s="129">
        <v>1651481069.2145786</v>
      </c>
      <c r="D10" s="129">
        <v>105168981.92</v>
      </c>
      <c r="E10" s="129">
        <v>113323961.05000001</v>
      </c>
      <c r="F10" s="129">
        <v>0</v>
      </c>
      <c r="G10" s="129">
        <v>0</v>
      </c>
      <c r="H10" s="129">
        <v>0</v>
      </c>
      <c r="I10" s="129">
        <v>0</v>
      </c>
      <c r="J10" s="129">
        <v>0</v>
      </c>
      <c r="K10" s="129">
        <v>0</v>
      </c>
      <c r="L10" s="129">
        <v>0</v>
      </c>
      <c r="M10" s="129">
        <v>0</v>
      </c>
      <c r="N10" s="129">
        <v>0</v>
      </c>
      <c r="O10" s="129">
        <v>0</v>
      </c>
      <c r="P10" s="129">
        <f>SUM(P11:P15)</f>
        <v>218492942.97000003</v>
      </c>
      <c r="Q10" s="130"/>
    </row>
    <row r="11" spans="1:17" s="118" customFormat="1" ht="12" x14ac:dyDescent="0.2">
      <c r="A11" s="131" t="s">
        <v>276</v>
      </c>
      <c r="B11" s="123">
        <v>1015539829.8568414</v>
      </c>
      <c r="C11" s="123">
        <v>1010433320.2345787</v>
      </c>
      <c r="D11" s="132">
        <v>89957600.350000009</v>
      </c>
      <c r="E11" s="132">
        <v>89274228.860000014</v>
      </c>
      <c r="F11" s="132">
        <v>0</v>
      </c>
      <c r="G11" s="132">
        <v>0</v>
      </c>
      <c r="H11" s="132">
        <v>0</v>
      </c>
      <c r="I11" s="132">
        <v>0</v>
      </c>
      <c r="J11" s="132">
        <v>0</v>
      </c>
      <c r="K11" s="132">
        <v>0</v>
      </c>
      <c r="L11" s="132">
        <v>0</v>
      </c>
      <c r="M11" s="132">
        <v>0</v>
      </c>
      <c r="N11" s="132">
        <v>0</v>
      </c>
      <c r="O11" s="132">
        <v>0</v>
      </c>
      <c r="P11" s="123">
        <f>SUM(D11:O11)</f>
        <v>179231829.21000004</v>
      </c>
    </row>
    <row r="12" spans="1:17" s="118" customFormat="1" ht="12" x14ac:dyDescent="0.2">
      <c r="A12" s="131" t="s">
        <v>277</v>
      </c>
      <c r="B12" s="123">
        <v>84481557.648200005</v>
      </c>
      <c r="C12" s="123">
        <v>228005230.51999998</v>
      </c>
      <c r="D12" s="132">
        <v>7334649.0999999996</v>
      </c>
      <c r="E12" s="132">
        <v>5601069.9900000002</v>
      </c>
      <c r="F12" s="132">
        <v>0</v>
      </c>
      <c r="G12" s="132">
        <v>0</v>
      </c>
      <c r="H12" s="132">
        <v>0</v>
      </c>
      <c r="I12" s="132">
        <v>0</v>
      </c>
      <c r="J12" s="132">
        <v>0</v>
      </c>
      <c r="K12" s="132">
        <v>0</v>
      </c>
      <c r="L12" s="132">
        <v>0</v>
      </c>
      <c r="M12" s="132">
        <v>0</v>
      </c>
      <c r="N12" s="132">
        <v>0</v>
      </c>
      <c r="O12" s="132">
        <v>0</v>
      </c>
      <c r="P12" s="123">
        <f>SUM(D12:O12)</f>
        <v>12935719.09</v>
      </c>
    </row>
    <row r="13" spans="1:17" s="118" customFormat="1" ht="12" x14ac:dyDescent="0.2">
      <c r="A13" s="131" t="s">
        <v>278</v>
      </c>
      <c r="B13" s="123">
        <v>0</v>
      </c>
      <c r="C13" s="123">
        <v>0</v>
      </c>
      <c r="D13" s="132">
        <v>0</v>
      </c>
      <c r="E13" s="132">
        <v>0</v>
      </c>
      <c r="F13" s="132">
        <v>0</v>
      </c>
      <c r="G13" s="132">
        <v>0</v>
      </c>
      <c r="H13" s="132">
        <v>0</v>
      </c>
      <c r="I13" s="132">
        <v>0</v>
      </c>
      <c r="J13" s="132">
        <v>0</v>
      </c>
      <c r="K13" s="132">
        <v>0</v>
      </c>
      <c r="L13" s="132">
        <v>0</v>
      </c>
      <c r="M13" s="132">
        <v>0</v>
      </c>
      <c r="N13" s="132">
        <v>0</v>
      </c>
      <c r="O13" s="132">
        <v>0</v>
      </c>
      <c r="P13" s="123">
        <f>SUM(D13:O13)</f>
        <v>0</v>
      </c>
    </row>
    <row r="14" spans="1:17" s="118" customFormat="1" ht="12" x14ac:dyDescent="0.2">
      <c r="A14" s="131" t="s">
        <v>279</v>
      </c>
      <c r="B14" s="123">
        <v>180069857.40784997</v>
      </c>
      <c r="C14" s="123">
        <v>264838850.77999997</v>
      </c>
      <c r="D14" s="132">
        <v>7876732.4699999997</v>
      </c>
      <c r="E14" s="132">
        <v>8100597.2000000011</v>
      </c>
      <c r="F14" s="132">
        <v>0</v>
      </c>
      <c r="G14" s="132">
        <v>0</v>
      </c>
      <c r="H14" s="132">
        <v>0</v>
      </c>
      <c r="I14" s="132">
        <v>0</v>
      </c>
      <c r="J14" s="132">
        <v>0</v>
      </c>
      <c r="K14" s="132">
        <v>0</v>
      </c>
      <c r="L14" s="132">
        <v>0</v>
      </c>
      <c r="M14" s="132">
        <v>0</v>
      </c>
      <c r="N14" s="132">
        <v>0</v>
      </c>
      <c r="O14" s="132">
        <v>0</v>
      </c>
      <c r="P14" s="123">
        <f>SUM(D14:O14)</f>
        <v>15977329.670000002</v>
      </c>
    </row>
    <row r="15" spans="1:17" s="118" customFormat="1" ht="12" x14ac:dyDescent="0.2">
      <c r="A15" s="131" t="s">
        <v>280</v>
      </c>
      <c r="B15" s="123">
        <v>132815254.50138527</v>
      </c>
      <c r="C15" s="123">
        <v>148203667.67999998</v>
      </c>
      <c r="D15" s="132">
        <v>0</v>
      </c>
      <c r="E15" s="132">
        <v>10348064.999999998</v>
      </c>
      <c r="F15" s="132">
        <v>0</v>
      </c>
      <c r="G15" s="132">
        <v>0</v>
      </c>
      <c r="H15" s="132">
        <v>0</v>
      </c>
      <c r="I15" s="132">
        <v>0</v>
      </c>
      <c r="J15" s="132">
        <v>0</v>
      </c>
      <c r="K15" s="132">
        <v>0</v>
      </c>
      <c r="L15" s="132">
        <v>0</v>
      </c>
      <c r="M15" s="132">
        <v>0</v>
      </c>
      <c r="N15" s="132">
        <v>0</v>
      </c>
      <c r="O15" s="132">
        <v>0</v>
      </c>
      <c r="P15" s="123">
        <f>SUM(D15:O15)</f>
        <v>10348064.999999998</v>
      </c>
    </row>
    <row r="16" spans="1:17" s="118" customFormat="1" ht="18" customHeight="1" x14ac:dyDescent="0.2">
      <c r="A16" s="128" t="s">
        <v>281</v>
      </c>
      <c r="B16" s="129">
        <v>1876168520.0929999</v>
      </c>
      <c r="C16" s="129">
        <v>1264923857.1600001</v>
      </c>
      <c r="D16" s="129">
        <v>84059809.919999987</v>
      </c>
      <c r="E16" s="129">
        <v>46562827.460000001</v>
      </c>
      <c r="F16" s="129">
        <v>0</v>
      </c>
      <c r="G16" s="129">
        <v>0</v>
      </c>
      <c r="H16" s="129">
        <v>0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29">
        <v>0</v>
      </c>
      <c r="O16" s="129">
        <v>0</v>
      </c>
      <c r="P16" s="129">
        <f>SUM(P17:P25)</f>
        <v>130622637.38</v>
      </c>
      <c r="Q16" s="130"/>
    </row>
    <row r="17" spans="1:17" s="118" customFormat="1" ht="12" x14ac:dyDescent="0.2">
      <c r="A17" s="131" t="s">
        <v>282</v>
      </c>
      <c r="B17" s="123">
        <v>28759213.27999999</v>
      </c>
      <c r="C17" s="123">
        <v>27619080.199999992</v>
      </c>
      <c r="D17" s="132">
        <v>1108079.3199999998</v>
      </c>
      <c r="E17" s="132">
        <v>1374453.1400000001</v>
      </c>
      <c r="F17" s="132">
        <v>0</v>
      </c>
      <c r="G17" s="132">
        <v>0</v>
      </c>
      <c r="H17" s="132">
        <v>0</v>
      </c>
      <c r="I17" s="132">
        <v>0</v>
      </c>
      <c r="J17" s="132">
        <v>0</v>
      </c>
      <c r="K17" s="132">
        <v>0</v>
      </c>
      <c r="L17" s="132">
        <v>0</v>
      </c>
      <c r="M17" s="132">
        <v>0</v>
      </c>
      <c r="N17" s="132">
        <v>0</v>
      </c>
      <c r="O17" s="132">
        <v>0</v>
      </c>
      <c r="P17" s="123">
        <f t="shared" ref="P17:P25" si="0">SUM(D17:O17)</f>
        <v>2482532.46</v>
      </c>
    </row>
    <row r="18" spans="1:17" s="118" customFormat="1" ht="24" x14ac:dyDescent="0.2">
      <c r="A18" s="131" t="s">
        <v>283</v>
      </c>
      <c r="B18" s="123">
        <v>47957435.499999993</v>
      </c>
      <c r="C18" s="123">
        <v>94563153</v>
      </c>
      <c r="D18" s="132">
        <v>7172160</v>
      </c>
      <c r="E18" s="132">
        <v>19302973.029999997</v>
      </c>
      <c r="F18" s="132">
        <v>0</v>
      </c>
      <c r="G18" s="132">
        <v>0</v>
      </c>
      <c r="H18" s="132">
        <v>0</v>
      </c>
      <c r="I18" s="132">
        <v>0</v>
      </c>
      <c r="J18" s="132">
        <v>0</v>
      </c>
      <c r="K18" s="132">
        <v>0</v>
      </c>
      <c r="L18" s="132">
        <v>0</v>
      </c>
      <c r="M18" s="132">
        <v>0</v>
      </c>
      <c r="N18" s="132">
        <v>0</v>
      </c>
      <c r="O18" s="132">
        <v>0</v>
      </c>
      <c r="P18" s="123">
        <f t="shared" si="0"/>
        <v>26475133.029999997</v>
      </c>
    </row>
    <row r="19" spans="1:17" s="118" customFormat="1" ht="12" x14ac:dyDescent="0.2">
      <c r="A19" s="131" t="s">
        <v>284</v>
      </c>
      <c r="B19" s="123">
        <v>27272014.999999989</v>
      </c>
      <c r="C19" s="123">
        <v>29518704.999999989</v>
      </c>
      <c r="D19" s="132">
        <v>3641719.4</v>
      </c>
      <c r="E19" s="132">
        <v>1938261.13</v>
      </c>
      <c r="F19" s="132">
        <v>0</v>
      </c>
      <c r="G19" s="132">
        <v>0</v>
      </c>
      <c r="H19" s="132">
        <v>0</v>
      </c>
      <c r="I19" s="132">
        <v>0</v>
      </c>
      <c r="J19" s="132">
        <v>0</v>
      </c>
      <c r="K19" s="132">
        <v>0</v>
      </c>
      <c r="L19" s="132">
        <v>0</v>
      </c>
      <c r="M19" s="132">
        <v>0</v>
      </c>
      <c r="N19" s="132">
        <v>0</v>
      </c>
      <c r="O19" s="132">
        <v>0</v>
      </c>
      <c r="P19" s="123">
        <f t="shared" si="0"/>
        <v>5579980.5299999993</v>
      </c>
    </row>
    <row r="20" spans="1:17" s="118" customFormat="1" ht="12" x14ac:dyDescent="0.2">
      <c r="A20" s="131" t="s">
        <v>285</v>
      </c>
      <c r="B20" s="123">
        <v>9975138</v>
      </c>
      <c r="C20" s="123">
        <v>8469593.0000000019</v>
      </c>
      <c r="D20" s="132">
        <v>140830.79999999999</v>
      </c>
      <c r="E20" s="132">
        <v>468366.19</v>
      </c>
      <c r="F20" s="132">
        <v>0</v>
      </c>
      <c r="G20" s="132">
        <v>0</v>
      </c>
      <c r="H20" s="132">
        <v>0</v>
      </c>
      <c r="I20" s="132">
        <v>0</v>
      </c>
      <c r="J20" s="132">
        <v>0</v>
      </c>
      <c r="K20" s="132">
        <v>0</v>
      </c>
      <c r="L20" s="132">
        <v>0</v>
      </c>
      <c r="M20" s="132">
        <v>0</v>
      </c>
      <c r="N20" s="132">
        <v>0</v>
      </c>
      <c r="O20" s="132">
        <v>0</v>
      </c>
      <c r="P20" s="123">
        <f t="shared" si="0"/>
        <v>609196.99</v>
      </c>
    </row>
    <row r="21" spans="1:17" s="118" customFormat="1" ht="12" x14ac:dyDescent="0.2">
      <c r="A21" s="131" t="s">
        <v>286</v>
      </c>
      <c r="B21" s="123">
        <v>218314716.23299998</v>
      </c>
      <c r="C21" s="123">
        <v>218594276.69000006</v>
      </c>
      <c r="D21" s="132">
        <v>12851015.27</v>
      </c>
      <c r="E21" s="132">
        <v>3214480.0000000005</v>
      </c>
      <c r="F21" s="132">
        <v>0</v>
      </c>
      <c r="G21" s="132">
        <v>0</v>
      </c>
      <c r="H21" s="132">
        <v>0</v>
      </c>
      <c r="I21" s="132">
        <v>0</v>
      </c>
      <c r="J21" s="132">
        <v>0</v>
      </c>
      <c r="K21" s="132">
        <v>0</v>
      </c>
      <c r="L21" s="132">
        <v>0</v>
      </c>
      <c r="M21" s="132">
        <v>0</v>
      </c>
      <c r="N21" s="132">
        <v>0</v>
      </c>
      <c r="O21" s="132">
        <v>0</v>
      </c>
      <c r="P21" s="123">
        <f t="shared" si="0"/>
        <v>16065495.27</v>
      </c>
    </row>
    <row r="22" spans="1:17" s="118" customFormat="1" ht="12" x14ac:dyDescent="0.2">
      <c r="A22" s="131" t="s">
        <v>287</v>
      </c>
      <c r="B22" s="123">
        <v>144384146.07999998</v>
      </c>
      <c r="C22" s="123">
        <v>169975867</v>
      </c>
      <c r="D22" s="132">
        <v>18877649.059999999</v>
      </c>
      <c r="E22" s="132">
        <v>14302831.540000001</v>
      </c>
      <c r="F22" s="132">
        <v>0</v>
      </c>
      <c r="G22" s="132">
        <v>0</v>
      </c>
      <c r="H22" s="132">
        <v>0</v>
      </c>
      <c r="I22" s="132">
        <v>0</v>
      </c>
      <c r="J22" s="132">
        <v>0</v>
      </c>
      <c r="K22" s="132">
        <v>0</v>
      </c>
      <c r="L22" s="132">
        <v>0</v>
      </c>
      <c r="M22" s="132">
        <v>0</v>
      </c>
      <c r="N22" s="132">
        <v>0</v>
      </c>
      <c r="O22" s="132">
        <v>0</v>
      </c>
      <c r="P22" s="123">
        <f t="shared" si="0"/>
        <v>33180480.600000001</v>
      </c>
      <c r="Q22" s="123"/>
    </row>
    <row r="23" spans="1:17" s="118" customFormat="1" ht="44.25" customHeight="1" x14ac:dyDescent="0.2">
      <c r="A23" s="131" t="s">
        <v>288</v>
      </c>
      <c r="B23" s="123">
        <v>39222300</v>
      </c>
      <c r="C23" s="123">
        <v>57315665.999999993</v>
      </c>
      <c r="D23" s="132">
        <v>665754.07999999996</v>
      </c>
      <c r="E23" s="132">
        <v>346675.39</v>
      </c>
      <c r="F23" s="132">
        <v>0</v>
      </c>
      <c r="G23" s="132">
        <v>0</v>
      </c>
      <c r="H23" s="132">
        <v>0</v>
      </c>
      <c r="I23" s="132">
        <v>0</v>
      </c>
      <c r="J23" s="132">
        <v>0</v>
      </c>
      <c r="K23" s="132">
        <v>0</v>
      </c>
      <c r="L23" s="132">
        <v>0</v>
      </c>
      <c r="M23" s="132">
        <v>0</v>
      </c>
      <c r="N23" s="132">
        <v>0</v>
      </c>
      <c r="O23" s="132">
        <v>0</v>
      </c>
      <c r="P23" s="123">
        <f t="shared" si="0"/>
        <v>1012429.47</v>
      </c>
    </row>
    <row r="24" spans="1:17" s="118" customFormat="1" ht="24" x14ac:dyDescent="0.2">
      <c r="A24" s="131" t="s">
        <v>289</v>
      </c>
      <c r="B24" s="123">
        <v>613985603.99999988</v>
      </c>
      <c r="C24" s="123">
        <v>554501421.26999998</v>
      </c>
      <c r="D24" s="133">
        <v>39360747.43</v>
      </c>
      <c r="E24" s="133">
        <v>4963026.74</v>
      </c>
      <c r="F24" s="133">
        <v>0</v>
      </c>
      <c r="G24" s="133">
        <v>0</v>
      </c>
      <c r="H24" s="133">
        <v>0</v>
      </c>
      <c r="I24" s="133">
        <v>0</v>
      </c>
      <c r="J24" s="133">
        <v>0</v>
      </c>
      <c r="K24" s="133">
        <v>0</v>
      </c>
      <c r="L24" s="133">
        <v>0</v>
      </c>
      <c r="M24" s="133">
        <v>0</v>
      </c>
      <c r="N24" s="133">
        <v>0</v>
      </c>
      <c r="O24" s="133">
        <v>0</v>
      </c>
      <c r="P24" s="123">
        <f t="shared" si="0"/>
        <v>44323774.170000002</v>
      </c>
    </row>
    <row r="25" spans="1:17" s="118" customFormat="1" ht="12" x14ac:dyDescent="0.2">
      <c r="A25" s="131" t="s">
        <v>290</v>
      </c>
      <c r="B25" s="123">
        <v>746297952</v>
      </c>
      <c r="C25" s="123">
        <v>104366095.00000001</v>
      </c>
      <c r="D25" s="132">
        <v>241854.56</v>
      </c>
      <c r="E25" s="132">
        <v>651760.30000000005</v>
      </c>
      <c r="F25" s="132">
        <v>0</v>
      </c>
      <c r="G25" s="132">
        <v>0</v>
      </c>
      <c r="H25" s="132">
        <v>0</v>
      </c>
      <c r="I25" s="132">
        <v>0</v>
      </c>
      <c r="J25" s="132">
        <v>0</v>
      </c>
      <c r="K25" s="132">
        <v>0</v>
      </c>
      <c r="L25" s="132">
        <v>0</v>
      </c>
      <c r="M25" s="132">
        <v>0</v>
      </c>
      <c r="N25" s="132">
        <v>0</v>
      </c>
      <c r="O25" s="132">
        <v>0</v>
      </c>
      <c r="P25" s="123">
        <f t="shared" si="0"/>
        <v>893614.8600000001</v>
      </c>
    </row>
    <row r="26" spans="1:17" s="118" customFormat="1" ht="18.75" customHeight="1" x14ac:dyDescent="0.2">
      <c r="A26" s="128" t="s">
        <v>291</v>
      </c>
      <c r="B26" s="129">
        <v>79952603.879999995</v>
      </c>
      <c r="C26" s="129">
        <v>106054984.50666666</v>
      </c>
      <c r="D26" s="129">
        <v>2754829.33</v>
      </c>
      <c r="E26" s="129">
        <v>18100760.739999998</v>
      </c>
      <c r="F26" s="129">
        <v>0</v>
      </c>
      <c r="G26" s="129">
        <v>0</v>
      </c>
      <c r="H26" s="129">
        <v>0</v>
      </c>
      <c r="I26" s="129">
        <v>0</v>
      </c>
      <c r="J26" s="129">
        <v>0</v>
      </c>
      <c r="K26" s="129">
        <v>0</v>
      </c>
      <c r="L26" s="129">
        <v>0</v>
      </c>
      <c r="M26" s="129">
        <v>0</v>
      </c>
      <c r="N26" s="129">
        <v>0</v>
      </c>
      <c r="O26" s="129">
        <v>0</v>
      </c>
      <c r="P26" s="129">
        <f>SUM(P27:P35)</f>
        <v>20855590.07</v>
      </c>
      <c r="Q26" s="130"/>
    </row>
    <row r="27" spans="1:17" s="118" customFormat="1" ht="24" x14ac:dyDescent="0.2">
      <c r="A27" s="131" t="s">
        <v>292</v>
      </c>
      <c r="B27" s="123">
        <v>6358085.9999999991</v>
      </c>
      <c r="C27" s="123">
        <v>7347086.0000000009</v>
      </c>
      <c r="D27" s="133">
        <v>317970.99</v>
      </c>
      <c r="E27" s="133">
        <v>525395.94999999995</v>
      </c>
      <c r="F27" s="133">
        <v>0</v>
      </c>
      <c r="G27" s="133">
        <v>0</v>
      </c>
      <c r="H27" s="133">
        <v>0</v>
      </c>
      <c r="I27" s="133">
        <v>0</v>
      </c>
      <c r="J27" s="133">
        <v>0</v>
      </c>
      <c r="K27" s="133">
        <v>0</v>
      </c>
      <c r="L27" s="133">
        <v>0</v>
      </c>
      <c r="M27" s="133">
        <v>0</v>
      </c>
      <c r="N27" s="133">
        <v>0</v>
      </c>
      <c r="O27" s="133">
        <v>0</v>
      </c>
      <c r="P27" s="123">
        <f t="shared" ref="P27:P35" si="1">SUM(D27:O27)</f>
        <v>843366.94</v>
      </c>
    </row>
    <row r="28" spans="1:17" s="118" customFormat="1" ht="12" x14ac:dyDescent="0.2">
      <c r="A28" s="131" t="s">
        <v>293</v>
      </c>
      <c r="B28" s="123">
        <v>1982466</v>
      </c>
      <c r="C28" s="123">
        <v>1550400</v>
      </c>
      <c r="D28" s="133">
        <v>0</v>
      </c>
      <c r="E28" s="133">
        <v>256887.42</v>
      </c>
      <c r="F28" s="133">
        <v>0</v>
      </c>
      <c r="G28" s="133">
        <v>0</v>
      </c>
      <c r="H28" s="133">
        <v>0</v>
      </c>
      <c r="I28" s="133">
        <v>0</v>
      </c>
      <c r="J28" s="133">
        <v>0</v>
      </c>
      <c r="K28" s="133">
        <v>0</v>
      </c>
      <c r="L28" s="133">
        <v>0</v>
      </c>
      <c r="M28" s="133">
        <v>0</v>
      </c>
      <c r="N28" s="133">
        <v>0</v>
      </c>
      <c r="O28" s="133">
        <v>0</v>
      </c>
      <c r="P28" s="123">
        <f t="shared" si="1"/>
        <v>256887.42</v>
      </c>
    </row>
    <row r="29" spans="1:17" s="118" customFormat="1" ht="24" x14ac:dyDescent="0.2">
      <c r="A29" s="131" t="s">
        <v>294</v>
      </c>
      <c r="B29" s="123">
        <v>2956164.0000000005</v>
      </c>
      <c r="C29" s="123">
        <v>3215209.6000000006</v>
      </c>
      <c r="D29" s="133">
        <v>0</v>
      </c>
      <c r="E29" s="133">
        <v>117578.95</v>
      </c>
      <c r="F29" s="133">
        <v>0</v>
      </c>
      <c r="G29" s="133">
        <v>0</v>
      </c>
      <c r="H29" s="133">
        <v>0</v>
      </c>
      <c r="I29" s="133">
        <v>0</v>
      </c>
      <c r="J29" s="133">
        <v>0</v>
      </c>
      <c r="K29" s="133">
        <v>0</v>
      </c>
      <c r="L29" s="133">
        <v>0</v>
      </c>
      <c r="M29" s="133">
        <v>0</v>
      </c>
      <c r="N29" s="133">
        <v>0</v>
      </c>
      <c r="O29" s="133">
        <v>0</v>
      </c>
      <c r="P29" s="123">
        <f t="shared" si="1"/>
        <v>117578.95</v>
      </c>
    </row>
    <row r="30" spans="1:17" s="118" customFormat="1" ht="12" x14ac:dyDescent="0.2">
      <c r="A30" s="131" t="s">
        <v>295</v>
      </c>
      <c r="B30" s="123">
        <v>214604</v>
      </c>
      <c r="C30" s="123">
        <v>429208</v>
      </c>
      <c r="D30" s="133">
        <v>0</v>
      </c>
      <c r="E30" s="133">
        <v>0</v>
      </c>
      <c r="F30" s="133">
        <v>0</v>
      </c>
      <c r="G30" s="133">
        <v>0</v>
      </c>
      <c r="H30" s="133">
        <v>0</v>
      </c>
      <c r="I30" s="133">
        <v>0</v>
      </c>
      <c r="J30" s="133">
        <v>0</v>
      </c>
      <c r="K30" s="133">
        <v>0</v>
      </c>
      <c r="L30" s="133">
        <v>0</v>
      </c>
      <c r="M30" s="133">
        <v>0</v>
      </c>
      <c r="N30" s="133">
        <v>0</v>
      </c>
      <c r="O30" s="133">
        <v>0</v>
      </c>
      <c r="P30" s="123">
        <f t="shared" si="1"/>
        <v>0</v>
      </c>
    </row>
    <row r="31" spans="1:17" s="118" customFormat="1" ht="24" x14ac:dyDescent="0.2">
      <c r="A31" s="131" t="s">
        <v>296</v>
      </c>
      <c r="B31" s="123">
        <v>1680000</v>
      </c>
      <c r="C31" s="123">
        <v>1680000</v>
      </c>
      <c r="D31" s="133">
        <v>748.8</v>
      </c>
      <c r="E31" s="133">
        <v>0</v>
      </c>
      <c r="F31" s="133">
        <v>0</v>
      </c>
      <c r="G31" s="133">
        <v>0</v>
      </c>
      <c r="H31" s="133">
        <v>0</v>
      </c>
      <c r="I31" s="133">
        <v>0</v>
      </c>
      <c r="J31" s="133">
        <v>0</v>
      </c>
      <c r="K31" s="133">
        <v>0</v>
      </c>
      <c r="L31" s="133">
        <v>0</v>
      </c>
      <c r="M31" s="133">
        <v>0</v>
      </c>
      <c r="N31" s="133">
        <v>0</v>
      </c>
      <c r="O31" s="133">
        <v>0</v>
      </c>
      <c r="P31" s="123">
        <f t="shared" si="1"/>
        <v>748.8</v>
      </c>
      <c r="Q31" s="118" t="s">
        <v>352</v>
      </c>
    </row>
    <row r="32" spans="1:17" s="118" customFormat="1" ht="24" x14ac:dyDescent="0.2">
      <c r="A32" s="131" t="s">
        <v>297</v>
      </c>
      <c r="B32" s="123">
        <v>334442.99999999988</v>
      </c>
      <c r="C32" s="123">
        <v>1078342.9999999998</v>
      </c>
      <c r="D32" s="133">
        <v>0</v>
      </c>
      <c r="E32" s="133">
        <v>17167.260000000002</v>
      </c>
      <c r="F32" s="133">
        <v>0</v>
      </c>
      <c r="G32" s="133">
        <v>0</v>
      </c>
      <c r="H32" s="133">
        <v>0</v>
      </c>
      <c r="I32" s="133">
        <v>0</v>
      </c>
      <c r="J32" s="133">
        <v>0</v>
      </c>
      <c r="K32" s="133">
        <v>0</v>
      </c>
      <c r="L32" s="133">
        <v>0</v>
      </c>
      <c r="M32" s="133">
        <v>0</v>
      </c>
      <c r="N32" s="133">
        <v>0</v>
      </c>
      <c r="O32" s="133">
        <v>0</v>
      </c>
      <c r="P32" s="123">
        <f t="shared" si="1"/>
        <v>17167.260000000002</v>
      </c>
    </row>
    <row r="33" spans="1:17" s="118" customFormat="1" ht="24" x14ac:dyDescent="0.2">
      <c r="A33" s="131" t="s">
        <v>298</v>
      </c>
      <c r="B33" s="123">
        <v>25086209.849999994</v>
      </c>
      <c r="C33" s="123">
        <v>30753154.650000006</v>
      </c>
      <c r="D33" s="133">
        <v>1128964.49</v>
      </c>
      <c r="E33" s="133">
        <v>1477230.2499999998</v>
      </c>
      <c r="F33" s="133">
        <v>0</v>
      </c>
      <c r="G33" s="133">
        <v>0</v>
      </c>
      <c r="H33" s="133">
        <v>0</v>
      </c>
      <c r="I33" s="133">
        <v>0</v>
      </c>
      <c r="J33" s="133">
        <v>0</v>
      </c>
      <c r="K33" s="133">
        <v>0</v>
      </c>
      <c r="L33" s="133">
        <v>0</v>
      </c>
      <c r="M33" s="133">
        <v>0</v>
      </c>
      <c r="N33" s="133">
        <v>0</v>
      </c>
      <c r="O33" s="133">
        <v>0</v>
      </c>
      <c r="P33" s="123">
        <f t="shared" si="1"/>
        <v>2606194.7399999998</v>
      </c>
    </row>
    <row r="34" spans="1:17" s="118" customFormat="1" ht="24" x14ac:dyDescent="0.2">
      <c r="A34" s="131" t="s">
        <v>299</v>
      </c>
      <c r="B34" s="123">
        <v>0</v>
      </c>
      <c r="C34" s="123">
        <v>0</v>
      </c>
      <c r="D34" s="133">
        <v>0</v>
      </c>
      <c r="E34" s="133">
        <v>0</v>
      </c>
      <c r="F34" s="133">
        <v>0</v>
      </c>
      <c r="G34" s="133">
        <v>0</v>
      </c>
      <c r="H34" s="133">
        <v>0</v>
      </c>
      <c r="I34" s="133">
        <v>0</v>
      </c>
      <c r="J34" s="133">
        <v>0</v>
      </c>
      <c r="K34" s="133">
        <v>0</v>
      </c>
      <c r="L34" s="133">
        <v>0</v>
      </c>
      <c r="M34" s="133">
        <v>0</v>
      </c>
      <c r="N34" s="133">
        <v>0</v>
      </c>
      <c r="O34" s="133">
        <v>0</v>
      </c>
      <c r="P34" s="123">
        <f t="shared" si="1"/>
        <v>0</v>
      </c>
    </row>
    <row r="35" spans="1:17" s="118" customFormat="1" ht="12" x14ac:dyDescent="0.2">
      <c r="A35" s="131" t="s">
        <v>300</v>
      </c>
      <c r="B35" s="123">
        <v>41340631.030000001</v>
      </c>
      <c r="C35" s="123">
        <v>60001583.25666666</v>
      </c>
      <c r="D35" s="133">
        <v>1307145.05</v>
      </c>
      <c r="E35" s="133">
        <v>15706500.91</v>
      </c>
      <c r="F35" s="133"/>
      <c r="G35" s="133"/>
      <c r="H35" s="133">
        <v>0</v>
      </c>
      <c r="I35" s="133">
        <v>0</v>
      </c>
      <c r="J35" s="133">
        <v>0</v>
      </c>
      <c r="K35" s="133">
        <v>0</v>
      </c>
      <c r="L35" s="133">
        <v>0</v>
      </c>
      <c r="M35" s="133">
        <v>0</v>
      </c>
      <c r="N35" s="133">
        <v>0</v>
      </c>
      <c r="O35" s="133">
        <v>0</v>
      </c>
      <c r="P35" s="123">
        <f t="shared" si="1"/>
        <v>17013645.960000001</v>
      </c>
    </row>
    <row r="36" spans="1:17" s="118" customFormat="1" ht="17.25" customHeight="1" x14ac:dyDescent="0.2">
      <c r="A36" s="128" t="s">
        <v>301</v>
      </c>
      <c r="B36" s="129">
        <v>151319343.53999999</v>
      </c>
      <c r="C36" s="129">
        <v>272106938.76999998</v>
      </c>
      <c r="D36" s="129">
        <v>8126367.75</v>
      </c>
      <c r="E36" s="129">
        <v>3377219.75</v>
      </c>
      <c r="F36" s="129">
        <v>0</v>
      </c>
      <c r="G36" s="129">
        <v>0</v>
      </c>
      <c r="H36" s="129">
        <v>0</v>
      </c>
      <c r="I36" s="129">
        <v>0</v>
      </c>
      <c r="J36" s="129">
        <v>0</v>
      </c>
      <c r="K36" s="129">
        <v>0</v>
      </c>
      <c r="L36" s="129">
        <v>0</v>
      </c>
      <c r="M36" s="129">
        <v>0</v>
      </c>
      <c r="N36" s="129">
        <v>0</v>
      </c>
      <c r="O36" s="129">
        <v>0</v>
      </c>
      <c r="P36" s="129">
        <f t="shared" ref="P36" si="2">SUM(P37:P43)</f>
        <v>11503587.5</v>
      </c>
      <c r="Q36" s="130"/>
    </row>
    <row r="37" spans="1:17" s="118" customFormat="1" ht="24" x14ac:dyDescent="0.2">
      <c r="A37" s="131" t="s">
        <v>302</v>
      </c>
      <c r="B37" s="123">
        <v>15120000</v>
      </c>
      <c r="C37" s="123">
        <v>18220000</v>
      </c>
      <c r="D37" s="133">
        <v>290462.5</v>
      </c>
      <c r="E37" s="133">
        <v>900000</v>
      </c>
      <c r="F37" s="133">
        <v>0</v>
      </c>
      <c r="G37" s="133">
        <v>0</v>
      </c>
      <c r="H37" s="133">
        <v>0</v>
      </c>
      <c r="I37" s="133">
        <v>0</v>
      </c>
      <c r="J37" s="133">
        <v>0</v>
      </c>
      <c r="K37" s="133">
        <v>0</v>
      </c>
      <c r="L37" s="133">
        <v>0</v>
      </c>
      <c r="M37" s="133">
        <v>0</v>
      </c>
      <c r="N37" s="133">
        <v>0</v>
      </c>
      <c r="O37" s="133">
        <v>0</v>
      </c>
      <c r="P37" s="123">
        <f t="shared" ref="P37:P43" si="3">SUM(D37:O37)</f>
        <v>1190462.5</v>
      </c>
    </row>
    <row r="38" spans="1:17" s="118" customFormat="1" ht="24" x14ac:dyDescent="0.2">
      <c r="A38" s="131" t="s">
        <v>303</v>
      </c>
      <c r="B38" s="123">
        <v>0</v>
      </c>
      <c r="C38" s="123">
        <v>0</v>
      </c>
      <c r="D38" s="133">
        <v>0</v>
      </c>
      <c r="E38" s="133">
        <v>0</v>
      </c>
      <c r="F38" s="133">
        <v>0</v>
      </c>
      <c r="G38" s="133">
        <v>0</v>
      </c>
      <c r="H38" s="133">
        <v>0</v>
      </c>
      <c r="I38" s="133">
        <v>0</v>
      </c>
      <c r="J38" s="133">
        <v>0</v>
      </c>
      <c r="K38" s="133">
        <v>0</v>
      </c>
      <c r="L38" s="133">
        <v>0</v>
      </c>
      <c r="M38" s="133">
        <v>0</v>
      </c>
      <c r="N38" s="133">
        <v>0</v>
      </c>
      <c r="O38" s="133">
        <v>0</v>
      </c>
      <c r="P38" s="123">
        <f t="shared" si="3"/>
        <v>0</v>
      </c>
    </row>
    <row r="39" spans="1:17" s="118" customFormat="1" ht="24" x14ac:dyDescent="0.2">
      <c r="A39" s="131" t="s">
        <v>304</v>
      </c>
      <c r="B39" s="123">
        <v>0</v>
      </c>
      <c r="C39" s="123">
        <v>0</v>
      </c>
      <c r="D39" s="133">
        <v>0</v>
      </c>
      <c r="E39" s="133">
        <v>0</v>
      </c>
      <c r="F39" s="133">
        <v>0</v>
      </c>
      <c r="G39" s="133">
        <v>0</v>
      </c>
      <c r="H39" s="133">
        <v>0</v>
      </c>
      <c r="I39" s="133">
        <v>0</v>
      </c>
      <c r="J39" s="133">
        <v>0</v>
      </c>
      <c r="K39" s="133">
        <v>0</v>
      </c>
      <c r="L39" s="133">
        <v>0</v>
      </c>
      <c r="M39" s="133">
        <v>0</v>
      </c>
      <c r="N39" s="133">
        <v>0</v>
      </c>
      <c r="O39" s="133">
        <v>0</v>
      </c>
      <c r="P39" s="123">
        <f t="shared" si="3"/>
        <v>0</v>
      </c>
    </row>
    <row r="40" spans="1:17" s="118" customFormat="1" ht="24" x14ac:dyDescent="0.2">
      <c r="A40" s="131" t="s">
        <v>305</v>
      </c>
      <c r="B40" s="123">
        <v>0</v>
      </c>
      <c r="C40" s="123">
        <v>0</v>
      </c>
      <c r="D40" s="133">
        <v>0</v>
      </c>
      <c r="E40" s="133">
        <v>0</v>
      </c>
      <c r="F40" s="133">
        <v>0</v>
      </c>
      <c r="G40" s="133">
        <v>0</v>
      </c>
      <c r="H40" s="133">
        <v>0</v>
      </c>
      <c r="I40" s="133">
        <v>0</v>
      </c>
      <c r="J40" s="133">
        <v>0</v>
      </c>
      <c r="K40" s="133">
        <v>0</v>
      </c>
      <c r="L40" s="133">
        <v>0</v>
      </c>
      <c r="M40" s="133">
        <v>0</v>
      </c>
      <c r="N40" s="133">
        <v>0</v>
      </c>
      <c r="O40" s="133">
        <v>0</v>
      </c>
      <c r="P40" s="123">
        <f t="shared" si="3"/>
        <v>0</v>
      </c>
    </row>
    <row r="41" spans="1:17" s="118" customFormat="1" ht="24" x14ac:dyDescent="0.2">
      <c r="A41" s="131" t="s">
        <v>306</v>
      </c>
      <c r="B41" s="123">
        <v>0</v>
      </c>
      <c r="C41" s="123">
        <v>0</v>
      </c>
      <c r="D41" s="133">
        <v>0</v>
      </c>
      <c r="E41" s="133">
        <v>0</v>
      </c>
      <c r="F41" s="133">
        <v>0</v>
      </c>
      <c r="G41" s="133">
        <v>0</v>
      </c>
      <c r="H41" s="133">
        <v>0</v>
      </c>
      <c r="I41" s="133">
        <v>0</v>
      </c>
      <c r="J41" s="133">
        <v>0</v>
      </c>
      <c r="K41" s="133">
        <v>0</v>
      </c>
      <c r="L41" s="133">
        <v>0</v>
      </c>
      <c r="M41" s="133">
        <v>0</v>
      </c>
      <c r="N41" s="133">
        <v>0</v>
      </c>
      <c r="O41" s="133">
        <v>0</v>
      </c>
      <c r="P41" s="123">
        <f t="shared" si="3"/>
        <v>0</v>
      </c>
    </row>
    <row r="42" spans="1:17" s="118" customFormat="1" ht="24" x14ac:dyDescent="0.2">
      <c r="A42" s="131" t="s">
        <v>307</v>
      </c>
      <c r="B42" s="123">
        <v>9399343.5399999991</v>
      </c>
      <c r="C42" s="123">
        <v>9399343.5399999991</v>
      </c>
      <c r="D42" s="133">
        <v>7835905.25</v>
      </c>
      <c r="E42" s="133">
        <v>2477219.75</v>
      </c>
      <c r="F42" s="133">
        <v>0</v>
      </c>
      <c r="G42" s="133">
        <v>0</v>
      </c>
      <c r="H42" s="133">
        <v>0</v>
      </c>
      <c r="I42" s="133">
        <v>0</v>
      </c>
      <c r="J42" s="133">
        <v>0</v>
      </c>
      <c r="K42" s="133">
        <v>0</v>
      </c>
      <c r="L42" s="133">
        <v>0</v>
      </c>
      <c r="M42" s="133">
        <v>0</v>
      </c>
      <c r="N42" s="133">
        <v>0</v>
      </c>
      <c r="O42" s="133">
        <v>0</v>
      </c>
      <c r="P42" s="123">
        <f t="shared" si="3"/>
        <v>10313125</v>
      </c>
    </row>
    <row r="43" spans="1:17" s="118" customFormat="1" ht="24" x14ac:dyDescent="0.2">
      <c r="A43" s="131" t="s">
        <v>308</v>
      </c>
      <c r="B43" s="123">
        <v>126800000</v>
      </c>
      <c r="C43" s="123">
        <v>244487595.22999996</v>
      </c>
      <c r="D43" s="133">
        <v>0</v>
      </c>
      <c r="E43" s="133">
        <v>0</v>
      </c>
      <c r="F43" s="133">
        <v>0</v>
      </c>
      <c r="G43" s="133">
        <v>0</v>
      </c>
      <c r="H43" s="133">
        <v>0</v>
      </c>
      <c r="I43" s="133">
        <v>0</v>
      </c>
      <c r="J43" s="133">
        <v>0</v>
      </c>
      <c r="K43" s="133">
        <v>0</v>
      </c>
      <c r="L43" s="133">
        <v>0</v>
      </c>
      <c r="M43" s="133">
        <v>0</v>
      </c>
      <c r="N43" s="133">
        <v>0</v>
      </c>
      <c r="O43" s="133">
        <v>0</v>
      </c>
      <c r="P43" s="123">
        <f t="shared" si="3"/>
        <v>0</v>
      </c>
    </row>
    <row r="44" spans="1:17" s="118" customFormat="1" ht="15.75" customHeight="1" x14ac:dyDescent="0.2">
      <c r="A44" s="128" t="s">
        <v>309</v>
      </c>
      <c r="B44" s="129">
        <v>599533787.45999992</v>
      </c>
      <c r="C44" s="129">
        <v>669569405.75999999</v>
      </c>
      <c r="D44" s="129">
        <v>8380729.5200000005</v>
      </c>
      <c r="E44" s="129">
        <v>4678724.34</v>
      </c>
      <c r="F44" s="129">
        <v>0</v>
      </c>
      <c r="G44" s="129">
        <v>0</v>
      </c>
      <c r="H44" s="129">
        <v>0</v>
      </c>
      <c r="I44" s="129">
        <v>0</v>
      </c>
      <c r="J44" s="129">
        <v>0</v>
      </c>
      <c r="K44" s="129">
        <v>0</v>
      </c>
      <c r="L44" s="129">
        <v>0</v>
      </c>
      <c r="M44" s="129">
        <v>0</v>
      </c>
      <c r="N44" s="129">
        <v>0</v>
      </c>
      <c r="O44" s="129">
        <v>0</v>
      </c>
      <c r="P44" s="129">
        <f>SUM(P45:P51)</f>
        <v>13059453.859999999</v>
      </c>
      <c r="Q44" s="130"/>
    </row>
    <row r="45" spans="1:17" s="118" customFormat="1" ht="15" customHeight="1" x14ac:dyDescent="0.2">
      <c r="A45" s="131" t="s">
        <v>310</v>
      </c>
      <c r="B45" s="123">
        <v>0</v>
      </c>
      <c r="C45" s="123">
        <v>0</v>
      </c>
      <c r="D45" s="133">
        <v>0</v>
      </c>
      <c r="E45" s="133">
        <v>0</v>
      </c>
      <c r="F45" s="133">
        <v>0</v>
      </c>
      <c r="G45" s="133">
        <v>0</v>
      </c>
      <c r="H45" s="133">
        <v>0</v>
      </c>
      <c r="I45" s="133">
        <v>0</v>
      </c>
      <c r="J45" s="133">
        <v>0</v>
      </c>
      <c r="K45" s="133">
        <v>0</v>
      </c>
      <c r="L45" s="133">
        <v>0</v>
      </c>
      <c r="M45" s="133">
        <v>0</v>
      </c>
      <c r="N45" s="133">
        <v>0</v>
      </c>
      <c r="O45" s="133">
        <v>0</v>
      </c>
      <c r="P45" s="123">
        <f t="shared" ref="P45:P51" si="4">SUM(D45:O45)</f>
        <v>0</v>
      </c>
      <c r="Q45" s="123"/>
    </row>
    <row r="46" spans="1:17" s="118" customFormat="1" ht="24" x14ac:dyDescent="0.2">
      <c r="A46" s="131" t="s">
        <v>311</v>
      </c>
      <c r="B46" s="123">
        <v>0</v>
      </c>
      <c r="C46" s="123">
        <v>0</v>
      </c>
      <c r="D46" s="133">
        <v>0</v>
      </c>
      <c r="E46" s="133">
        <v>0</v>
      </c>
      <c r="F46" s="133">
        <v>0</v>
      </c>
      <c r="G46" s="133">
        <v>0</v>
      </c>
      <c r="H46" s="133">
        <v>0</v>
      </c>
      <c r="I46" s="133">
        <v>0</v>
      </c>
      <c r="J46" s="133">
        <v>0</v>
      </c>
      <c r="K46" s="133">
        <v>0</v>
      </c>
      <c r="L46" s="133">
        <v>0</v>
      </c>
      <c r="M46" s="133">
        <v>0</v>
      </c>
      <c r="N46" s="133">
        <v>0</v>
      </c>
      <c r="O46" s="133">
        <v>0</v>
      </c>
      <c r="P46" s="123">
        <f t="shared" si="4"/>
        <v>0</v>
      </c>
    </row>
    <row r="47" spans="1:17" s="118" customFormat="1" ht="24" x14ac:dyDescent="0.2">
      <c r="A47" s="131" t="s">
        <v>312</v>
      </c>
      <c r="B47" s="123">
        <v>599533787.45999992</v>
      </c>
      <c r="C47" s="123">
        <v>669569405.75999999</v>
      </c>
      <c r="D47" s="133">
        <v>8380729.5200000005</v>
      </c>
      <c r="E47" s="133">
        <v>4678724.34</v>
      </c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23">
        <f t="shared" si="4"/>
        <v>13059453.859999999</v>
      </c>
      <c r="Q47" s="82"/>
    </row>
    <row r="48" spans="1:17" s="118" customFormat="1" ht="24" x14ac:dyDescent="0.2">
      <c r="A48" s="131" t="s">
        <v>313</v>
      </c>
      <c r="B48" s="123">
        <v>0</v>
      </c>
      <c r="C48" s="123">
        <v>0</v>
      </c>
      <c r="D48" s="133">
        <v>0</v>
      </c>
      <c r="E48" s="133">
        <v>0</v>
      </c>
      <c r="F48" s="133">
        <v>0</v>
      </c>
      <c r="G48" s="133">
        <v>0</v>
      </c>
      <c r="H48" s="133">
        <v>0</v>
      </c>
      <c r="I48" s="133">
        <v>0</v>
      </c>
      <c r="J48" s="133">
        <v>0</v>
      </c>
      <c r="K48" s="133">
        <v>0</v>
      </c>
      <c r="L48" s="133">
        <v>0</v>
      </c>
      <c r="M48" s="133">
        <v>0</v>
      </c>
      <c r="N48" s="133">
        <v>0</v>
      </c>
      <c r="O48" s="133">
        <v>0</v>
      </c>
      <c r="P48" s="123">
        <f t="shared" si="4"/>
        <v>0</v>
      </c>
    </row>
    <row r="49" spans="1:17" s="118" customFormat="1" ht="24" x14ac:dyDescent="0.2">
      <c r="A49" s="131" t="s">
        <v>314</v>
      </c>
      <c r="B49" s="123">
        <v>0</v>
      </c>
      <c r="C49" s="123">
        <v>0</v>
      </c>
      <c r="D49" s="133">
        <v>0</v>
      </c>
      <c r="E49" s="133">
        <v>0</v>
      </c>
      <c r="F49" s="133">
        <v>0</v>
      </c>
      <c r="G49" s="133">
        <v>0</v>
      </c>
      <c r="H49" s="133">
        <v>0</v>
      </c>
      <c r="I49" s="133">
        <v>0</v>
      </c>
      <c r="J49" s="133">
        <v>0</v>
      </c>
      <c r="K49" s="133">
        <v>0</v>
      </c>
      <c r="L49" s="133">
        <v>0</v>
      </c>
      <c r="M49" s="133">
        <v>0</v>
      </c>
      <c r="N49" s="133">
        <v>0</v>
      </c>
      <c r="O49" s="133">
        <v>0</v>
      </c>
      <c r="P49" s="123">
        <f t="shared" si="4"/>
        <v>0</v>
      </c>
    </row>
    <row r="50" spans="1:17" s="118" customFormat="1" ht="15" customHeight="1" x14ac:dyDescent="0.2">
      <c r="A50" s="131" t="s">
        <v>315</v>
      </c>
      <c r="B50" s="123">
        <v>0</v>
      </c>
      <c r="C50" s="123">
        <v>0</v>
      </c>
      <c r="D50" s="133">
        <v>0</v>
      </c>
      <c r="E50" s="133">
        <v>0</v>
      </c>
      <c r="F50" s="133">
        <v>0</v>
      </c>
      <c r="G50" s="133">
        <v>0</v>
      </c>
      <c r="H50" s="133">
        <v>0</v>
      </c>
      <c r="I50" s="133">
        <v>0</v>
      </c>
      <c r="J50" s="133">
        <v>0</v>
      </c>
      <c r="K50" s="133">
        <v>0</v>
      </c>
      <c r="L50" s="133">
        <v>0</v>
      </c>
      <c r="M50" s="133">
        <v>0</v>
      </c>
      <c r="N50" s="133">
        <v>0</v>
      </c>
      <c r="O50" s="133">
        <v>0</v>
      </c>
      <c r="P50" s="123">
        <f t="shared" si="4"/>
        <v>0</v>
      </c>
    </row>
    <row r="51" spans="1:17" s="118" customFormat="1" ht="24" x14ac:dyDescent="0.2">
      <c r="A51" s="131" t="s">
        <v>316</v>
      </c>
      <c r="B51" s="123">
        <v>0</v>
      </c>
      <c r="C51" s="123">
        <v>0</v>
      </c>
      <c r="D51" s="133">
        <v>0</v>
      </c>
      <c r="E51" s="133">
        <v>0</v>
      </c>
      <c r="F51" s="133">
        <v>0</v>
      </c>
      <c r="G51" s="133">
        <v>0</v>
      </c>
      <c r="H51" s="133">
        <v>0</v>
      </c>
      <c r="I51" s="133">
        <v>0</v>
      </c>
      <c r="J51" s="133">
        <v>0</v>
      </c>
      <c r="K51" s="133">
        <v>0</v>
      </c>
      <c r="L51" s="133">
        <v>0</v>
      </c>
      <c r="M51" s="133">
        <v>0</v>
      </c>
      <c r="N51" s="133">
        <v>0</v>
      </c>
      <c r="O51" s="133">
        <v>0</v>
      </c>
      <c r="P51" s="123">
        <f t="shared" si="4"/>
        <v>0</v>
      </c>
    </row>
    <row r="52" spans="1:17" s="118" customFormat="1" ht="17.25" customHeight="1" x14ac:dyDescent="0.2">
      <c r="A52" s="128" t="s">
        <v>317</v>
      </c>
      <c r="B52" s="129">
        <v>220541636.44666666</v>
      </c>
      <c r="C52" s="129">
        <v>2007153340.1499996</v>
      </c>
      <c r="D52" s="129">
        <v>529523.82000000007</v>
      </c>
      <c r="E52" s="129">
        <v>1121930</v>
      </c>
      <c r="F52" s="129">
        <v>0</v>
      </c>
      <c r="G52" s="129">
        <v>0</v>
      </c>
      <c r="H52" s="129">
        <v>0</v>
      </c>
      <c r="I52" s="129">
        <v>0</v>
      </c>
      <c r="J52" s="129">
        <v>0</v>
      </c>
      <c r="K52" s="129">
        <v>0</v>
      </c>
      <c r="L52" s="129">
        <v>0</v>
      </c>
      <c r="M52" s="129">
        <v>0</v>
      </c>
      <c r="N52" s="129">
        <v>0</v>
      </c>
      <c r="O52" s="129">
        <v>0</v>
      </c>
      <c r="P52" s="129">
        <f>SUM(P53:P61)</f>
        <v>1651453.82</v>
      </c>
      <c r="Q52" s="130"/>
    </row>
    <row r="53" spans="1:17" s="118" customFormat="1" ht="12" x14ac:dyDescent="0.2">
      <c r="A53" s="131" t="s">
        <v>318</v>
      </c>
      <c r="B53" s="123">
        <v>94253360.006666675</v>
      </c>
      <c r="C53" s="123">
        <v>106928323.00000001</v>
      </c>
      <c r="D53" s="133">
        <v>32450</v>
      </c>
      <c r="E53" s="133">
        <v>1121930</v>
      </c>
      <c r="F53" s="133">
        <v>0</v>
      </c>
      <c r="G53" s="133">
        <v>0</v>
      </c>
      <c r="H53" s="133">
        <v>0</v>
      </c>
      <c r="I53" s="133">
        <v>0</v>
      </c>
      <c r="J53" s="133">
        <v>0</v>
      </c>
      <c r="K53" s="133">
        <v>0</v>
      </c>
      <c r="L53" s="133">
        <v>0</v>
      </c>
      <c r="M53" s="133">
        <v>0</v>
      </c>
      <c r="N53" s="133">
        <v>0</v>
      </c>
      <c r="O53" s="133">
        <v>0</v>
      </c>
      <c r="P53" s="123">
        <f t="shared" ref="P53:P61" si="5">SUM(D53:O53)</f>
        <v>1154380</v>
      </c>
    </row>
    <row r="54" spans="1:17" s="118" customFormat="1" ht="24" x14ac:dyDescent="0.2">
      <c r="A54" s="131" t="s">
        <v>319</v>
      </c>
      <c r="B54" s="123">
        <v>2890637.439999999</v>
      </c>
      <c r="C54" s="123">
        <v>6851137.4400000013</v>
      </c>
      <c r="D54" s="133">
        <v>338953.82</v>
      </c>
      <c r="E54" s="133">
        <v>0</v>
      </c>
      <c r="F54" s="133">
        <v>0</v>
      </c>
      <c r="G54" s="133">
        <v>0</v>
      </c>
      <c r="H54" s="133">
        <v>0</v>
      </c>
      <c r="I54" s="133">
        <v>0</v>
      </c>
      <c r="J54" s="133">
        <v>0</v>
      </c>
      <c r="K54" s="133">
        <v>0</v>
      </c>
      <c r="L54" s="133">
        <v>0</v>
      </c>
      <c r="M54" s="133">
        <v>0</v>
      </c>
      <c r="N54" s="133">
        <v>0</v>
      </c>
      <c r="O54" s="133">
        <v>0</v>
      </c>
      <c r="P54" s="123">
        <f t="shared" si="5"/>
        <v>338953.82</v>
      </c>
    </row>
    <row r="55" spans="1:17" s="118" customFormat="1" ht="24" x14ac:dyDescent="0.2">
      <c r="A55" s="131" t="s">
        <v>320</v>
      </c>
      <c r="B55" s="123">
        <v>745000</v>
      </c>
      <c r="C55" s="123">
        <v>6376187.9999999991</v>
      </c>
      <c r="D55" s="133">
        <v>0</v>
      </c>
      <c r="E55" s="133">
        <v>0</v>
      </c>
      <c r="F55" s="133">
        <v>0</v>
      </c>
      <c r="G55" s="133">
        <v>0</v>
      </c>
      <c r="H55" s="133">
        <v>0</v>
      </c>
      <c r="I55" s="133">
        <v>0</v>
      </c>
      <c r="J55" s="133">
        <v>0</v>
      </c>
      <c r="K55" s="133">
        <v>0</v>
      </c>
      <c r="L55" s="133">
        <v>0</v>
      </c>
      <c r="M55" s="133">
        <v>0</v>
      </c>
      <c r="N55" s="133">
        <v>0</v>
      </c>
      <c r="O55" s="133">
        <v>0</v>
      </c>
      <c r="P55" s="123">
        <f t="shared" si="5"/>
        <v>0</v>
      </c>
    </row>
    <row r="56" spans="1:17" s="118" customFormat="1" ht="24" x14ac:dyDescent="0.2">
      <c r="A56" s="131" t="s">
        <v>321</v>
      </c>
      <c r="B56" s="123">
        <v>68485500</v>
      </c>
      <c r="C56" s="123">
        <v>68485500</v>
      </c>
      <c r="D56" s="133">
        <v>0</v>
      </c>
      <c r="E56" s="133">
        <v>0</v>
      </c>
      <c r="F56" s="133">
        <v>0</v>
      </c>
      <c r="G56" s="133">
        <v>0</v>
      </c>
      <c r="H56" s="133">
        <v>0</v>
      </c>
      <c r="I56" s="133">
        <v>0</v>
      </c>
      <c r="J56" s="133">
        <v>0</v>
      </c>
      <c r="K56" s="133">
        <v>0</v>
      </c>
      <c r="L56" s="133">
        <v>0</v>
      </c>
      <c r="M56" s="133">
        <v>0</v>
      </c>
      <c r="N56" s="133">
        <v>0</v>
      </c>
      <c r="O56" s="133">
        <v>0</v>
      </c>
      <c r="P56" s="123">
        <f t="shared" si="5"/>
        <v>0</v>
      </c>
    </row>
    <row r="57" spans="1:17" s="118" customFormat="1" ht="14.25" customHeight="1" x14ac:dyDescent="0.2">
      <c r="A57" s="131" t="s">
        <v>322</v>
      </c>
      <c r="B57" s="123">
        <v>40260756</v>
      </c>
      <c r="C57" s="123">
        <v>29768368</v>
      </c>
      <c r="D57" s="133">
        <v>158120</v>
      </c>
      <c r="E57" s="133">
        <v>0</v>
      </c>
      <c r="F57" s="133">
        <v>0</v>
      </c>
      <c r="G57" s="133">
        <v>0</v>
      </c>
      <c r="H57" s="133">
        <v>0</v>
      </c>
      <c r="I57" s="133">
        <v>0</v>
      </c>
      <c r="J57" s="133">
        <v>0</v>
      </c>
      <c r="K57" s="133">
        <v>0</v>
      </c>
      <c r="L57" s="133">
        <v>0</v>
      </c>
      <c r="M57" s="133">
        <v>0</v>
      </c>
      <c r="N57" s="133">
        <v>0</v>
      </c>
      <c r="O57" s="133">
        <v>0</v>
      </c>
      <c r="P57" s="123">
        <f t="shared" si="5"/>
        <v>158120</v>
      </c>
    </row>
    <row r="58" spans="1:17" s="118" customFormat="1" ht="12" x14ac:dyDescent="0.2">
      <c r="A58" s="131" t="s">
        <v>323</v>
      </c>
      <c r="B58" s="123">
        <v>4650000</v>
      </c>
      <c r="C58" s="123">
        <v>6282000</v>
      </c>
      <c r="D58" s="133">
        <v>0</v>
      </c>
      <c r="E58" s="133">
        <v>0</v>
      </c>
      <c r="F58" s="133">
        <v>0</v>
      </c>
      <c r="G58" s="133">
        <v>0</v>
      </c>
      <c r="H58" s="133">
        <v>0</v>
      </c>
      <c r="I58" s="133">
        <v>0</v>
      </c>
      <c r="J58" s="133">
        <v>0</v>
      </c>
      <c r="K58" s="133">
        <v>0</v>
      </c>
      <c r="L58" s="133">
        <v>0</v>
      </c>
      <c r="M58" s="133">
        <v>0</v>
      </c>
      <c r="N58" s="133">
        <v>0</v>
      </c>
      <c r="O58" s="133">
        <v>0</v>
      </c>
      <c r="P58" s="123">
        <f t="shared" si="5"/>
        <v>0</v>
      </c>
    </row>
    <row r="59" spans="1:17" s="118" customFormat="1" ht="12" x14ac:dyDescent="0.2">
      <c r="A59" s="131" t="s">
        <v>324</v>
      </c>
      <c r="B59" s="123">
        <v>0</v>
      </c>
      <c r="C59" s="123">
        <v>0</v>
      </c>
      <c r="D59" s="133">
        <v>0</v>
      </c>
      <c r="E59" s="133">
        <v>0</v>
      </c>
      <c r="F59" s="133">
        <v>0</v>
      </c>
      <c r="G59" s="133">
        <v>0</v>
      </c>
      <c r="H59" s="133">
        <v>0</v>
      </c>
      <c r="I59" s="133">
        <v>0</v>
      </c>
      <c r="J59" s="133">
        <v>0</v>
      </c>
      <c r="K59" s="133">
        <v>0</v>
      </c>
      <c r="L59" s="133">
        <v>0</v>
      </c>
      <c r="M59" s="133">
        <v>0</v>
      </c>
      <c r="N59" s="133">
        <v>0</v>
      </c>
      <c r="O59" s="133">
        <v>0</v>
      </c>
      <c r="P59" s="123">
        <f t="shared" si="5"/>
        <v>0</v>
      </c>
    </row>
    <row r="60" spans="1:17" s="118" customFormat="1" ht="12" x14ac:dyDescent="0.2">
      <c r="A60" s="131" t="s">
        <v>325</v>
      </c>
      <c r="B60" s="123">
        <v>9256383</v>
      </c>
      <c r="C60" s="123">
        <v>22500000</v>
      </c>
      <c r="D60" s="133">
        <v>0</v>
      </c>
      <c r="E60" s="133">
        <v>0</v>
      </c>
      <c r="F60" s="133">
        <v>0</v>
      </c>
      <c r="G60" s="133">
        <v>0</v>
      </c>
      <c r="H60" s="133">
        <v>0</v>
      </c>
      <c r="I60" s="133">
        <v>0</v>
      </c>
      <c r="J60" s="133">
        <v>0</v>
      </c>
      <c r="K60" s="133">
        <v>0</v>
      </c>
      <c r="L60" s="133">
        <v>0</v>
      </c>
      <c r="M60" s="133">
        <v>0</v>
      </c>
      <c r="N60" s="133">
        <v>0</v>
      </c>
      <c r="O60" s="133">
        <v>0</v>
      </c>
      <c r="P60" s="123">
        <f t="shared" si="5"/>
        <v>0</v>
      </c>
    </row>
    <row r="61" spans="1:17" s="118" customFormat="1" ht="24" x14ac:dyDescent="0.2">
      <c r="A61" s="131" t="s">
        <v>326</v>
      </c>
      <c r="B61" s="123">
        <v>0</v>
      </c>
      <c r="C61" s="123">
        <v>1759961823.7099996</v>
      </c>
      <c r="D61" s="133">
        <v>0</v>
      </c>
      <c r="E61" s="133">
        <v>0</v>
      </c>
      <c r="F61" s="133">
        <v>0</v>
      </c>
      <c r="G61" s="133">
        <v>0</v>
      </c>
      <c r="H61" s="133">
        <v>0</v>
      </c>
      <c r="I61" s="133">
        <v>0</v>
      </c>
      <c r="J61" s="133">
        <v>0</v>
      </c>
      <c r="K61" s="133">
        <v>0</v>
      </c>
      <c r="L61" s="133">
        <v>0</v>
      </c>
      <c r="M61" s="133">
        <v>0</v>
      </c>
      <c r="N61" s="133">
        <v>0</v>
      </c>
      <c r="O61" s="133">
        <v>0</v>
      </c>
      <c r="P61" s="123">
        <f t="shared" si="5"/>
        <v>0</v>
      </c>
    </row>
    <row r="62" spans="1:17" s="118" customFormat="1" ht="15.75" customHeight="1" x14ac:dyDescent="0.2">
      <c r="A62" s="128" t="s">
        <v>327</v>
      </c>
      <c r="B62" s="129">
        <v>0</v>
      </c>
      <c r="C62" s="129">
        <v>0</v>
      </c>
      <c r="D62" s="129">
        <v>0</v>
      </c>
      <c r="E62" s="129">
        <v>0</v>
      </c>
      <c r="F62" s="129">
        <v>0</v>
      </c>
      <c r="G62" s="129">
        <v>0</v>
      </c>
      <c r="H62" s="129">
        <v>0</v>
      </c>
      <c r="I62" s="129">
        <v>0</v>
      </c>
      <c r="J62" s="129">
        <v>0</v>
      </c>
      <c r="K62" s="129">
        <v>0</v>
      </c>
      <c r="L62" s="129">
        <v>0</v>
      </c>
      <c r="M62" s="129">
        <v>0</v>
      </c>
      <c r="N62" s="129">
        <v>0</v>
      </c>
      <c r="O62" s="129">
        <v>0</v>
      </c>
      <c r="P62" s="129">
        <f t="shared" ref="P62" si="6">SUM(P63:P66)</f>
        <v>0</v>
      </c>
      <c r="Q62" s="130"/>
    </row>
    <row r="63" spans="1:17" s="118" customFormat="1" ht="12" x14ac:dyDescent="0.2">
      <c r="A63" s="131" t="s">
        <v>328</v>
      </c>
      <c r="B63" s="123">
        <v>0</v>
      </c>
      <c r="C63" s="123">
        <v>0</v>
      </c>
      <c r="D63" s="133">
        <v>0</v>
      </c>
      <c r="E63" s="133">
        <v>0</v>
      </c>
      <c r="F63" s="133">
        <v>0</v>
      </c>
      <c r="G63" s="133">
        <v>0</v>
      </c>
      <c r="H63" s="133">
        <v>0</v>
      </c>
      <c r="I63" s="133">
        <v>0</v>
      </c>
      <c r="J63" s="133">
        <v>0</v>
      </c>
      <c r="K63" s="133">
        <v>0</v>
      </c>
      <c r="L63" s="133">
        <v>0</v>
      </c>
      <c r="M63" s="133">
        <v>0</v>
      </c>
      <c r="N63" s="133">
        <v>0</v>
      </c>
      <c r="O63" s="133">
        <v>0</v>
      </c>
      <c r="P63" s="123">
        <f>SUM(D63:O63)</f>
        <v>0</v>
      </c>
    </row>
    <row r="64" spans="1:17" s="118" customFormat="1" ht="12" x14ac:dyDescent="0.2">
      <c r="A64" s="131" t="s">
        <v>329</v>
      </c>
      <c r="B64" s="123">
        <v>0</v>
      </c>
      <c r="C64" s="123">
        <v>0</v>
      </c>
      <c r="D64" s="132">
        <v>0</v>
      </c>
      <c r="E64" s="132">
        <v>0</v>
      </c>
      <c r="F64" s="132">
        <v>0</v>
      </c>
      <c r="G64" s="132">
        <v>0</v>
      </c>
      <c r="H64" s="132">
        <v>0</v>
      </c>
      <c r="I64" s="132">
        <v>0</v>
      </c>
      <c r="J64" s="132">
        <v>0</v>
      </c>
      <c r="K64" s="132">
        <v>0</v>
      </c>
      <c r="L64" s="132">
        <v>0</v>
      </c>
      <c r="M64" s="132">
        <v>0</v>
      </c>
      <c r="N64" s="132">
        <v>0</v>
      </c>
      <c r="O64" s="132">
        <v>0</v>
      </c>
      <c r="P64" s="123">
        <f>SUM(D64:O64)</f>
        <v>0</v>
      </c>
    </row>
    <row r="65" spans="1:17" s="118" customFormat="1" ht="24" x14ac:dyDescent="0.2">
      <c r="A65" s="131" t="s">
        <v>330</v>
      </c>
      <c r="B65" s="123">
        <v>0</v>
      </c>
      <c r="C65" s="123">
        <v>0</v>
      </c>
      <c r="D65" s="133">
        <v>0</v>
      </c>
      <c r="E65" s="133">
        <v>0</v>
      </c>
      <c r="F65" s="133">
        <v>0</v>
      </c>
      <c r="G65" s="133">
        <v>0</v>
      </c>
      <c r="H65" s="133">
        <v>0</v>
      </c>
      <c r="I65" s="133">
        <v>0</v>
      </c>
      <c r="J65" s="133">
        <v>0</v>
      </c>
      <c r="K65" s="133">
        <v>0</v>
      </c>
      <c r="L65" s="133">
        <v>0</v>
      </c>
      <c r="M65" s="133">
        <v>0</v>
      </c>
      <c r="N65" s="133">
        <v>0</v>
      </c>
      <c r="O65" s="133">
        <v>0</v>
      </c>
      <c r="P65" s="123">
        <f>SUM(D65:O65)</f>
        <v>0</v>
      </c>
    </row>
    <row r="66" spans="1:17" s="118" customFormat="1" ht="26.25" customHeight="1" x14ac:dyDescent="0.2">
      <c r="A66" s="131" t="s">
        <v>331</v>
      </c>
      <c r="B66" s="123">
        <v>0</v>
      </c>
      <c r="C66" s="123">
        <v>0</v>
      </c>
      <c r="D66" s="133">
        <v>0</v>
      </c>
      <c r="E66" s="133">
        <v>0</v>
      </c>
      <c r="F66" s="133">
        <v>0</v>
      </c>
      <c r="G66" s="133">
        <v>0</v>
      </c>
      <c r="H66" s="133">
        <v>0</v>
      </c>
      <c r="I66" s="133">
        <v>0</v>
      </c>
      <c r="J66" s="133">
        <v>0</v>
      </c>
      <c r="K66" s="133">
        <v>0</v>
      </c>
      <c r="L66" s="133">
        <v>0</v>
      </c>
      <c r="M66" s="133">
        <v>0</v>
      </c>
      <c r="N66" s="133">
        <v>0</v>
      </c>
      <c r="O66" s="133">
        <v>0</v>
      </c>
      <c r="P66" s="123">
        <f>SUM(D66:O66)</f>
        <v>0</v>
      </c>
    </row>
    <row r="67" spans="1:17" s="118" customFormat="1" ht="24" x14ac:dyDescent="0.2">
      <c r="A67" s="128" t="s">
        <v>332</v>
      </c>
      <c r="B67" s="129">
        <v>0</v>
      </c>
      <c r="C67" s="129">
        <v>0</v>
      </c>
      <c r="D67" s="129">
        <v>0</v>
      </c>
      <c r="E67" s="129">
        <v>0</v>
      </c>
      <c r="F67" s="129">
        <v>0</v>
      </c>
      <c r="G67" s="129">
        <v>0</v>
      </c>
      <c r="H67" s="129">
        <v>0</v>
      </c>
      <c r="I67" s="129">
        <v>0</v>
      </c>
      <c r="J67" s="129">
        <v>0</v>
      </c>
      <c r="K67" s="129">
        <v>0</v>
      </c>
      <c r="L67" s="129">
        <v>0</v>
      </c>
      <c r="M67" s="129">
        <v>0</v>
      </c>
      <c r="N67" s="129">
        <v>0</v>
      </c>
      <c r="O67" s="129">
        <v>0</v>
      </c>
      <c r="P67" s="129">
        <f t="shared" ref="P67" si="7">SUM(P68:P69)</f>
        <v>0</v>
      </c>
      <c r="Q67" s="130"/>
    </row>
    <row r="68" spans="1:17" s="118" customFormat="1" ht="12" x14ac:dyDescent="0.2">
      <c r="A68" s="131" t="s">
        <v>333</v>
      </c>
      <c r="B68" s="123">
        <v>0</v>
      </c>
      <c r="C68" s="123">
        <v>0</v>
      </c>
      <c r="D68" s="133">
        <v>0</v>
      </c>
      <c r="E68" s="133">
        <v>0</v>
      </c>
      <c r="F68" s="133">
        <v>0</v>
      </c>
      <c r="G68" s="133">
        <v>0</v>
      </c>
      <c r="H68" s="133">
        <v>0</v>
      </c>
      <c r="I68" s="133">
        <v>0</v>
      </c>
      <c r="J68" s="133">
        <v>0</v>
      </c>
      <c r="K68" s="133">
        <v>0</v>
      </c>
      <c r="L68" s="133">
        <v>0</v>
      </c>
      <c r="M68" s="133">
        <v>0</v>
      </c>
      <c r="N68" s="133">
        <v>0</v>
      </c>
      <c r="O68" s="133">
        <v>0</v>
      </c>
      <c r="P68" s="123">
        <f>SUM(D68:O68)</f>
        <v>0</v>
      </c>
    </row>
    <row r="69" spans="1:17" s="118" customFormat="1" ht="24" x14ac:dyDescent="0.2">
      <c r="A69" s="131" t="s">
        <v>334</v>
      </c>
      <c r="B69" s="123">
        <v>0</v>
      </c>
      <c r="C69" s="123">
        <v>0</v>
      </c>
      <c r="D69" s="133">
        <v>0</v>
      </c>
      <c r="E69" s="133">
        <v>0</v>
      </c>
      <c r="F69" s="133">
        <v>0</v>
      </c>
      <c r="G69" s="133">
        <v>0</v>
      </c>
      <c r="H69" s="133">
        <v>0</v>
      </c>
      <c r="I69" s="133">
        <v>0</v>
      </c>
      <c r="J69" s="133">
        <v>0</v>
      </c>
      <c r="K69" s="133">
        <v>0</v>
      </c>
      <c r="L69" s="133">
        <v>0</v>
      </c>
      <c r="M69" s="133">
        <v>0</v>
      </c>
      <c r="N69" s="133">
        <v>0</v>
      </c>
      <c r="O69" s="133">
        <v>0</v>
      </c>
      <c r="P69" s="123">
        <f>SUM(D69:O69)</f>
        <v>0</v>
      </c>
    </row>
    <row r="70" spans="1:17" s="118" customFormat="1" ht="15.75" customHeight="1" x14ac:dyDescent="0.2">
      <c r="A70" s="128" t="s">
        <v>335</v>
      </c>
      <c r="B70" s="129">
        <v>0</v>
      </c>
      <c r="C70" s="129">
        <v>0</v>
      </c>
      <c r="D70" s="129">
        <v>0</v>
      </c>
      <c r="E70" s="129">
        <v>0</v>
      </c>
      <c r="F70" s="129">
        <v>0</v>
      </c>
      <c r="G70" s="129">
        <v>0</v>
      </c>
      <c r="H70" s="129">
        <v>0</v>
      </c>
      <c r="I70" s="129">
        <v>0</v>
      </c>
      <c r="J70" s="129">
        <v>0</v>
      </c>
      <c r="K70" s="129">
        <v>0</v>
      </c>
      <c r="L70" s="129">
        <v>0</v>
      </c>
      <c r="M70" s="129">
        <v>0</v>
      </c>
      <c r="N70" s="129">
        <v>0</v>
      </c>
      <c r="O70" s="129">
        <v>0</v>
      </c>
      <c r="P70" s="129">
        <f t="shared" ref="P70" si="8">SUM(P71:P74)</f>
        <v>0</v>
      </c>
      <c r="Q70" s="130"/>
    </row>
    <row r="71" spans="1:17" s="118" customFormat="1" ht="12" x14ac:dyDescent="0.2">
      <c r="A71" s="131" t="s">
        <v>336</v>
      </c>
      <c r="B71" s="123">
        <v>0</v>
      </c>
      <c r="C71" s="123">
        <v>0</v>
      </c>
      <c r="D71" s="133">
        <v>0</v>
      </c>
      <c r="E71" s="133">
        <v>0</v>
      </c>
      <c r="F71" s="133">
        <v>0</v>
      </c>
      <c r="G71" s="133">
        <v>0</v>
      </c>
      <c r="H71" s="133">
        <v>0</v>
      </c>
      <c r="I71" s="133">
        <v>0</v>
      </c>
      <c r="J71" s="133">
        <v>0</v>
      </c>
      <c r="K71" s="133">
        <v>0</v>
      </c>
      <c r="L71" s="133">
        <v>0</v>
      </c>
      <c r="M71" s="133">
        <v>0</v>
      </c>
      <c r="N71" s="133">
        <v>0</v>
      </c>
      <c r="O71" s="133">
        <v>0</v>
      </c>
      <c r="P71" s="123">
        <f>SUM(D71:O71)</f>
        <v>0</v>
      </c>
    </row>
    <row r="72" spans="1:17" s="118" customFormat="1" ht="12" x14ac:dyDescent="0.2">
      <c r="A72" s="131" t="s">
        <v>337</v>
      </c>
      <c r="B72" s="123">
        <v>0</v>
      </c>
      <c r="C72" s="123">
        <v>0</v>
      </c>
      <c r="D72" s="133">
        <v>0</v>
      </c>
      <c r="E72" s="133">
        <v>0</v>
      </c>
      <c r="F72" s="133">
        <v>0</v>
      </c>
      <c r="G72" s="133">
        <v>0</v>
      </c>
      <c r="H72" s="133">
        <v>0</v>
      </c>
      <c r="I72" s="133">
        <v>0</v>
      </c>
      <c r="J72" s="133">
        <v>0</v>
      </c>
      <c r="K72" s="133">
        <v>0</v>
      </c>
      <c r="L72" s="133">
        <v>0</v>
      </c>
      <c r="M72" s="133">
        <v>0</v>
      </c>
      <c r="N72" s="133">
        <v>0</v>
      </c>
      <c r="O72" s="133">
        <v>0</v>
      </c>
      <c r="P72" s="123">
        <f>SUM(D72:O72)</f>
        <v>0</v>
      </c>
    </row>
    <row r="73" spans="1:17" s="118" customFormat="1" ht="24" x14ac:dyDescent="0.2">
      <c r="A73" s="131" t="s">
        <v>338</v>
      </c>
      <c r="B73" s="123">
        <v>0</v>
      </c>
      <c r="C73" s="123">
        <v>0</v>
      </c>
      <c r="D73" s="133">
        <v>0</v>
      </c>
      <c r="E73" s="133">
        <v>0</v>
      </c>
      <c r="F73" s="133">
        <v>0</v>
      </c>
      <c r="G73" s="133">
        <v>0</v>
      </c>
      <c r="H73" s="133">
        <v>0</v>
      </c>
      <c r="I73" s="133">
        <v>0</v>
      </c>
      <c r="J73" s="133">
        <v>0</v>
      </c>
      <c r="K73" s="133">
        <v>0</v>
      </c>
      <c r="L73" s="133">
        <v>0</v>
      </c>
      <c r="M73" s="133">
        <v>0</v>
      </c>
      <c r="N73" s="133">
        <v>0</v>
      </c>
      <c r="O73" s="133">
        <v>0</v>
      </c>
      <c r="P73" s="123">
        <f>SUM(D73:O73)</f>
        <v>0</v>
      </c>
    </row>
    <row r="74" spans="1:17" s="118" customFormat="1" ht="12" x14ac:dyDescent="0.2">
      <c r="A74" s="131"/>
      <c r="B74" s="123"/>
      <c r="C74" s="123"/>
      <c r="D74" s="123"/>
      <c r="E74" s="123"/>
      <c r="F74" s="123"/>
      <c r="G74" s="123"/>
      <c r="H74" s="123"/>
      <c r="I74" s="123"/>
      <c r="J74" s="133"/>
      <c r="K74" s="133"/>
      <c r="L74" s="133"/>
      <c r="M74" s="133"/>
      <c r="N74" s="133"/>
      <c r="O74" s="133"/>
      <c r="P74" s="123">
        <f>SUM(D74:O74)</f>
        <v>0</v>
      </c>
    </row>
    <row r="75" spans="1:17" customFormat="1" ht="15.95" customHeight="1" x14ac:dyDescent="0.25">
      <c r="A75" s="160" t="s">
        <v>339</v>
      </c>
      <c r="B75" s="161">
        <f>B70+B67+B62+B52+B44+B36+B26+B16+B10</f>
        <v>4340422390.8339424</v>
      </c>
      <c r="C75" s="161">
        <f>C70+C67+C62+C52+C44+C36+C26+C16+C10</f>
        <v>5971289595.561245</v>
      </c>
      <c r="D75" s="161">
        <f>D62+D52+D44+D36+D26+D16+D10</f>
        <v>209020242.25999999</v>
      </c>
      <c r="E75" s="161">
        <f t="shared" ref="E75:P75" si="9">E62+E52+E44+E36+E26+E16+E10</f>
        <v>187165423.34</v>
      </c>
      <c r="F75" s="161">
        <f t="shared" si="9"/>
        <v>0</v>
      </c>
      <c r="G75" s="161">
        <f t="shared" si="9"/>
        <v>0</v>
      </c>
      <c r="H75" s="161">
        <f t="shared" si="9"/>
        <v>0</v>
      </c>
      <c r="I75" s="161">
        <f t="shared" si="9"/>
        <v>0</v>
      </c>
      <c r="J75" s="161">
        <f t="shared" si="9"/>
        <v>0</v>
      </c>
      <c r="K75" s="161">
        <f t="shared" si="9"/>
        <v>0</v>
      </c>
      <c r="L75" s="161">
        <f t="shared" si="9"/>
        <v>0</v>
      </c>
      <c r="M75" s="161">
        <f t="shared" si="9"/>
        <v>0</v>
      </c>
      <c r="N75" s="161">
        <f t="shared" si="9"/>
        <v>0</v>
      </c>
      <c r="O75" s="161">
        <f t="shared" si="9"/>
        <v>0</v>
      </c>
      <c r="P75" s="161">
        <f t="shared" si="9"/>
        <v>396185665.60000002</v>
      </c>
    </row>
    <row r="76" spans="1:17" customFormat="1" ht="13.5" customHeight="1" x14ac:dyDescent="0.25">
      <c r="A76" s="152" t="s">
        <v>272</v>
      </c>
      <c r="B76" s="153"/>
      <c r="C76" s="153"/>
      <c r="D76" s="153"/>
      <c r="E76" s="154"/>
      <c r="F76" s="155"/>
      <c r="G76" s="155"/>
      <c r="H76" s="154"/>
      <c r="I76" s="154"/>
      <c r="J76" s="154"/>
      <c r="K76" s="154"/>
      <c r="L76" s="154"/>
      <c r="M76" s="154"/>
      <c r="N76" s="154"/>
      <c r="O76" s="154"/>
    </row>
    <row r="77" spans="1:17" customFormat="1" ht="15.75" customHeight="1" x14ac:dyDescent="0.25">
      <c r="A77" s="156" t="s">
        <v>340</v>
      </c>
      <c r="B77" s="157">
        <f t="shared" ref="B77:C77" si="10">SUM(B78:B79)</f>
        <v>0</v>
      </c>
      <c r="C77" s="157">
        <f t="shared" si="10"/>
        <v>0</v>
      </c>
      <c r="D77" s="157">
        <f t="shared" ref="D77:O77" si="11">SUM(D78:D79)</f>
        <v>0</v>
      </c>
      <c r="E77" s="157">
        <f t="shared" si="11"/>
        <v>0</v>
      </c>
      <c r="F77" s="157">
        <f t="shared" si="11"/>
        <v>0</v>
      </c>
      <c r="G77" s="157">
        <f t="shared" si="11"/>
        <v>0</v>
      </c>
      <c r="H77" s="157">
        <f t="shared" si="11"/>
        <v>0</v>
      </c>
      <c r="I77" s="157">
        <f t="shared" si="11"/>
        <v>0</v>
      </c>
      <c r="J77" s="157">
        <f t="shared" si="11"/>
        <v>0</v>
      </c>
      <c r="K77" s="157">
        <f t="shared" si="11"/>
        <v>0</v>
      </c>
      <c r="L77" s="157">
        <f t="shared" si="11"/>
        <v>0</v>
      </c>
      <c r="M77" s="157">
        <f t="shared" si="11"/>
        <v>0</v>
      </c>
      <c r="N77" s="157">
        <f t="shared" si="11"/>
        <v>0</v>
      </c>
      <c r="O77" s="157">
        <f t="shared" si="11"/>
        <v>0</v>
      </c>
      <c r="P77" s="157">
        <f t="shared" ref="P77:P84" si="12">SUM(J77:O77)</f>
        <v>0</v>
      </c>
    </row>
    <row r="78" spans="1:17" customFormat="1" ht="26.25" x14ac:dyDescent="0.25">
      <c r="A78" s="158" t="s">
        <v>341</v>
      </c>
      <c r="B78" s="154">
        <v>0</v>
      </c>
      <c r="C78" s="154">
        <v>0</v>
      </c>
      <c r="D78" s="154">
        <v>0</v>
      </c>
      <c r="E78" s="154">
        <v>0</v>
      </c>
      <c r="F78" s="154"/>
      <c r="G78" s="154">
        <v>0</v>
      </c>
      <c r="H78" s="154">
        <v>0</v>
      </c>
      <c r="I78" s="154">
        <v>0</v>
      </c>
      <c r="J78" s="154">
        <v>0</v>
      </c>
      <c r="K78" s="154">
        <v>0</v>
      </c>
      <c r="L78" s="154">
        <v>0</v>
      </c>
      <c r="M78" s="154">
        <v>0</v>
      </c>
      <c r="N78" s="154">
        <v>0</v>
      </c>
      <c r="O78" s="154">
        <v>0</v>
      </c>
      <c r="P78" s="154">
        <f t="shared" si="12"/>
        <v>0</v>
      </c>
    </row>
    <row r="79" spans="1:17" customFormat="1" ht="26.25" x14ac:dyDescent="0.25">
      <c r="A79" s="158" t="s">
        <v>342</v>
      </c>
      <c r="B79" s="154">
        <v>0</v>
      </c>
      <c r="C79" s="154">
        <v>0</v>
      </c>
      <c r="D79" s="154">
        <v>0</v>
      </c>
      <c r="E79" s="154">
        <v>0</v>
      </c>
      <c r="F79" s="154">
        <v>0</v>
      </c>
      <c r="G79" s="154">
        <v>0</v>
      </c>
      <c r="H79" s="154">
        <v>0</v>
      </c>
      <c r="I79" s="159">
        <v>0</v>
      </c>
      <c r="J79" s="159">
        <v>0</v>
      </c>
      <c r="K79" s="159">
        <v>0</v>
      </c>
      <c r="L79" s="159">
        <v>0</v>
      </c>
      <c r="M79" s="159">
        <v>0</v>
      </c>
      <c r="N79" s="159">
        <v>0</v>
      </c>
      <c r="O79" s="159">
        <v>0</v>
      </c>
      <c r="P79" s="154">
        <f t="shared" si="12"/>
        <v>0</v>
      </c>
    </row>
    <row r="80" spans="1:17" customFormat="1" ht="15.75" customHeight="1" x14ac:dyDescent="0.25">
      <c r="A80" s="156" t="s">
        <v>343</v>
      </c>
      <c r="B80" s="157">
        <f>SUM(B81:B82)</f>
        <v>0</v>
      </c>
      <c r="C80" s="157">
        <f>SUM(C81:C82)</f>
        <v>0</v>
      </c>
      <c r="D80" s="157">
        <f>SUM(D81:D82)</f>
        <v>86501467.670000017</v>
      </c>
      <c r="E80" s="157">
        <f>SUM(E81:E82)</f>
        <v>288088812.08000004</v>
      </c>
      <c r="F80" s="157">
        <f t="shared" ref="F80:P80" si="13">SUM(F81:F82)</f>
        <v>0</v>
      </c>
      <c r="G80" s="157">
        <f t="shared" si="13"/>
        <v>0</v>
      </c>
      <c r="H80" s="157">
        <f t="shared" si="13"/>
        <v>0</v>
      </c>
      <c r="I80" s="157">
        <f t="shared" si="13"/>
        <v>0</v>
      </c>
      <c r="J80" s="157">
        <f t="shared" si="13"/>
        <v>0</v>
      </c>
      <c r="K80" s="157">
        <f t="shared" si="13"/>
        <v>0</v>
      </c>
      <c r="L80" s="157">
        <f t="shared" si="13"/>
        <v>0</v>
      </c>
      <c r="M80" s="157">
        <f t="shared" si="13"/>
        <v>0</v>
      </c>
      <c r="N80" s="157">
        <f t="shared" si="13"/>
        <v>0</v>
      </c>
      <c r="O80" s="157">
        <f t="shared" si="13"/>
        <v>0</v>
      </c>
      <c r="P80" s="157">
        <f t="shared" si="13"/>
        <v>374590279.75</v>
      </c>
    </row>
    <row r="81" spans="1:17" customFormat="1" x14ac:dyDescent="0.25">
      <c r="A81" s="158" t="s">
        <v>344</v>
      </c>
      <c r="B81" s="154">
        <v>0</v>
      </c>
      <c r="C81" s="154">
        <v>0</v>
      </c>
      <c r="D81" s="154">
        <v>86501467.670000017</v>
      </c>
      <c r="E81" s="154">
        <v>288088812.08000004</v>
      </c>
      <c r="F81" s="154">
        <v>0</v>
      </c>
      <c r="G81" s="154">
        <v>0</v>
      </c>
      <c r="H81" s="154">
        <v>0</v>
      </c>
      <c r="I81" s="154">
        <v>0</v>
      </c>
      <c r="J81" s="154">
        <v>0</v>
      </c>
      <c r="K81" s="154">
        <v>0</v>
      </c>
      <c r="L81" s="154">
        <v>0</v>
      </c>
      <c r="M81" s="154">
        <v>0</v>
      </c>
      <c r="N81" s="154">
        <v>0</v>
      </c>
      <c r="O81" s="154">
        <v>0</v>
      </c>
      <c r="P81" s="154">
        <v>374590279.75</v>
      </c>
    </row>
    <row r="82" spans="1:17" customFormat="1" x14ac:dyDescent="0.25">
      <c r="A82" s="158" t="s">
        <v>345</v>
      </c>
      <c r="B82" s="159">
        <v>0</v>
      </c>
      <c r="C82" s="159">
        <v>0</v>
      </c>
      <c r="D82" s="154">
        <v>0</v>
      </c>
      <c r="E82" s="154">
        <v>0</v>
      </c>
      <c r="F82" s="154">
        <v>0</v>
      </c>
      <c r="G82" s="154">
        <v>0</v>
      </c>
      <c r="H82" s="154">
        <v>0</v>
      </c>
      <c r="I82" s="154">
        <v>0</v>
      </c>
      <c r="J82" s="154">
        <v>0</v>
      </c>
      <c r="K82" s="154">
        <v>0</v>
      </c>
      <c r="L82" s="154">
        <v>0</v>
      </c>
      <c r="M82" s="154">
        <v>0</v>
      </c>
      <c r="N82" s="154">
        <v>0</v>
      </c>
      <c r="O82" s="154">
        <v>0</v>
      </c>
      <c r="P82" s="159">
        <f t="shared" si="12"/>
        <v>0</v>
      </c>
    </row>
    <row r="83" spans="1:17" customFormat="1" ht="15.75" customHeight="1" x14ac:dyDescent="0.25">
      <c r="A83" s="156" t="s">
        <v>346</v>
      </c>
      <c r="B83" s="157">
        <f>SUM(B84)</f>
        <v>0</v>
      </c>
      <c r="C83" s="157">
        <f>SUM(C84)</f>
        <v>0</v>
      </c>
      <c r="D83" s="157">
        <f>SUM(D84)</f>
        <v>0</v>
      </c>
      <c r="E83" s="157">
        <f t="shared" ref="E83:O83" si="14">SUM(E84)</f>
        <v>0</v>
      </c>
      <c r="F83" s="157">
        <f t="shared" si="14"/>
        <v>0</v>
      </c>
      <c r="G83" s="157">
        <f t="shared" si="14"/>
        <v>0</v>
      </c>
      <c r="H83" s="157">
        <f t="shared" si="14"/>
        <v>0</v>
      </c>
      <c r="I83" s="157">
        <f t="shared" si="14"/>
        <v>0</v>
      </c>
      <c r="J83" s="157">
        <f t="shared" si="14"/>
        <v>0</v>
      </c>
      <c r="K83" s="157">
        <f t="shared" si="14"/>
        <v>0</v>
      </c>
      <c r="L83" s="157">
        <f t="shared" si="14"/>
        <v>0</v>
      </c>
      <c r="M83" s="157">
        <f t="shared" si="14"/>
        <v>0</v>
      </c>
      <c r="N83" s="157">
        <f t="shared" si="14"/>
        <v>0</v>
      </c>
      <c r="O83" s="157">
        <f t="shared" si="14"/>
        <v>0</v>
      </c>
      <c r="P83" s="157">
        <f t="shared" si="12"/>
        <v>0</v>
      </c>
    </row>
    <row r="84" spans="1:17" customFormat="1" ht="13.5" customHeight="1" x14ac:dyDescent="0.25">
      <c r="A84" s="158" t="s">
        <v>347</v>
      </c>
      <c r="B84" s="159">
        <v>0</v>
      </c>
      <c r="C84" s="159">
        <v>0</v>
      </c>
      <c r="D84" s="159">
        <v>0</v>
      </c>
      <c r="E84" s="159">
        <v>0</v>
      </c>
      <c r="F84" s="159">
        <v>0</v>
      </c>
      <c r="G84" s="159">
        <v>0</v>
      </c>
      <c r="H84" s="159">
        <v>0</v>
      </c>
      <c r="I84" s="159">
        <v>0</v>
      </c>
      <c r="J84" s="159">
        <v>0</v>
      </c>
      <c r="K84" s="159">
        <v>0</v>
      </c>
      <c r="L84" s="159">
        <v>0</v>
      </c>
      <c r="M84" s="159">
        <v>0</v>
      </c>
      <c r="N84" s="159">
        <v>0</v>
      </c>
      <c r="O84" s="159">
        <v>0</v>
      </c>
      <c r="P84" s="159">
        <f t="shared" si="12"/>
        <v>0</v>
      </c>
    </row>
    <row r="85" spans="1:17" customFormat="1" ht="15.95" customHeight="1" x14ac:dyDescent="0.25">
      <c r="A85" s="160" t="s">
        <v>273</v>
      </c>
      <c r="B85" s="161">
        <f t="shared" ref="B85:C85" si="15">B77+B80+B83</f>
        <v>0</v>
      </c>
      <c r="C85" s="161">
        <f t="shared" si="15"/>
        <v>0</v>
      </c>
      <c r="D85" s="161">
        <f>D77+D80+D83</f>
        <v>86501467.670000017</v>
      </c>
      <c r="E85" s="161">
        <f t="shared" ref="E85:P85" si="16">E77+E80+E83</f>
        <v>288088812.08000004</v>
      </c>
      <c r="F85" s="161">
        <f t="shared" si="16"/>
        <v>0</v>
      </c>
      <c r="G85" s="161">
        <f t="shared" si="16"/>
        <v>0</v>
      </c>
      <c r="H85" s="161">
        <f t="shared" si="16"/>
        <v>0</v>
      </c>
      <c r="I85" s="161">
        <f t="shared" si="16"/>
        <v>0</v>
      </c>
      <c r="J85" s="161">
        <f t="shared" si="16"/>
        <v>0</v>
      </c>
      <c r="K85" s="161">
        <f t="shared" si="16"/>
        <v>0</v>
      </c>
      <c r="L85" s="161">
        <f t="shared" si="16"/>
        <v>0</v>
      </c>
      <c r="M85" s="161">
        <f t="shared" si="16"/>
        <v>0</v>
      </c>
      <c r="N85" s="161">
        <f t="shared" si="16"/>
        <v>0</v>
      </c>
      <c r="O85" s="161">
        <f t="shared" si="16"/>
        <v>0</v>
      </c>
      <c r="P85" s="161">
        <f t="shared" si="16"/>
        <v>374590279.75</v>
      </c>
    </row>
    <row r="86" spans="1:17" customFormat="1" ht="10.5" customHeight="1" x14ac:dyDescent="0.25">
      <c r="A86" s="162"/>
      <c r="B86" s="154"/>
      <c r="C86" s="154"/>
      <c r="D86" s="154"/>
      <c r="E86" s="154"/>
      <c r="F86" s="154"/>
      <c r="G86" s="154"/>
      <c r="H86" s="154"/>
      <c r="I86" s="154"/>
      <c r="J86" s="154"/>
      <c r="K86" s="154"/>
      <c r="L86" s="154"/>
      <c r="M86" s="154"/>
      <c r="N86" s="154"/>
      <c r="O86" s="154"/>
      <c r="P86" s="162"/>
    </row>
    <row r="87" spans="1:17" customFormat="1" ht="15.95" customHeight="1" x14ac:dyDescent="0.25">
      <c r="A87" s="163" t="s">
        <v>348</v>
      </c>
      <c r="B87" s="164">
        <f t="shared" ref="B87:C87" si="17">B85+B75</f>
        <v>4340422390.8339424</v>
      </c>
      <c r="C87" s="164">
        <f t="shared" si="17"/>
        <v>5971289595.561245</v>
      </c>
      <c r="D87" s="164">
        <f>D85+D75</f>
        <v>295521709.93000001</v>
      </c>
      <c r="E87" s="164">
        <f>E85+E75</f>
        <v>475254235.42000008</v>
      </c>
      <c r="F87" s="164">
        <f t="shared" ref="F87:P87" si="18">F85+F75</f>
        <v>0</v>
      </c>
      <c r="G87" s="164">
        <f t="shared" si="18"/>
        <v>0</v>
      </c>
      <c r="H87" s="164">
        <f t="shared" si="18"/>
        <v>0</v>
      </c>
      <c r="I87" s="164">
        <f t="shared" si="18"/>
        <v>0</v>
      </c>
      <c r="J87" s="164">
        <f t="shared" si="18"/>
        <v>0</v>
      </c>
      <c r="K87" s="164">
        <f t="shared" si="18"/>
        <v>0</v>
      </c>
      <c r="L87" s="164">
        <f t="shared" si="18"/>
        <v>0</v>
      </c>
      <c r="M87" s="164">
        <f t="shared" si="18"/>
        <v>0</v>
      </c>
      <c r="N87" s="164">
        <f t="shared" si="18"/>
        <v>0</v>
      </c>
      <c r="O87" s="164">
        <f t="shared" si="18"/>
        <v>0</v>
      </c>
      <c r="P87" s="164">
        <f t="shared" si="18"/>
        <v>770775945.35000002</v>
      </c>
    </row>
    <row r="88" spans="1:17" x14ac:dyDescent="0.25">
      <c r="A88" s="72"/>
      <c r="B88" s="72"/>
      <c r="C88" s="72"/>
      <c r="D88" s="69"/>
      <c r="E88" s="69"/>
      <c r="F88" s="69"/>
      <c r="J88" s="70"/>
      <c r="K88" s="70"/>
      <c r="L88" s="70"/>
      <c r="M88" s="70"/>
      <c r="N88" s="70"/>
      <c r="O88" s="70"/>
    </row>
    <row r="89" spans="1:17" s="65" customFormat="1" hidden="1" x14ac:dyDescent="0.25">
      <c r="A89" s="244" t="s">
        <v>534</v>
      </c>
      <c r="B89" s="366"/>
      <c r="C89" s="73"/>
      <c r="D89" s="69"/>
      <c r="E89" s="115"/>
      <c r="F89" s="69"/>
      <c r="G89" s="115"/>
      <c r="H89" s="117"/>
      <c r="I89" s="116"/>
      <c r="J89" s="72"/>
      <c r="K89" s="72"/>
      <c r="P89" s="73"/>
      <c r="Q89" s="63"/>
    </row>
    <row r="90" spans="1:17" s="65" customFormat="1" hidden="1" x14ac:dyDescent="0.25">
      <c r="A90" s="368" t="s">
        <v>519</v>
      </c>
      <c r="B90" s="369" t="s">
        <v>520</v>
      </c>
      <c r="C90" s="369"/>
      <c r="D90" s="69"/>
      <c r="E90" s="371" t="s">
        <v>521</v>
      </c>
      <c r="F90" s="371"/>
      <c r="G90" s="371"/>
      <c r="H90" s="371"/>
      <c r="I90" s="371"/>
      <c r="J90" s="371"/>
      <c r="K90" s="371"/>
      <c r="L90" s="371"/>
      <c r="M90" s="371"/>
      <c r="N90" s="371"/>
      <c r="O90" s="371"/>
      <c r="P90" s="371"/>
      <c r="Q90" s="63"/>
    </row>
    <row r="91" spans="1:17" s="65" customFormat="1" hidden="1" x14ac:dyDescent="0.25">
      <c r="A91" s="367" t="s">
        <v>522</v>
      </c>
      <c r="B91" s="370" t="s">
        <v>524</v>
      </c>
      <c r="C91" s="370"/>
      <c r="D91" s="69"/>
      <c r="E91" s="372" t="s">
        <v>523</v>
      </c>
      <c r="F91" s="372"/>
      <c r="G91" s="372"/>
      <c r="H91" s="372"/>
      <c r="I91" s="372"/>
      <c r="J91" s="372"/>
      <c r="K91" s="372"/>
      <c r="L91" s="372"/>
      <c r="M91" s="372"/>
      <c r="N91" s="372"/>
      <c r="O91" s="372"/>
      <c r="P91" s="372"/>
      <c r="Q91" s="63"/>
    </row>
    <row r="92" spans="1:17" x14ac:dyDescent="0.25">
      <c r="B92" s="66"/>
      <c r="C92" s="66"/>
      <c r="E92" s="69"/>
      <c r="F92" s="69"/>
      <c r="P92" s="134"/>
    </row>
    <row r="93" spans="1:17" x14ac:dyDescent="0.25">
      <c r="A93" s="56">
        <v>45734</v>
      </c>
    </row>
  </sheetData>
  <mergeCells count="12">
    <mergeCell ref="B90:C90"/>
    <mergeCell ref="B91:C91"/>
    <mergeCell ref="E90:P90"/>
    <mergeCell ref="E91:P91"/>
    <mergeCell ref="A1:P1"/>
    <mergeCell ref="A2:P2"/>
    <mergeCell ref="A3:P3"/>
    <mergeCell ref="A4:P4"/>
    <mergeCell ref="A6:A7"/>
    <mergeCell ref="B6:B7"/>
    <mergeCell ref="C6:C7"/>
    <mergeCell ref="D6:P6"/>
  </mergeCells>
  <phoneticPr fontId="29" type="noConversion"/>
  <printOptions horizontalCentered="1"/>
  <pageMargins left="0.39370078740157483" right="0.39370078740157483" top="0.59055118110236227" bottom="0.59055118110236227" header="0.31496062992125984" footer="0.19685039370078741"/>
  <pageSetup scale="80" fitToHeight="3" orientation="landscape" r:id="rId1"/>
  <headerFooter>
    <oddFooter>&amp;C&amp;8&amp;P de &amp;N</oddFooter>
  </headerFooter>
  <rowBreaks count="1" manualBreakCount="1">
    <brk id="66" max="1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X272"/>
  <sheetViews>
    <sheetView zoomScaleNormal="100" workbookViewId="0">
      <selection activeCell="A6" sqref="A6"/>
    </sheetView>
  </sheetViews>
  <sheetFormatPr baseColWidth="10" defaultRowHeight="15" x14ac:dyDescent="0.25"/>
  <cols>
    <col min="1" max="1" width="11.28515625" customWidth="1"/>
    <col min="2" max="2" width="39.42578125" customWidth="1"/>
    <col min="3" max="4" width="14.7109375" customWidth="1"/>
    <col min="5" max="5" width="14.5703125" customWidth="1"/>
    <col min="6" max="6" width="12.42578125" customWidth="1"/>
    <col min="7" max="7" width="10.42578125" customWidth="1"/>
    <col min="8" max="9" width="13.85546875" customWidth="1"/>
  </cols>
  <sheetData>
    <row r="1" spans="1:76" x14ac:dyDescent="0.25">
      <c r="A1" s="381" t="s">
        <v>210</v>
      </c>
      <c r="B1" s="381"/>
      <c r="C1" s="381"/>
      <c r="D1" s="381"/>
      <c r="E1" s="381"/>
      <c r="F1" s="381"/>
      <c r="G1" s="38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x14ac:dyDescent="0.25">
      <c r="A2" s="381" t="s">
        <v>211</v>
      </c>
      <c r="B2" s="381"/>
      <c r="C2" s="381"/>
      <c r="D2" s="381"/>
      <c r="E2" s="381"/>
      <c r="F2" s="381"/>
      <c r="G2" s="38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</row>
    <row r="3" spans="1:76" x14ac:dyDescent="0.25">
      <c r="A3" s="381" t="s">
        <v>212</v>
      </c>
      <c r="B3" s="381"/>
      <c r="C3" s="381"/>
      <c r="D3" s="381"/>
      <c r="E3" s="381"/>
      <c r="F3" s="381"/>
      <c r="G3" s="38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</row>
    <row r="4" spans="1:76" x14ac:dyDescent="0.25">
      <c r="A4" s="381" t="s">
        <v>213</v>
      </c>
      <c r="B4" s="381"/>
      <c r="C4" s="381"/>
      <c r="D4" s="381"/>
      <c r="E4" s="381"/>
      <c r="F4" s="381"/>
      <c r="G4" s="38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</row>
    <row r="5" spans="1:76" x14ac:dyDescent="0.25">
      <c r="A5" s="381" t="s">
        <v>686</v>
      </c>
      <c r="B5" s="381"/>
      <c r="C5" s="381"/>
      <c r="D5" s="381"/>
      <c r="E5" s="381"/>
      <c r="F5" s="381"/>
      <c r="G5" s="38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</row>
    <row r="6" spans="1:76" ht="15.75" thickBot="1" x14ac:dyDescent="0.3"/>
    <row r="7" spans="1:76" ht="15" customHeight="1" x14ac:dyDescent="0.25">
      <c r="A7" s="384" t="s">
        <v>0</v>
      </c>
      <c r="B7" s="384" t="s">
        <v>1</v>
      </c>
      <c r="C7" s="165" t="s">
        <v>2</v>
      </c>
      <c r="D7" s="165" t="s">
        <v>3</v>
      </c>
      <c r="E7" s="165" t="s">
        <v>4</v>
      </c>
      <c r="F7" s="382" t="s">
        <v>565</v>
      </c>
      <c r="G7" s="386" t="s">
        <v>566</v>
      </c>
      <c r="H7" s="245" t="s">
        <v>2</v>
      </c>
      <c r="I7" s="245" t="s">
        <v>4</v>
      </c>
      <c r="J7" s="382" t="s">
        <v>479</v>
      </c>
      <c r="K7" s="379" t="s">
        <v>480</v>
      </c>
    </row>
    <row r="8" spans="1:76" ht="15.75" thickBot="1" x14ac:dyDescent="0.3">
      <c r="A8" s="385"/>
      <c r="B8" s="385"/>
      <c r="C8" s="166" t="s">
        <v>403</v>
      </c>
      <c r="D8" s="166" t="s">
        <v>403</v>
      </c>
      <c r="E8" s="167" t="s">
        <v>403</v>
      </c>
      <c r="F8" s="383"/>
      <c r="G8" s="387"/>
      <c r="H8" s="246" t="s">
        <v>567</v>
      </c>
      <c r="I8" s="246" t="s">
        <v>567</v>
      </c>
      <c r="J8" s="383"/>
      <c r="K8" s="380"/>
    </row>
    <row r="9" spans="1:76" x14ac:dyDescent="0.25">
      <c r="A9" s="9" t="s">
        <v>5</v>
      </c>
      <c r="B9" s="10"/>
      <c r="C9" s="168"/>
      <c r="D9" s="169"/>
      <c r="E9" s="170"/>
      <c r="F9" s="247"/>
      <c r="G9" s="248"/>
      <c r="H9" s="249"/>
      <c r="I9" s="247"/>
      <c r="J9" s="247"/>
      <c r="K9" s="250"/>
    </row>
    <row r="10" spans="1:76" x14ac:dyDescent="0.25">
      <c r="A10" s="11"/>
      <c r="B10" s="12" t="s">
        <v>6</v>
      </c>
      <c r="C10" s="135">
        <v>438925258.11000001</v>
      </c>
      <c r="D10" s="135">
        <v>438925258.11000001</v>
      </c>
      <c r="E10" s="171">
        <v>161721770.56999999</v>
      </c>
      <c r="F10" s="251">
        <v>277203487.54000002</v>
      </c>
      <c r="G10" s="183">
        <v>2.7140765066012844</v>
      </c>
      <c r="H10" s="252">
        <v>606114864.45000005</v>
      </c>
      <c r="I10" s="174">
        <v>322356311.91999996</v>
      </c>
      <c r="J10" s="251">
        <v>283758552.53000009</v>
      </c>
      <c r="K10" s="183">
        <v>1.8802636772951455</v>
      </c>
    </row>
    <row r="11" spans="1:76" x14ac:dyDescent="0.25">
      <c r="A11" s="11" t="s">
        <v>7</v>
      </c>
      <c r="B11" s="13" t="s">
        <v>8</v>
      </c>
      <c r="C11" s="78">
        <v>165191759.53</v>
      </c>
      <c r="D11" s="78">
        <v>165191759.53</v>
      </c>
      <c r="E11" s="172">
        <v>161546770.56999999</v>
      </c>
      <c r="F11" s="253">
        <v>3644988.9600000083</v>
      </c>
      <c r="G11" s="148">
        <v>1.0225630567985919</v>
      </c>
      <c r="H11" s="254">
        <v>332381365.87</v>
      </c>
      <c r="I11" s="151">
        <v>322061311.91999996</v>
      </c>
      <c r="J11" s="253">
        <v>10320053.950000048</v>
      </c>
      <c r="K11" s="148">
        <v>1.0320437555460358</v>
      </c>
    </row>
    <row r="12" spans="1:76" x14ac:dyDescent="0.25">
      <c r="A12" s="14" t="s">
        <v>9</v>
      </c>
      <c r="B12" s="13" t="s">
        <v>10</v>
      </c>
      <c r="C12" s="78">
        <v>273733498.57999998</v>
      </c>
      <c r="D12" s="78">
        <v>273733498.57999998</v>
      </c>
      <c r="E12" s="172">
        <v>175000</v>
      </c>
      <c r="F12" s="253">
        <v>273558498.57999998</v>
      </c>
      <c r="G12" s="255">
        <v>1564.1914204571428</v>
      </c>
      <c r="H12" s="254">
        <v>273733498.57999998</v>
      </c>
      <c r="I12" s="151">
        <v>295000</v>
      </c>
      <c r="J12" s="253">
        <v>273438498.57999998</v>
      </c>
      <c r="K12" s="255">
        <v>927.91016467796601</v>
      </c>
    </row>
    <row r="13" spans="1:76" x14ac:dyDescent="0.25">
      <c r="A13" s="14"/>
      <c r="B13" s="15"/>
      <c r="C13" s="136"/>
      <c r="D13" s="136"/>
      <c r="E13" s="173"/>
      <c r="F13" s="251"/>
      <c r="G13" s="183"/>
      <c r="H13" s="254"/>
      <c r="I13" s="151"/>
      <c r="J13" s="253"/>
      <c r="K13" s="183"/>
    </row>
    <row r="14" spans="1:76" x14ac:dyDescent="0.25">
      <c r="A14" s="16"/>
      <c r="B14" s="12" t="s">
        <v>11</v>
      </c>
      <c r="C14" s="135">
        <v>18149736.510000002</v>
      </c>
      <c r="D14" s="135">
        <v>18149736.510000002</v>
      </c>
      <c r="E14" s="171">
        <v>16427668.091666665</v>
      </c>
      <c r="F14" s="251">
        <v>1722068.4183333367</v>
      </c>
      <c r="G14" s="183">
        <v>1.1048273199046976</v>
      </c>
      <c r="H14" s="252">
        <v>36850383.270000003</v>
      </c>
      <c r="I14" s="174">
        <v>32855336.18333333</v>
      </c>
      <c r="J14" s="251">
        <v>3995047.0866666716</v>
      </c>
      <c r="K14" s="183">
        <v>1.1215950755875466</v>
      </c>
    </row>
    <row r="15" spans="1:76" x14ac:dyDescent="0.25">
      <c r="A15" s="11" t="s">
        <v>12</v>
      </c>
      <c r="B15" s="17" t="s">
        <v>13</v>
      </c>
      <c r="C15" s="78">
        <v>14260398.32</v>
      </c>
      <c r="D15" s="78">
        <v>14260398.32</v>
      </c>
      <c r="E15" s="172">
        <v>14157972.119999999</v>
      </c>
      <c r="F15" s="253">
        <v>102426.20000000112</v>
      </c>
      <c r="G15" s="20">
        <v>1.0072345247703456</v>
      </c>
      <c r="H15" s="254">
        <v>28418370.450000003</v>
      </c>
      <c r="I15" s="151">
        <v>28315944.239999998</v>
      </c>
      <c r="J15" s="253">
        <v>102426.21000000462</v>
      </c>
      <c r="K15" s="20">
        <v>1.0036172627383309</v>
      </c>
    </row>
    <row r="16" spans="1:76" x14ac:dyDescent="0.25">
      <c r="A16" s="11" t="s">
        <v>14</v>
      </c>
      <c r="B16" s="17" t="s">
        <v>15</v>
      </c>
      <c r="C16" s="78">
        <v>3889338.19</v>
      </c>
      <c r="D16" s="78">
        <v>3889338.19</v>
      </c>
      <c r="E16" s="172">
        <v>2269695.9716666667</v>
      </c>
      <c r="F16" s="253">
        <v>1619642.2183333333</v>
      </c>
      <c r="G16" s="148">
        <v>1.7135943485611465</v>
      </c>
      <c r="H16" s="254">
        <v>8432012.8200000003</v>
      </c>
      <c r="I16" s="151">
        <v>4539391.9433333334</v>
      </c>
      <c r="J16" s="253">
        <v>3892620.8766666669</v>
      </c>
      <c r="K16" s="148">
        <v>1.8575203298722573</v>
      </c>
    </row>
    <row r="17" spans="1:11" x14ac:dyDescent="0.25">
      <c r="A17" s="11"/>
      <c r="B17" s="18"/>
      <c r="C17" s="136"/>
      <c r="D17" s="136"/>
      <c r="E17" s="173"/>
      <c r="F17" s="251"/>
      <c r="G17" s="183"/>
      <c r="H17" s="254"/>
      <c r="I17" s="151"/>
      <c r="J17" s="253"/>
      <c r="K17" s="183"/>
    </row>
    <row r="18" spans="1:11" x14ac:dyDescent="0.25">
      <c r="A18" s="32"/>
      <c r="B18" s="12" t="s">
        <v>564</v>
      </c>
      <c r="C18" s="135">
        <v>10000</v>
      </c>
      <c r="D18" s="135">
        <v>10000</v>
      </c>
      <c r="E18" s="171">
        <v>0</v>
      </c>
      <c r="F18" s="251">
        <v>10000</v>
      </c>
      <c r="G18" s="183" t="s">
        <v>16</v>
      </c>
      <c r="H18" s="252">
        <v>10000</v>
      </c>
      <c r="I18" s="174">
        <v>0</v>
      </c>
      <c r="J18" s="251">
        <v>10000</v>
      </c>
      <c r="K18" s="183" t="s">
        <v>16</v>
      </c>
    </row>
    <row r="19" spans="1:11" x14ac:dyDescent="0.25">
      <c r="A19" s="14" t="s">
        <v>568</v>
      </c>
      <c r="B19" s="13" t="s">
        <v>569</v>
      </c>
      <c r="C19" s="78">
        <v>10000</v>
      </c>
      <c r="D19" s="78">
        <v>10000</v>
      </c>
      <c r="E19" s="205">
        <v>0</v>
      </c>
      <c r="F19" s="253">
        <v>10000</v>
      </c>
      <c r="G19" s="183" t="s">
        <v>16</v>
      </c>
      <c r="H19" s="254">
        <v>10000</v>
      </c>
      <c r="I19" s="151">
        <v>0</v>
      </c>
      <c r="J19" s="78">
        <v>0</v>
      </c>
      <c r="K19" s="183" t="s">
        <v>16</v>
      </c>
    </row>
    <row r="20" spans="1:11" x14ac:dyDescent="0.25">
      <c r="A20" s="21"/>
      <c r="B20" s="31"/>
      <c r="C20" s="136"/>
      <c r="D20" s="136"/>
      <c r="E20" s="175"/>
      <c r="F20" s="251"/>
      <c r="G20" s="183"/>
      <c r="H20" s="254"/>
      <c r="I20" s="151"/>
      <c r="J20" s="253"/>
      <c r="K20" s="183"/>
    </row>
    <row r="21" spans="1:11" x14ac:dyDescent="0.25">
      <c r="A21" s="11"/>
      <c r="B21" s="12" t="s">
        <v>17</v>
      </c>
      <c r="C21" s="135">
        <v>2641098.2300000004</v>
      </c>
      <c r="D21" s="135">
        <v>2641098.2300000004</v>
      </c>
      <c r="E21" s="174">
        <v>254001318.05166668</v>
      </c>
      <c r="F21" s="251">
        <v>-251360219.82166669</v>
      </c>
      <c r="G21" s="183">
        <v>1.0397970570620314E-2</v>
      </c>
      <c r="H21" s="252">
        <v>5282955.24</v>
      </c>
      <c r="I21" s="174">
        <v>508022636.10333335</v>
      </c>
      <c r="J21" s="251">
        <v>-502739680.86333334</v>
      </c>
      <c r="K21" s="183">
        <v>1.0399054814804416E-2</v>
      </c>
    </row>
    <row r="22" spans="1:11" x14ac:dyDescent="0.25">
      <c r="A22" s="21" t="s">
        <v>18</v>
      </c>
      <c r="B22" s="13" t="s">
        <v>19</v>
      </c>
      <c r="C22" s="78">
        <v>321194.26</v>
      </c>
      <c r="D22" s="78">
        <v>321194.26</v>
      </c>
      <c r="E22" s="172">
        <v>0</v>
      </c>
      <c r="F22" s="253">
        <v>321194.26</v>
      </c>
      <c r="G22" s="20" t="s">
        <v>16</v>
      </c>
      <c r="H22" s="256">
        <v>409861.19</v>
      </c>
      <c r="I22" s="151">
        <v>0</v>
      </c>
      <c r="J22" s="253">
        <v>409861.19</v>
      </c>
      <c r="K22" s="20" t="s">
        <v>16</v>
      </c>
    </row>
    <row r="23" spans="1:11" x14ac:dyDescent="0.25">
      <c r="A23" s="21" t="s">
        <v>20</v>
      </c>
      <c r="B23" s="13" t="s">
        <v>21</v>
      </c>
      <c r="C23" s="78">
        <v>101200</v>
      </c>
      <c r="D23" s="78">
        <v>101200</v>
      </c>
      <c r="E23" s="172">
        <v>1150000</v>
      </c>
      <c r="F23" s="253">
        <v>-1048800</v>
      </c>
      <c r="G23" s="20">
        <v>8.7999999999999995E-2</v>
      </c>
      <c r="H23" s="256">
        <v>118700</v>
      </c>
      <c r="I23" s="151">
        <v>2350000</v>
      </c>
      <c r="J23" s="253">
        <v>-2231300</v>
      </c>
      <c r="K23" s="20">
        <v>5.0510638297872341E-2</v>
      </c>
    </row>
    <row r="24" spans="1:11" ht="24.75" x14ac:dyDescent="0.25">
      <c r="A24" s="21" t="s">
        <v>22</v>
      </c>
      <c r="B24" s="13" t="s">
        <v>416</v>
      </c>
      <c r="C24" s="78">
        <v>2218703.9700000002</v>
      </c>
      <c r="D24" s="78">
        <v>2218703.9700000002</v>
      </c>
      <c r="E24" s="172">
        <v>830000</v>
      </c>
      <c r="F24" s="253">
        <v>1388703.9700000002</v>
      </c>
      <c r="G24" s="148">
        <v>2.6731373132530125</v>
      </c>
      <c r="H24" s="256">
        <v>4754394.0500000007</v>
      </c>
      <c r="I24" s="151">
        <v>1630000</v>
      </c>
      <c r="J24" s="253">
        <v>3124394.0500000007</v>
      </c>
      <c r="K24" s="148">
        <v>2.9168061656441724</v>
      </c>
    </row>
    <row r="25" spans="1:11" x14ac:dyDescent="0.25">
      <c r="A25" s="21" t="s">
        <v>23</v>
      </c>
      <c r="B25" s="13" t="s">
        <v>24</v>
      </c>
      <c r="C25" s="78">
        <v>0</v>
      </c>
      <c r="D25" s="78">
        <v>0</v>
      </c>
      <c r="E25" s="172">
        <v>252021318.05166668</v>
      </c>
      <c r="F25" s="253">
        <v>-252021318.05166668</v>
      </c>
      <c r="G25" s="148">
        <v>0</v>
      </c>
      <c r="H25" s="256">
        <v>0</v>
      </c>
      <c r="I25" s="151">
        <v>504042636.10333335</v>
      </c>
      <c r="J25" s="253">
        <v>-504042636.10333335</v>
      </c>
      <c r="K25" s="148">
        <v>0</v>
      </c>
    </row>
    <row r="26" spans="1:11" x14ac:dyDescent="0.25">
      <c r="A26" s="11"/>
      <c r="B26" s="12"/>
      <c r="C26" s="79"/>
      <c r="D26" s="79"/>
      <c r="E26" s="175"/>
      <c r="F26" s="253"/>
      <c r="G26" s="257"/>
      <c r="H26" s="258"/>
      <c r="I26" s="258"/>
      <c r="J26" s="253"/>
      <c r="K26" s="257"/>
    </row>
    <row r="27" spans="1:11" x14ac:dyDescent="0.25">
      <c r="A27" s="22"/>
      <c r="B27" s="22" t="s">
        <v>25</v>
      </c>
      <c r="C27" s="137">
        <v>459726092.85000002</v>
      </c>
      <c r="D27" s="137">
        <v>459726092.85000002</v>
      </c>
      <c r="E27" s="144">
        <v>432150756.71333337</v>
      </c>
      <c r="F27" s="259">
        <v>27575336.136666656</v>
      </c>
      <c r="G27" s="201">
        <v>1.0638095287542415</v>
      </c>
      <c r="H27" s="260">
        <v>648258202.96000004</v>
      </c>
      <c r="I27" s="144">
        <v>863234284.20666671</v>
      </c>
      <c r="J27" s="261">
        <v>-214976081.24666667</v>
      </c>
      <c r="K27" s="201">
        <v>0.7509643845480084</v>
      </c>
    </row>
    <row r="28" spans="1:11" x14ac:dyDescent="0.25">
      <c r="A28" s="23"/>
      <c r="B28" s="24" t="s">
        <v>26</v>
      </c>
      <c r="C28" s="262"/>
      <c r="D28" s="262"/>
      <c r="E28" s="176"/>
      <c r="F28" s="262"/>
      <c r="G28" s="262"/>
      <c r="H28" s="176"/>
      <c r="I28" s="176"/>
      <c r="J28" s="262"/>
      <c r="K28" s="262"/>
    </row>
    <row r="29" spans="1:11" ht="15.75" x14ac:dyDescent="0.25">
      <c r="A29" s="25" t="s">
        <v>447</v>
      </c>
      <c r="B29" s="26" t="s">
        <v>27</v>
      </c>
      <c r="C29" s="138">
        <v>113323961.05000001</v>
      </c>
      <c r="D29" s="138">
        <v>107507953.60000001</v>
      </c>
      <c r="E29" s="177">
        <v>109243684.61554821</v>
      </c>
      <c r="F29" s="261">
        <v>-4080276.4344518036</v>
      </c>
      <c r="G29" s="182">
        <v>1.0373502271441244</v>
      </c>
      <c r="H29" s="177">
        <v>218492942.97000003</v>
      </c>
      <c r="I29" s="177">
        <v>222520867.33109641</v>
      </c>
      <c r="J29" s="261">
        <v>4027924.3610963821</v>
      </c>
      <c r="K29" s="182">
        <v>0.98189866681086091</v>
      </c>
    </row>
    <row r="30" spans="1:11" x14ac:dyDescent="0.25">
      <c r="A30" s="27" t="s">
        <v>28</v>
      </c>
      <c r="B30" s="28" t="s">
        <v>27</v>
      </c>
      <c r="C30" s="135">
        <v>113323961.05000001</v>
      </c>
      <c r="D30" s="135">
        <v>107507953.60000001</v>
      </c>
      <c r="E30" s="178">
        <v>109243684.61554821</v>
      </c>
      <c r="F30" s="263">
        <v>-4080276.4344518036</v>
      </c>
      <c r="G30" s="183">
        <v>1.0373502271441244</v>
      </c>
      <c r="H30" s="178">
        <v>218492942.97000003</v>
      </c>
      <c r="I30" s="178">
        <v>222520867.33109641</v>
      </c>
      <c r="J30" s="263">
        <v>4027924.3610963821</v>
      </c>
      <c r="K30" s="183">
        <v>0.98189866681086091</v>
      </c>
    </row>
    <row r="31" spans="1:11" x14ac:dyDescent="0.25">
      <c r="A31" s="29" t="s">
        <v>29</v>
      </c>
      <c r="B31" s="30" t="s">
        <v>30</v>
      </c>
      <c r="C31" s="135">
        <v>89274228.860000014</v>
      </c>
      <c r="D31" s="135">
        <v>83458221.410000011</v>
      </c>
      <c r="E31" s="178">
        <v>84200985.232214883</v>
      </c>
      <c r="F31" s="263">
        <v>-5073243.6277851313</v>
      </c>
      <c r="G31" s="183">
        <v>1.0602515946077569</v>
      </c>
      <c r="H31" s="178">
        <v>179231829.21000004</v>
      </c>
      <c r="I31" s="178">
        <v>168401970.46442977</v>
      </c>
      <c r="J31" s="263">
        <v>-10829858.745570272</v>
      </c>
      <c r="K31" s="183">
        <v>1.0643095726000296</v>
      </c>
    </row>
    <row r="32" spans="1:11" x14ac:dyDescent="0.25">
      <c r="A32" s="11" t="s">
        <v>31</v>
      </c>
      <c r="B32" s="13" t="s">
        <v>32</v>
      </c>
      <c r="C32" s="149">
        <v>70484577.790000007</v>
      </c>
      <c r="D32" s="149">
        <v>70484577.790000007</v>
      </c>
      <c r="E32" s="172">
        <v>71157950.25999999</v>
      </c>
      <c r="F32" s="264">
        <v>673372.46999998391</v>
      </c>
      <c r="G32" s="148">
        <v>0.99053693273148558</v>
      </c>
      <c r="H32" s="172">
        <v>141165075.96000001</v>
      </c>
      <c r="I32" s="172">
        <v>142315900.51999998</v>
      </c>
      <c r="J32" s="264">
        <v>1150824.5599999726</v>
      </c>
      <c r="K32" s="148">
        <v>0.99191359113215716</v>
      </c>
    </row>
    <row r="33" spans="1:11" x14ac:dyDescent="0.25">
      <c r="A33" s="179" t="s">
        <v>525</v>
      </c>
      <c r="B33" s="17" t="s">
        <v>526</v>
      </c>
      <c r="C33" s="180">
        <v>0</v>
      </c>
      <c r="D33" s="180">
        <v>0</v>
      </c>
      <c r="E33" s="172">
        <v>0</v>
      </c>
      <c r="F33" s="265">
        <v>0</v>
      </c>
      <c r="G33" s="148" t="s">
        <v>16</v>
      </c>
      <c r="H33" s="184">
        <v>336000</v>
      </c>
      <c r="I33" s="184">
        <v>0</v>
      </c>
      <c r="J33" s="265">
        <v>-336000</v>
      </c>
      <c r="K33" s="148" t="s">
        <v>16</v>
      </c>
    </row>
    <row r="34" spans="1:11" x14ac:dyDescent="0.25">
      <c r="A34" s="21" t="s">
        <v>375</v>
      </c>
      <c r="B34" s="13" t="s">
        <v>448</v>
      </c>
      <c r="C34" s="149">
        <v>0</v>
      </c>
      <c r="D34" s="149">
        <v>0</v>
      </c>
      <c r="E34" s="172">
        <v>600000</v>
      </c>
      <c r="F34" s="264">
        <v>600000</v>
      </c>
      <c r="G34" s="148">
        <v>0</v>
      </c>
      <c r="H34" s="172">
        <v>0</v>
      </c>
      <c r="I34" s="172">
        <v>1200000</v>
      </c>
      <c r="J34" s="264">
        <v>1200000</v>
      </c>
      <c r="K34" s="148">
        <v>0</v>
      </c>
    </row>
    <row r="35" spans="1:11" x14ac:dyDescent="0.25">
      <c r="A35" s="21" t="s">
        <v>33</v>
      </c>
      <c r="B35" s="13" t="s">
        <v>432</v>
      </c>
      <c r="C35" s="149">
        <v>7050791.5700000003</v>
      </c>
      <c r="D35" s="149">
        <v>1234784.1200000001</v>
      </c>
      <c r="E35" s="172">
        <v>7115795.0259999996</v>
      </c>
      <c r="F35" s="264">
        <v>65003.455999999307</v>
      </c>
      <c r="G35" s="148">
        <v>0.99086490606285216</v>
      </c>
      <c r="H35" s="172">
        <v>14102010.810000001</v>
      </c>
      <c r="I35" s="172">
        <v>14231590.051999999</v>
      </c>
      <c r="J35" s="264">
        <v>129579.24199999869</v>
      </c>
      <c r="K35" s="148">
        <v>0.99089495681603135</v>
      </c>
    </row>
    <row r="36" spans="1:11" x14ac:dyDescent="0.25">
      <c r="A36" s="181" t="s">
        <v>34</v>
      </c>
      <c r="B36" s="13" t="s">
        <v>35</v>
      </c>
      <c r="C36" s="149">
        <v>10026763.33</v>
      </c>
      <c r="D36" s="149">
        <v>10026763.33</v>
      </c>
      <c r="E36" s="172">
        <v>5073561.853538</v>
      </c>
      <c r="F36" s="264">
        <v>-4953201.476462</v>
      </c>
      <c r="G36" s="148">
        <v>1.9762769469357966</v>
      </c>
      <c r="H36" s="172">
        <v>20776081.84</v>
      </c>
      <c r="I36" s="172">
        <v>10147123.707076</v>
      </c>
      <c r="J36" s="264">
        <v>-10628958.132924</v>
      </c>
      <c r="K36" s="148">
        <v>2.0474848281894893</v>
      </c>
    </row>
    <row r="37" spans="1:11" x14ac:dyDescent="0.25">
      <c r="A37" s="21" t="s">
        <v>36</v>
      </c>
      <c r="B37" s="13" t="s">
        <v>37</v>
      </c>
      <c r="C37" s="149">
        <v>1712096.17</v>
      </c>
      <c r="D37" s="149">
        <v>1712096.17</v>
      </c>
      <c r="E37" s="172">
        <v>253678.09267689998</v>
      </c>
      <c r="F37" s="264">
        <v>-1458418.0773231001</v>
      </c>
      <c r="G37" s="148">
        <v>6.7490895722739088</v>
      </c>
      <c r="H37" s="172">
        <v>2852660.5999999996</v>
      </c>
      <c r="I37" s="172">
        <v>507356.18535379996</v>
      </c>
      <c r="J37" s="264">
        <v>-2345304.4146461999</v>
      </c>
      <c r="K37" s="148">
        <v>5.6225994328042423</v>
      </c>
    </row>
    <row r="38" spans="1:11" x14ac:dyDescent="0.25">
      <c r="A38" s="27" t="s">
        <v>38</v>
      </c>
      <c r="B38" s="30" t="s">
        <v>39</v>
      </c>
      <c r="C38" s="135">
        <v>5601069.9900000002</v>
      </c>
      <c r="D38" s="135">
        <v>5601069.9900000002</v>
      </c>
      <c r="E38" s="178">
        <v>7019009.333333334</v>
      </c>
      <c r="F38" s="266">
        <v>1417939.3433333337</v>
      </c>
      <c r="G38" s="148">
        <v>0.79798583019408054</v>
      </c>
      <c r="H38" s="178">
        <v>12935719.09</v>
      </c>
      <c r="I38" s="178">
        <v>15169092.666666668</v>
      </c>
      <c r="J38" s="266">
        <v>2233373.5766666681</v>
      </c>
      <c r="K38" s="148">
        <v>0.85276814996493522</v>
      </c>
    </row>
    <row r="39" spans="1:11" x14ac:dyDescent="0.25">
      <c r="A39" s="27" t="s">
        <v>40</v>
      </c>
      <c r="B39" s="12" t="s">
        <v>433</v>
      </c>
      <c r="C39" s="135">
        <v>5601069.9900000002</v>
      </c>
      <c r="D39" s="135">
        <v>5601069.9900000002</v>
      </c>
      <c r="E39" s="178">
        <v>7019009.333333334</v>
      </c>
      <c r="F39" s="266">
        <v>1417939.3433333337</v>
      </c>
      <c r="G39" s="148">
        <v>0.79798583019408054</v>
      </c>
      <c r="H39" s="178">
        <v>12935719.09</v>
      </c>
      <c r="I39" s="178">
        <v>15169092.666666668</v>
      </c>
      <c r="J39" s="266">
        <v>2233373.5766666681</v>
      </c>
      <c r="K39" s="148">
        <v>0.85276814996493522</v>
      </c>
    </row>
    <row r="40" spans="1:11" x14ac:dyDescent="0.25">
      <c r="A40" s="21" t="s">
        <v>41</v>
      </c>
      <c r="B40" s="31" t="s">
        <v>434</v>
      </c>
      <c r="C40" s="149">
        <v>0</v>
      </c>
      <c r="D40" s="149">
        <v>0</v>
      </c>
      <c r="E40" s="172">
        <v>0</v>
      </c>
      <c r="F40" s="264">
        <v>0</v>
      </c>
      <c r="G40" s="148" t="s">
        <v>16</v>
      </c>
      <c r="H40" s="172">
        <v>2019000</v>
      </c>
      <c r="I40" s="172">
        <v>2256000</v>
      </c>
      <c r="J40" s="264">
        <v>237000</v>
      </c>
      <c r="K40" s="148">
        <v>0.89494680851063835</v>
      </c>
    </row>
    <row r="41" spans="1:11" x14ac:dyDescent="0.25">
      <c r="A41" s="21" t="s">
        <v>376</v>
      </c>
      <c r="B41" s="31" t="s">
        <v>42</v>
      </c>
      <c r="C41" s="149">
        <v>545819.99</v>
      </c>
      <c r="D41" s="149">
        <v>545819.99</v>
      </c>
      <c r="E41" s="172">
        <v>683333.33333333337</v>
      </c>
      <c r="F41" s="264">
        <v>137513.34333333338</v>
      </c>
      <c r="G41" s="148">
        <v>0.79876096097560967</v>
      </c>
      <c r="H41" s="172">
        <v>845469.09</v>
      </c>
      <c r="I41" s="172">
        <v>1366666.6666666667</v>
      </c>
      <c r="J41" s="264">
        <v>521197.57666666678</v>
      </c>
      <c r="K41" s="148">
        <v>0.6186359195121951</v>
      </c>
    </row>
    <row r="42" spans="1:11" x14ac:dyDescent="0.25">
      <c r="A42" s="21" t="s">
        <v>527</v>
      </c>
      <c r="B42" s="31" t="s">
        <v>528</v>
      </c>
      <c r="C42" s="149">
        <v>3125000</v>
      </c>
      <c r="D42" s="149">
        <v>3125000</v>
      </c>
      <c r="E42" s="172">
        <v>3200000</v>
      </c>
      <c r="F42" s="264">
        <v>75000</v>
      </c>
      <c r="G42" s="148">
        <v>0.9765625</v>
      </c>
      <c r="H42" s="172"/>
      <c r="I42" s="172"/>
      <c r="J42" s="264"/>
      <c r="K42" s="148"/>
    </row>
    <row r="43" spans="1:11" x14ac:dyDescent="0.25">
      <c r="A43" s="21" t="s">
        <v>43</v>
      </c>
      <c r="B43" s="31" t="s">
        <v>44</v>
      </c>
      <c r="C43" s="149">
        <v>1930250</v>
      </c>
      <c r="D43" s="149">
        <v>1930250</v>
      </c>
      <c r="E43" s="172">
        <v>2010750</v>
      </c>
      <c r="F43" s="264">
        <v>80500</v>
      </c>
      <c r="G43" s="148">
        <v>0.95996518711923406</v>
      </c>
      <c r="H43" s="172">
        <v>3821250</v>
      </c>
      <c r="I43" s="172">
        <v>4021500</v>
      </c>
      <c r="J43" s="264">
        <v>200250</v>
      </c>
      <c r="K43" s="148">
        <v>0.9502051473330847</v>
      </c>
    </row>
    <row r="44" spans="1:11" ht="24.75" x14ac:dyDescent="0.25">
      <c r="A44" s="27" t="s">
        <v>570</v>
      </c>
      <c r="B44" s="38" t="s">
        <v>571</v>
      </c>
      <c r="C44" s="135">
        <v>0</v>
      </c>
      <c r="D44" s="135">
        <v>0</v>
      </c>
      <c r="E44" s="178">
        <v>1124926</v>
      </c>
      <c r="F44" s="19">
        <v>1124926</v>
      </c>
      <c r="G44" s="183">
        <v>0</v>
      </c>
      <c r="H44" s="171">
        <v>0</v>
      </c>
      <c r="I44" s="171">
        <v>1124926</v>
      </c>
      <c r="J44" s="19">
        <v>1124926</v>
      </c>
      <c r="K44" s="183">
        <v>0</v>
      </c>
    </row>
    <row r="45" spans="1:11" x14ac:dyDescent="0.25">
      <c r="A45" s="21"/>
      <c r="B45" s="17" t="s">
        <v>572</v>
      </c>
      <c r="C45" s="149">
        <v>0</v>
      </c>
      <c r="D45" s="149">
        <v>0</v>
      </c>
      <c r="E45" s="172">
        <v>1124926</v>
      </c>
      <c r="F45" s="264">
        <v>1124926</v>
      </c>
      <c r="G45" s="148">
        <v>0</v>
      </c>
      <c r="H45" s="172">
        <v>0</v>
      </c>
      <c r="I45" s="172">
        <v>1124926</v>
      </c>
      <c r="J45" s="264">
        <v>1124926</v>
      </c>
      <c r="K45" s="148">
        <v>0</v>
      </c>
    </row>
    <row r="46" spans="1:11" x14ac:dyDescent="0.25">
      <c r="A46" s="32" t="s">
        <v>45</v>
      </c>
      <c r="B46" s="185" t="s">
        <v>46</v>
      </c>
      <c r="C46" s="135">
        <v>8100597.2000000011</v>
      </c>
      <c r="D46" s="135">
        <v>8100597.2000000011</v>
      </c>
      <c r="E46" s="178">
        <v>5673384.4100000011</v>
      </c>
      <c r="F46" s="263">
        <v>-2427212.79</v>
      </c>
      <c r="G46" s="183">
        <v>1.4278244896858663</v>
      </c>
      <c r="H46" s="178">
        <v>15977329.670000002</v>
      </c>
      <c r="I46" s="178">
        <v>14249192.920000002</v>
      </c>
      <c r="J46" s="263">
        <v>-1728136.75</v>
      </c>
      <c r="K46" s="183">
        <v>1.1212796233233959</v>
      </c>
    </row>
    <row r="47" spans="1:11" x14ac:dyDescent="0.25">
      <c r="A47" s="11" t="s">
        <v>47</v>
      </c>
      <c r="B47" s="17" t="s">
        <v>48</v>
      </c>
      <c r="C47" s="79">
        <v>3557174.69</v>
      </c>
      <c r="D47" s="79">
        <v>3557174.69</v>
      </c>
      <c r="E47" s="172">
        <v>3327500.0000000009</v>
      </c>
      <c r="F47" s="264">
        <v>-229674.68999999901</v>
      </c>
      <c r="G47" s="148">
        <v>1.0690231975957922</v>
      </c>
      <c r="H47" s="172">
        <v>4379814.6899999995</v>
      </c>
      <c r="I47" s="172">
        <v>6655000.0000000019</v>
      </c>
      <c r="J47" s="264">
        <v>2275185.3100000024</v>
      </c>
      <c r="K47" s="148">
        <v>0.65812392036063083</v>
      </c>
    </row>
    <row r="48" spans="1:11" x14ac:dyDescent="0.25">
      <c r="A48" s="11" t="s">
        <v>573</v>
      </c>
      <c r="B48" s="17" t="s">
        <v>574</v>
      </c>
      <c r="C48" s="79">
        <v>0</v>
      </c>
      <c r="D48" s="79">
        <v>0</v>
      </c>
      <c r="E48" s="172">
        <v>0</v>
      </c>
      <c r="F48" s="264">
        <v>0</v>
      </c>
      <c r="G48" s="148" t="s">
        <v>16</v>
      </c>
      <c r="H48" s="172">
        <v>0</v>
      </c>
      <c r="I48" s="172">
        <v>0</v>
      </c>
      <c r="J48" s="264">
        <v>0</v>
      </c>
      <c r="K48" s="148" t="s">
        <v>16</v>
      </c>
    </row>
    <row r="49" spans="1:11" x14ac:dyDescent="0.25">
      <c r="A49" s="11" t="s">
        <v>575</v>
      </c>
      <c r="B49" s="17" t="s">
        <v>576</v>
      </c>
      <c r="C49" s="79">
        <v>0</v>
      </c>
      <c r="D49" s="79">
        <v>0</v>
      </c>
      <c r="E49" s="172">
        <v>0</v>
      </c>
      <c r="F49" s="264">
        <v>0</v>
      </c>
      <c r="G49" s="148" t="s">
        <v>16</v>
      </c>
      <c r="H49" s="172">
        <v>0</v>
      </c>
      <c r="I49" s="172">
        <v>0</v>
      </c>
      <c r="J49" s="264">
        <v>0</v>
      </c>
      <c r="K49" s="148" t="s">
        <v>16</v>
      </c>
    </row>
    <row r="50" spans="1:11" ht="24.75" x14ac:dyDescent="0.25">
      <c r="A50" s="27" t="s">
        <v>49</v>
      </c>
      <c r="B50" s="33" t="s">
        <v>577</v>
      </c>
      <c r="C50" s="139">
        <v>4543422.5100000007</v>
      </c>
      <c r="D50" s="139">
        <v>4543422.5100000007</v>
      </c>
      <c r="E50" s="139">
        <v>2345884.41</v>
      </c>
      <c r="F50" s="19">
        <v>-2197538.1000000006</v>
      </c>
      <c r="G50" s="183">
        <v>1.9367631630238766</v>
      </c>
      <c r="H50" s="171">
        <v>11597514.98</v>
      </c>
      <c r="I50" s="171">
        <v>7594192.9199999999</v>
      </c>
      <c r="J50" s="19">
        <v>-4003322.0600000005</v>
      </c>
      <c r="K50" s="183">
        <v>1.5271556967504587</v>
      </c>
    </row>
    <row r="51" spans="1:11" x14ac:dyDescent="0.25">
      <c r="A51" s="21"/>
      <c r="B51" s="17" t="s">
        <v>535</v>
      </c>
      <c r="C51" s="79">
        <v>3177753.2300000004</v>
      </c>
      <c r="D51" s="79">
        <v>3177753.2300000004</v>
      </c>
      <c r="E51" s="172">
        <v>2345884.41</v>
      </c>
      <c r="F51" s="264">
        <v>-831868.8200000003</v>
      </c>
      <c r="G51" s="148">
        <v>1.3546077617694727</v>
      </c>
      <c r="H51" s="172">
        <v>9195269.1500000004</v>
      </c>
      <c r="I51" s="172">
        <v>7594192.9199999999</v>
      </c>
      <c r="J51" s="264">
        <v>-1601076.2300000004</v>
      </c>
      <c r="K51" s="148">
        <v>1.2108290172328149</v>
      </c>
    </row>
    <row r="52" spans="1:11" ht="13.5" customHeight="1" x14ac:dyDescent="0.25">
      <c r="A52" s="21"/>
      <c r="B52" s="17" t="s">
        <v>578</v>
      </c>
      <c r="C52" s="79">
        <v>1365669.28</v>
      </c>
      <c r="D52" s="79">
        <v>1365669.28</v>
      </c>
      <c r="E52" s="172">
        <v>0</v>
      </c>
      <c r="F52" s="264">
        <v>-1365669.28</v>
      </c>
      <c r="G52" s="148" t="s">
        <v>16</v>
      </c>
      <c r="H52" s="172">
        <v>2402245.83</v>
      </c>
      <c r="I52" s="172">
        <v>0</v>
      </c>
      <c r="J52" s="264">
        <v>-2402245.83</v>
      </c>
      <c r="K52" s="148" t="s">
        <v>16</v>
      </c>
    </row>
    <row r="53" spans="1:11" x14ac:dyDescent="0.25">
      <c r="A53" s="32" t="s">
        <v>50</v>
      </c>
      <c r="B53" s="28" t="s">
        <v>51</v>
      </c>
      <c r="C53" s="135">
        <v>10348064.999999998</v>
      </c>
      <c r="D53" s="135">
        <v>10348064.999999998</v>
      </c>
      <c r="E53" s="178">
        <v>12350305.639999999</v>
      </c>
      <c r="F53" s="263">
        <v>2002240.6400000006</v>
      </c>
      <c r="G53" s="183">
        <v>0.83787926401471624</v>
      </c>
      <c r="H53" s="178">
        <v>10348064.999999998</v>
      </c>
      <c r="I53" s="178">
        <v>24700611.279999997</v>
      </c>
      <c r="J53" s="263">
        <v>14352546.279999999</v>
      </c>
      <c r="K53" s="183">
        <v>0.41893963200735812</v>
      </c>
    </row>
    <row r="54" spans="1:11" x14ac:dyDescent="0.25">
      <c r="A54" s="14" t="s">
        <v>52</v>
      </c>
      <c r="B54" s="13" t="s">
        <v>418</v>
      </c>
      <c r="C54" s="79">
        <v>4781540.5199999996</v>
      </c>
      <c r="D54" s="79">
        <v>4781540.5199999996</v>
      </c>
      <c r="E54" s="172">
        <v>5726858.54</v>
      </c>
      <c r="F54" s="264">
        <v>945318.02000000048</v>
      </c>
      <c r="G54" s="148">
        <v>0.83493253528137601</v>
      </c>
      <c r="H54" s="172">
        <v>4781540.5199999996</v>
      </c>
      <c r="I54" s="172">
        <v>11453717.08</v>
      </c>
      <c r="J54" s="264">
        <v>6672176.5600000005</v>
      </c>
      <c r="K54" s="148">
        <v>0.417466267640688</v>
      </c>
    </row>
    <row r="55" spans="1:11" x14ac:dyDescent="0.25">
      <c r="A55" s="21" t="s">
        <v>53</v>
      </c>
      <c r="B55" s="13" t="s">
        <v>419</v>
      </c>
      <c r="C55" s="79">
        <v>4990828.6100000003</v>
      </c>
      <c r="D55" s="79">
        <v>4990828.6100000003</v>
      </c>
      <c r="E55" s="172">
        <v>5734935.9100000001</v>
      </c>
      <c r="F55" s="264">
        <v>744107.29999999981</v>
      </c>
      <c r="G55" s="148">
        <v>0.87025011060672863</v>
      </c>
      <c r="H55" s="172">
        <v>4990828.6100000003</v>
      </c>
      <c r="I55" s="172">
        <v>11469871.82</v>
      </c>
      <c r="J55" s="264">
        <v>6479043.21</v>
      </c>
      <c r="K55" s="148">
        <v>0.43512505530336432</v>
      </c>
    </row>
    <row r="56" spans="1:11" ht="24.75" x14ac:dyDescent="0.25">
      <c r="A56" s="21" t="s">
        <v>54</v>
      </c>
      <c r="B56" s="13" t="s">
        <v>420</v>
      </c>
      <c r="C56" s="79">
        <v>575695.87</v>
      </c>
      <c r="D56" s="79">
        <v>575695.87</v>
      </c>
      <c r="E56" s="172">
        <v>888511.19</v>
      </c>
      <c r="F56" s="264">
        <v>312815.31999999995</v>
      </c>
      <c r="G56" s="148">
        <v>0.6479331678422644</v>
      </c>
      <c r="H56" s="172">
        <v>575695.87</v>
      </c>
      <c r="I56" s="172">
        <v>1777022.38</v>
      </c>
      <c r="J56" s="264">
        <v>1201326.5099999998</v>
      </c>
      <c r="K56" s="148">
        <v>0.3239665839211322</v>
      </c>
    </row>
    <row r="57" spans="1:11" x14ac:dyDescent="0.25">
      <c r="A57" s="34"/>
      <c r="B57" s="35"/>
      <c r="C57" s="140"/>
      <c r="D57" s="140"/>
      <c r="E57" s="186"/>
      <c r="F57" s="267"/>
      <c r="G57" s="200"/>
      <c r="H57" s="186"/>
      <c r="I57" s="186"/>
      <c r="J57" s="267"/>
      <c r="K57" s="200"/>
    </row>
    <row r="58" spans="1:11" ht="15.75" x14ac:dyDescent="0.25">
      <c r="A58" s="25" t="s">
        <v>449</v>
      </c>
      <c r="B58" s="22" t="s">
        <v>55</v>
      </c>
      <c r="C58" s="187">
        <v>46562827.460000001</v>
      </c>
      <c r="D58" s="187">
        <v>38130805.899999999</v>
      </c>
      <c r="E58" s="188">
        <v>94111872.029611126</v>
      </c>
      <c r="F58" s="268">
        <v>47549044.569611125</v>
      </c>
      <c r="G58" s="201">
        <v>0.49476040010498984</v>
      </c>
      <c r="H58" s="188">
        <v>130622637.38</v>
      </c>
      <c r="I58" s="188">
        <v>171390518.00822222</v>
      </c>
      <c r="J58" s="268">
        <v>40767880.628222227</v>
      </c>
      <c r="K58" s="201">
        <v>0.76213456203996977</v>
      </c>
    </row>
    <row r="59" spans="1:11" x14ac:dyDescent="0.25">
      <c r="A59" s="29" t="s">
        <v>56</v>
      </c>
      <c r="B59" s="30" t="s">
        <v>57</v>
      </c>
      <c r="C59" s="36">
        <v>1374453.1400000001</v>
      </c>
      <c r="D59" s="36">
        <v>1374453.1400000001</v>
      </c>
      <c r="E59" s="189">
        <v>2352590.0166666666</v>
      </c>
      <c r="F59" s="269">
        <v>978136.87666666647</v>
      </c>
      <c r="G59" s="183">
        <v>0.58422977665587172</v>
      </c>
      <c r="H59" s="189">
        <v>2482532.46</v>
      </c>
      <c r="I59" s="189">
        <v>4509180.0333333332</v>
      </c>
      <c r="J59" s="269">
        <v>2026647.5733333332</v>
      </c>
      <c r="K59" s="183">
        <v>0.55055075238697682</v>
      </c>
    </row>
    <row r="60" spans="1:11" x14ac:dyDescent="0.25">
      <c r="A60" s="21" t="s">
        <v>58</v>
      </c>
      <c r="B60" s="13" t="s">
        <v>59</v>
      </c>
      <c r="C60" s="141">
        <v>482031.13</v>
      </c>
      <c r="D60" s="141">
        <v>482031.13</v>
      </c>
      <c r="E60" s="190">
        <v>1145680.51</v>
      </c>
      <c r="F60" s="270">
        <v>663649.38</v>
      </c>
      <c r="G60" s="148">
        <v>0.42073782855920278</v>
      </c>
      <c r="H60" s="190">
        <v>908758.07000000007</v>
      </c>
      <c r="I60" s="190">
        <v>2291361.02</v>
      </c>
      <c r="J60" s="270">
        <v>1382602.95</v>
      </c>
      <c r="K60" s="148">
        <v>0.39660187201753133</v>
      </c>
    </row>
    <row r="61" spans="1:11" x14ac:dyDescent="0.25">
      <c r="A61" s="21" t="s">
        <v>60</v>
      </c>
      <c r="B61" s="13" t="s">
        <v>61</v>
      </c>
      <c r="C61" s="78">
        <v>58630</v>
      </c>
      <c r="D61" s="78">
        <v>58630</v>
      </c>
      <c r="E61" s="190">
        <v>201322.25</v>
      </c>
      <c r="F61" s="270">
        <v>142692.25</v>
      </c>
      <c r="G61" s="148">
        <v>0.29122464109158325</v>
      </c>
      <c r="H61" s="190">
        <v>86394.17</v>
      </c>
      <c r="I61" s="190">
        <v>206644.5</v>
      </c>
      <c r="J61" s="270">
        <v>120250.33</v>
      </c>
      <c r="K61" s="148">
        <v>0.41808114902646815</v>
      </c>
    </row>
    <row r="62" spans="1:11" x14ac:dyDescent="0.25">
      <c r="A62" s="14" t="s">
        <v>435</v>
      </c>
      <c r="B62" s="13" t="s">
        <v>62</v>
      </c>
      <c r="C62" s="78">
        <v>804406.01</v>
      </c>
      <c r="D62" s="78">
        <v>804406.01</v>
      </c>
      <c r="E62" s="190">
        <v>987061.66666666663</v>
      </c>
      <c r="F62" s="270">
        <v>182655.65666666662</v>
      </c>
      <c r="G62" s="148">
        <v>0.81495010612305552</v>
      </c>
      <c r="H62" s="190">
        <v>1453794.22</v>
      </c>
      <c r="I62" s="190">
        <v>1974123.3333333333</v>
      </c>
      <c r="J62" s="270">
        <v>520329.11333333328</v>
      </c>
      <c r="K62" s="148">
        <v>0.73642522503659857</v>
      </c>
    </row>
    <row r="63" spans="1:11" x14ac:dyDescent="0.25">
      <c r="A63" s="14" t="s">
        <v>63</v>
      </c>
      <c r="B63" s="13" t="s">
        <v>64</v>
      </c>
      <c r="C63" s="78">
        <v>25186</v>
      </c>
      <c r="D63" s="78">
        <v>25186</v>
      </c>
      <c r="E63" s="190">
        <v>13002.25</v>
      </c>
      <c r="F63" s="270">
        <v>-12183.75</v>
      </c>
      <c r="G63" s="148">
        <v>1.937049356842085</v>
      </c>
      <c r="H63" s="190">
        <v>25186</v>
      </c>
      <c r="I63" s="190">
        <v>26004.5</v>
      </c>
      <c r="J63" s="270">
        <v>818.5</v>
      </c>
      <c r="K63" s="148">
        <v>0.96852467842104251</v>
      </c>
    </row>
    <row r="64" spans="1:11" x14ac:dyDescent="0.25">
      <c r="A64" s="14" t="s">
        <v>65</v>
      </c>
      <c r="B64" s="13" t="s">
        <v>66</v>
      </c>
      <c r="C64" s="78">
        <v>4200</v>
      </c>
      <c r="D64" s="78">
        <v>4200</v>
      </c>
      <c r="E64" s="190">
        <v>5523.34</v>
      </c>
      <c r="F64" s="270">
        <v>1323.3400000000001</v>
      </c>
      <c r="G64" s="148">
        <v>0.7604094623905101</v>
      </c>
      <c r="H64" s="190">
        <v>8400</v>
      </c>
      <c r="I64" s="190">
        <v>11046.68</v>
      </c>
      <c r="J64" s="270">
        <v>2646.6800000000003</v>
      </c>
      <c r="K64" s="148">
        <v>0.7604094623905101</v>
      </c>
    </row>
    <row r="65" spans="1:11" x14ac:dyDescent="0.25">
      <c r="A65" s="191" t="s">
        <v>67</v>
      </c>
      <c r="B65" s="192" t="s">
        <v>68</v>
      </c>
      <c r="C65" s="193">
        <v>19302973.029999997</v>
      </c>
      <c r="D65" s="193">
        <v>19302973.029999997</v>
      </c>
      <c r="E65" s="194">
        <v>6994919.0000000009</v>
      </c>
      <c r="F65" s="271">
        <v>-12308054.029999997</v>
      </c>
      <c r="G65" s="202">
        <v>2.7595706297671203</v>
      </c>
      <c r="H65" s="194">
        <v>26475133.029999997</v>
      </c>
      <c r="I65" s="194">
        <v>13499713</v>
      </c>
      <c r="J65" s="271">
        <v>-12975420.029999997</v>
      </c>
      <c r="K65" s="202">
        <v>1.9611626580505821</v>
      </c>
    </row>
    <row r="66" spans="1:11" x14ac:dyDescent="0.25">
      <c r="A66" s="14" t="s">
        <v>69</v>
      </c>
      <c r="B66" s="13" t="s">
        <v>377</v>
      </c>
      <c r="C66" s="80">
        <v>19005970.219999999</v>
      </c>
      <c r="D66" s="80">
        <v>19005970.219999999</v>
      </c>
      <c r="E66" s="195">
        <v>5136050</v>
      </c>
      <c r="F66" s="272">
        <v>-13869920.219999999</v>
      </c>
      <c r="G66" s="148">
        <v>3.7005033479035445</v>
      </c>
      <c r="H66" s="195">
        <v>26168310.219999999</v>
      </c>
      <c r="I66" s="195">
        <v>10272100</v>
      </c>
      <c r="J66" s="272">
        <v>-15896210.219999999</v>
      </c>
      <c r="K66" s="148">
        <v>2.5475131881504267</v>
      </c>
    </row>
    <row r="67" spans="1:11" x14ac:dyDescent="0.25">
      <c r="A67" s="14" t="s">
        <v>436</v>
      </c>
      <c r="B67" s="13" t="s">
        <v>417</v>
      </c>
      <c r="C67" s="80">
        <v>0</v>
      </c>
      <c r="D67" s="80">
        <v>0</v>
      </c>
      <c r="E67" s="195">
        <v>1467708.3333333335</v>
      </c>
      <c r="F67" s="272">
        <v>0</v>
      </c>
      <c r="G67" s="148">
        <v>0</v>
      </c>
      <c r="H67" s="195">
        <v>0</v>
      </c>
      <c r="I67" s="195">
        <v>2410416.666666667</v>
      </c>
      <c r="J67" s="272">
        <v>2410416.666666667</v>
      </c>
      <c r="K67" s="148">
        <v>0</v>
      </c>
    </row>
    <row r="68" spans="1:11" x14ac:dyDescent="0.25">
      <c r="A68" s="21" t="s">
        <v>70</v>
      </c>
      <c r="B68" s="13" t="s">
        <v>378</v>
      </c>
      <c r="C68" s="80">
        <v>297002.81</v>
      </c>
      <c r="D68" s="80">
        <v>297002.81</v>
      </c>
      <c r="E68" s="195">
        <v>391160.66666666669</v>
      </c>
      <c r="F68" s="272">
        <v>94157.856666666688</v>
      </c>
      <c r="G68" s="148">
        <v>0.75928597967416622</v>
      </c>
      <c r="H68" s="195">
        <v>306822.81</v>
      </c>
      <c r="I68" s="195">
        <v>817196.33333333326</v>
      </c>
      <c r="J68" s="272">
        <v>510373.52333333326</v>
      </c>
      <c r="K68" s="148">
        <v>0.37545788874073105</v>
      </c>
    </row>
    <row r="69" spans="1:11" x14ac:dyDescent="0.25">
      <c r="A69" s="27" t="s">
        <v>71</v>
      </c>
      <c r="B69" s="28" t="s">
        <v>72</v>
      </c>
      <c r="C69" s="37">
        <v>1938261.13</v>
      </c>
      <c r="D69" s="37">
        <v>1938261.13</v>
      </c>
      <c r="E69" s="196">
        <v>3281157.083333333</v>
      </c>
      <c r="F69" s="269">
        <v>1342895.9533333331</v>
      </c>
      <c r="G69" s="183">
        <v>0.59072488173315896</v>
      </c>
      <c r="H69" s="189">
        <v>5579980.5299999993</v>
      </c>
      <c r="I69" s="189">
        <v>5685394.166666666</v>
      </c>
      <c r="J69" s="269">
        <v>105413.63666666672</v>
      </c>
      <c r="K69" s="183">
        <v>0.98145886923993686</v>
      </c>
    </row>
    <row r="70" spans="1:11" x14ac:dyDescent="0.25">
      <c r="A70" s="21" t="s">
        <v>73</v>
      </c>
      <c r="B70" s="13" t="s">
        <v>437</v>
      </c>
      <c r="C70" s="141">
        <v>1724350</v>
      </c>
      <c r="D70" s="141">
        <v>1724350</v>
      </c>
      <c r="E70" s="190">
        <v>1301607.1666666665</v>
      </c>
      <c r="F70" s="270">
        <v>-422742.83333333349</v>
      </c>
      <c r="G70" s="148">
        <v>1.324785268673613</v>
      </c>
      <c r="H70" s="190">
        <v>3059600</v>
      </c>
      <c r="I70" s="190">
        <v>2566294.333333333</v>
      </c>
      <c r="J70" s="270">
        <v>-493305.66666666698</v>
      </c>
      <c r="K70" s="148">
        <v>1.1922248980793708</v>
      </c>
    </row>
    <row r="71" spans="1:11" x14ac:dyDescent="0.25">
      <c r="A71" s="21" t="s">
        <v>379</v>
      </c>
      <c r="B71" s="13" t="s">
        <v>438</v>
      </c>
      <c r="C71" s="141">
        <v>146711.13</v>
      </c>
      <c r="D71" s="141">
        <v>146711.13</v>
      </c>
      <c r="E71" s="190">
        <v>1979549.9166666665</v>
      </c>
      <c r="F71" s="270">
        <v>1832838.7866666666</v>
      </c>
      <c r="G71" s="148">
        <v>7.4113377371682859E-2</v>
      </c>
      <c r="H71" s="190">
        <v>2453180.5299999998</v>
      </c>
      <c r="I71" s="190">
        <v>3119099.833333333</v>
      </c>
      <c r="J71" s="270">
        <v>665919.30333333323</v>
      </c>
      <c r="K71" s="148">
        <v>0.78650272869859517</v>
      </c>
    </row>
    <row r="72" spans="1:11" x14ac:dyDescent="0.25">
      <c r="A72" s="21" t="s">
        <v>428</v>
      </c>
      <c r="B72" s="13" t="s">
        <v>439</v>
      </c>
      <c r="C72" s="80">
        <v>67200</v>
      </c>
      <c r="D72" s="80">
        <v>67200</v>
      </c>
      <c r="E72" s="195">
        <v>0</v>
      </c>
      <c r="F72" s="272">
        <v>-67200</v>
      </c>
      <c r="G72" s="148" t="s">
        <v>16</v>
      </c>
      <c r="H72" s="195">
        <v>67200</v>
      </c>
      <c r="I72" s="195">
        <v>0</v>
      </c>
      <c r="J72" s="272">
        <v>-67200</v>
      </c>
      <c r="K72" s="148" t="s">
        <v>16</v>
      </c>
    </row>
    <row r="73" spans="1:11" x14ac:dyDescent="0.25">
      <c r="A73" s="29" t="s">
        <v>74</v>
      </c>
      <c r="B73" s="30" t="s">
        <v>75</v>
      </c>
      <c r="C73" s="36">
        <v>468366.19</v>
      </c>
      <c r="D73" s="36">
        <v>468366.19</v>
      </c>
      <c r="E73" s="189">
        <v>1585799.4166666667</v>
      </c>
      <c r="F73" s="269">
        <v>1117433.2266666668</v>
      </c>
      <c r="G73" s="183">
        <v>0.29535020953942631</v>
      </c>
      <c r="H73" s="189">
        <v>609196.99</v>
      </c>
      <c r="I73" s="189">
        <v>2211598.8333333335</v>
      </c>
      <c r="J73" s="269">
        <v>1602401.8433333335</v>
      </c>
      <c r="K73" s="183">
        <v>0.27545546724756365</v>
      </c>
    </row>
    <row r="74" spans="1:11" x14ac:dyDescent="0.25">
      <c r="A74" s="21" t="s">
        <v>76</v>
      </c>
      <c r="B74" s="15" t="s">
        <v>536</v>
      </c>
      <c r="C74" s="141">
        <v>465966.19</v>
      </c>
      <c r="D74" s="141">
        <v>465966.19</v>
      </c>
      <c r="E74" s="190">
        <v>1585799.4166666667</v>
      </c>
      <c r="F74" s="270">
        <v>1119833.2266666668</v>
      </c>
      <c r="G74" s="148">
        <v>0.29383677727631902</v>
      </c>
      <c r="H74" s="190">
        <v>594710.99</v>
      </c>
      <c r="I74" s="190">
        <v>2211598.8333333335</v>
      </c>
      <c r="J74" s="270">
        <v>1616887.8433333335</v>
      </c>
      <c r="K74" s="148">
        <v>0.26890545474906424</v>
      </c>
    </row>
    <row r="75" spans="1:11" x14ac:dyDescent="0.25">
      <c r="A75" s="21" t="s">
        <v>77</v>
      </c>
      <c r="B75" s="15" t="s">
        <v>537</v>
      </c>
      <c r="C75" s="141">
        <v>2400</v>
      </c>
      <c r="D75" s="141">
        <v>2400</v>
      </c>
      <c r="E75" s="190">
        <v>0</v>
      </c>
      <c r="F75" s="270">
        <v>-2400</v>
      </c>
      <c r="G75" s="148" t="s">
        <v>16</v>
      </c>
      <c r="H75" s="190">
        <v>14486</v>
      </c>
      <c r="I75" s="190">
        <v>0</v>
      </c>
      <c r="J75" s="270">
        <v>-14486</v>
      </c>
      <c r="K75" s="148" t="s">
        <v>16</v>
      </c>
    </row>
    <row r="76" spans="1:11" x14ac:dyDescent="0.25">
      <c r="A76" s="29" t="s">
        <v>78</v>
      </c>
      <c r="B76" s="30" t="s">
        <v>79</v>
      </c>
      <c r="C76" s="36">
        <v>3214480.0000000005</v>
      </c>
      <c r="D76" s="36">
        <v>3214480.0000000005</v>
      </c>
      <c r="E76" s="189">
        <v>18341041.616</v>
      </c>
      <c r="F76" s="269">
        <v>15126561.616</v>
      </c>
      <c r="G76" s="183">
        <v>0.17526158368212932</v>
      </c>
      <c r="H76" s="189">
        <v>16065495.27</v>
      </c>
      <c r="I76" s="189">
        <v>33792676.880999997</v>
      </c>
      <c r="J76" s="269">
        <v>17727181.610999998</v>
      </c>
      <c r="K76" s="183">
        <v>0.47541351419345113</v>
      </c>
    </row>
    <row r="77" spans="1:11" x14ac:dyDescent="0.25">
      <c r="A77" s="21" t="s">
        <v>80</v>
      </c>
      <c r="B77" s="31" t="s">
        <v>81</v>
      </c>
      <c r="C77" s="78">
        <v>0</v>
      </c>
      <c r="D77" s="78">
        <v>0</v>
      </c>
      <c r="E77" s="190">
        <v>4578023</v>
      </c>
      <c r="F77" s="270">
        <v>4578023</v>
      </c>
      <c r="G77" s="148">
        <v>0</v>
      </c>
      <c r="H77" s="190">
        <v>9118051.9000000004</v>
      </c>
      <c r="I77" s="190">
        <v>9156046</v>
      </c>
      <c r="J77" s="270">
        <v>37994.099999999627</v>
      </c>
      <c r="K77" s="148">
        <v>0.99585038126719772</v>
      </c>
    </row>
    <row r="78" spans="1:11" x14ac:dyDescent="0.25">
      <c r="A78" s="21" t="s">
        <v>538</v>
      </c>
      <c r="B78" s="31" t="s">
        <v>516</v>
      </c>
      <c r="C78" s="141">
        <v>0</v>
      </c>
      <c r="D78" s="141">
        <v>0</v>
      </c>
      <c r="E78" s="190">
        <v>750000</v>
      </c>
      <c r="F78" s="270">
        <v>750000</v>
      </c>
      <c r="G78" s="148">
        <v>0</v>
      </c>
      <c r="H78" s="190">
        <v>0</v>
      </c>
      <c r="I78" s="190">
        <v>1500000</v>
      </c>
      <c r="J78" s="270">
        <v>1500000</v>
      </c>
      <c r="K78" s="148">
        <v>0</v>
      </c>
    </row>
    <row r="79" spans="1:11" x14ac:dyDescent="0.25">
      <c r="A79" s="21" t="s">
        <v>82</v>
      </c>
      <c r="B79" s="31" t="s">
        <v>83</v>
      </c>
      <c r="C79" s="80">
        <v>2396657.08</v>
      </c>
      <c r="D79" s="80">
        <v>2396657.08</v>
      </c>
      <c r="E79" s="195">
        <v>2672668.5950000002</v>
      </c>
      <c r="F79" s="272">
        <v>276011.51500000013</v>
      </c>
      <c r="G79" s="148">
        <v>0.8967281182873329</v>
      </c>
      <c r="H79" s="195">
        <v>2396657.08</v>
      </c>
      <c r="I79" s="195">
        <v>2928501.9283333337</v>
      </c>
      <c r="J79" s="272">
        <v>531844.84833333362</v>
      </c>
      <c r="K79" s="148">
        <v>0.81839013210552447</v>
      </c>
    </row>
    <row r="80" spans="1:11" hidden="1" x14ac:dyDescent="0.25">
      <c r="A80" s="21"/>
      <c r="B80" s="13" t="s">
        <v>539</v>
      </c>
      <c r="C80" s="80">
        <v>0</v>
      </c>
      <c r="D80" s="80">
        <v>0</v>
      </c>
      <c r="E80" s="195">
        <v>255833.33333333334</v>
      </c>
      <c r="F80" s="272">
        <v>255833.33333333334</v>
      </c>
      <c r="G80" s="148">
        <v>0</v>
      </c>
      <c r="H80" s="195">
        <v>0</v>
      </c>
      <c r="I80" s="195">
        <v>511666.66666666669</v>
      </c>
      <c r="J80" s="272">
        <v>511666.66666666669</v>
      </c>
      <c r="K80" s="148">
        <v>0</v>
      </c>
    </row>
    <row r="81" spans="1:11" x14ac:dyDescent="0.25">
      <c r="A81" s="21"/>
      <c r="B81" s="13" t="s">
        <v>89</v>
      </c>
      <c r="C81" s="141">
        <v>2396657.08</v>
      </c>
      <c r="D81" s="141">
        <v>2396657.08</v>
      </c>
      <c r="E81" s="195">
        <v>2416835.2616666667</v>
      </c>
      <c r="F81" s="272">
        <v>20178.181666666642</v>
      </c>
      <c r="G81" s="148">
        <v>0.99165099004193125</v>
      </c>
      <c r="H81" s="195">
        <v>2396657.08</v>
      </c>
      <c r="I81" s="195">
        <v>2416835.2616666667</v>
      </c>
      <c r="J81" s="272">
        <v>20178.181666666642</v>
      </c>
      <c r="K81" s="148">
        <v>0.99165099004193125</v>
      </c>
    </row>
    <row r="82" spans="1:11" x14ac:dyDescent="0.25">
      <c r="A82" s="21" t="s">
        <v>84</v>
      </c>
      <c r="B82" s="31" t="s">
        <v>85</v>
      </c>
      <c r="C82" s="195">
        <v>583719.24</v>
      </c>
      <c r="D82" s="195">
        <v>583719.24</v>
      </c>
      <c r="E82" s="195">
        <v>3212443.67</v>
      </c>
      <c r="F82" s="273">
        <v>2628724.4299999997</v>
      </c>
      <c r="G82" s="148">
        <v>0.18170567330134696</v>
      </c>
      <c r="H82" s="195">
        <v>4087522.9300000006</v>
      </c>
      <c r="I82" s="195">
        <v>8841722.6016666666</v>
      </c>
      <c r="J82" s="273">
        <v>4754199.6716666659</v>
      </c>
      <c r="K82" s="148">
        <v>0.46229938600759785</v>
      </c>
    </row>
    <row r="83" spans="1:11" x14ac:dyDescent="0.25">
      <c r="A83" s="21"/>
      <c r="B83" s="13" t="s">
        <v>86</v>
      </c>
      <c r="C83" s="141">
        <v>0</v>
      </c>
      <c r="D83" s="141">
        <v>0</v>
      </c>
      <c r="E83" s="195">
        <v>0</v>
      </c>
      <c r="F83" s="272">
        <v>0</v>
      </c>
      <c r="G83" s="148" t="s">
        <v>16</v>
      </c>
      <c r="H83" s="195">
        <v>0</v>
      </c>
      <c r="I83" s="195">
        <v>0</v>
      </c>
      <c r="J83" s="272">
        <v>0</v>
      </c>
      <c r="K83" s="148" t="s">
        <v>16</v>
      </c>
    </row>
    <row r="84" spans="1:11" x14ac:dyDescent="0.25">
      <c r="A84" s="21"/>
      <c r="B84" s="13" t="s">
        <v>87</v>
      </c>
      <c r="C84" s="141">
        <v>0</v>
      </c>
      <c r="D84" s="141">
        <v>0</v>
      </c>
      <c r="E84" s="195">
        <v>171282.23</v>
      </c>
      <c r="F84" s="272">
        <v>171282.23</v>
      </c>
      <c r="G84" s="148">
        <v>0</v>
      </c>
      <c r="H84" s="195">
        <v>342564.46</v>
      </c>
      <c r="I84" s="195">
        <v>342564.46</v>
      </c>
      <c r="J84" s="272">
        <v>0</v>
      </c>
      <c r="K84" s="148">
        <v>1</v>
      </c>
    </row>
    <row r="85" spans="1:11" x14ac:dyDescent="0.25">
      <c r="A85" s="21"/>
      <c r="B85" s="13" t="s">
        <v>88</v>
      </c>
      <c r="C85" s="141">
        <v>583719.24</v>
      </c>
      <c r="D85" s="141">
        <v>583719.24</v>
      </c>
      <c r="E85" s="195">
        <v>3041161.44</v>
      </c>
      <c r="F85" s="272">
        <v>2457442.2000000002</v>
      </c>
      <c r="G85" s="148">
        <v>0.19193957687428786</v>
      </c>
      <c r="H85" s="195">
        <v>1365455.5899999999</v>
      </c>
      <c r="I85" s="195">
        <v>6082322.8799999999</v>
      </c>
      <c r="J85" s="272">
        <v>4716867.29</v>
      </c>
      <c r="K85" s="148">
        <v>0.22449574232402472</v>
      </c>
    </row>
    <row r="86" spans="1:11" x14ac:dyDescent="0.25">
      <c r="A86" s="21"/>
      <c r="B86" s="13" t="s">
        <v>89</v>
      </c>
      <c r="C86" s="141">
        <v>0</v>
      </c>
      <c r="D86" s="141">
        <v>0</v>
      </c>
      <c r="E86" s="195">
        <v>0</v>
      </c>
      <c r="F86" s="272">
        <v>0</v>
      </c>
      <c r="G86" s="148" t="s">
        <v>16</v>
      </c>
      <c r="H86" s="195">
        <v>2379502.8800000004</v>
      </c>
      <c r="I86" s="195">
        <v>2416835.2616666667</v>
      </c>
      <c r="J86" s="272">
        <v>37332.381666666362</v>
      </c>
      <c r="K86" s="148">
        <v>0.98455319555337761</v>
      </c>
    </row>
    <row r="87" spans="1:11" x14ac:dyDescent="0.25">
      <c r="A87" s="27" t="s">
        <v>90</v>
      </c>
      <c r="B87" s="30" t="s">
        <v>91</v>
      </c>
      <c r="C87" s="142">
        <v>234103.67999999999</v>
      </c>
      <c r="D87" s="142">
        <v>234103.67999999999</v>
      </c>
      <c r="E87" s="142">
        <v>7127906.3509999989</v>
      </c>
      <c r="F87" s="274">
        <v>6893802.6709999992</v>
      </c>
      <c r="G87" s="183">
        <v>3.2843259783731135E-2</v>
      </c>
      <c r="H87" s="142">
        <v>463263.36</v>
      </c>
      <c r="I87" s="142">
        <v>11366406.351</v>
      </c>
      <c r="J87" s="274">
        <v>10903142.991</v>
      </c>
      <c r="K87" s="183">
        <v>4.0757240740319188E-2</v>
      </c>
    </row>
    <row r="88" spans="1:11" x14ac:dyDescent="0.25">
      <c r="A88" s="21" t="s">
        <v>92</v>
      </c>
      <c r="B88" s="13" t="s">
        <v>93</v>
      </c>
      <c r="C88" s="141">
        <v>234103.67999999999</v>
      </c>
      <c r="D88" s="141">
        <v>234103.67999999999</v>
      </c>
      <c r="E88" s="190">
        <v>7127906.3509999989</v>
      </c>
      <c r="F88" s="272">
        <v>6893802.6709999992</v>
      </c>
      <c r="G88" s="148">
        <v>3.2843259783731135E-2</v>
      </c>
      <c r="H88" s="195">
        <v>463263.36</v>
      </c>
      <c r="I88" s="195">
        <v>11366406.351</v>
      </c>
      <c r="J88" s="272">
        <v>10903142.991</v>
      </c>
      <c r="K88" s="148">
        <v>4.0757240740319188E-2</v>
      </c>
    </row>
    <row r="89" spans="1:11" x14ac:dyDescent="0.25">
      <c r="A89" s="27" t="s">
        <v>94</v>
      </c>
      <c r="B89" s="30" t="s">
        <v>95</v>
      </c>
      <c r="C89" s="37">
        <v>14302831.540000001</v>
      </c>
      <c r="D89" s="37">
        <v>5870809.9799999995</v>
      </c>
      <c r="E89" s="196">
        <v>14164655.583333334</v>
      </c>
      <c r="F89" s="269">
        <v>-138175.95666666701</v>
      </c>
      <c r="G89" s="183">
        <v>1.0097549817469089</v>
      </c>
      <c r="H89" s="196">
        <v>33180480.600000001</v>
      </c>
      <c r="I89" s="196">
        <v>28329311.166666668</v>
      </c>
      <c r="J89" s="269">
        <v>-4851169.4333333336</v>
      </c>
      <c r="K89" s="183">
        <v>1.1712420540264108</v>
      </c>
    </row>
    <row r="90" spans="1:11" x14ac:dyDescent="0.25">
      <c r="A90" s="21" t="s">
        <v>96</v>
      </c>
      <c r="B90" s="15" t="s">
        <v>540</v>
      </c>
      <c r="C90" s="141">
        <v>745411.28</v>
      </c>
      <c r="D90" s="80">
        <v>4472467.72</v>
      </c>
      <c r="E90" s="190">
        <v>333333.33333333331</v>
      </c>
      <c r="F90" s="270">
        <v>-412077.94666666671</v>
      </c>
      <c r="G90" s="148">
        <v>2.2362338400000001</v>
      </c>
      <c r="H90" s="190">
        <v>745411.28</v>
      </c>
      <c r="I90" s="190">
        <v>666666.66666666663</v>
      </c>
      <c r="J90" s="270">
        <v>-78744.6133333334</v>
      </c>
      <c r="K90" s="148">
        <v>1.1181169200000001</v>
      </c>
    </row>
    <row r="91" spans="1:11" x14ac:dyDescent="0.25">
      <c r="A91" s="21" t="s">
        <v>97</v>
      </c>
      <c r="B91" s="15" t="s">
        <v>541</v>
      </c>
      <c r="C91" s="141">
        <v>357343.91</v>
      </c>
      <c r="D91" s="80">
        <v>0</v>
      </c>
      <c r="E91" s="190">
        <v>606583.33333333326</v>
      </c>
      <c r="F91" s="270">
        <v>249239.42333333328</v>
      </c>
      <c r="G91" s="148">
        <v>0.58910934469020471</v>
      </c>
      <c r="H91" s="190">
        <v>714687.82</v>
      </c>
      <c r="I91" s="190">
        <v>1213166.6666666665</v>
      </c>
      <c r="J91" s="270">
        <v>498478.84666666656</v>
      </c>
      <c r="K91" s="148">
        <v>0.58910934469020471</v>
      </c>
    </row>
    <row r="92" spans="1:11" x14ac:dyDescent="0.25">
      <c r="A92" s="197" t="s">
        <v>98</v>
      </c>
      <c r="B92" s="46" t="s">
        <v>99</v>
      </c>
      <c r="C92" s="198">
        <v>13200076.350000001</v>
      </c>
      <c r="D92" s="39">
        <v>1398342.2599999998</v>
      </c>
      <c r="E92" s="199">
        <v>13224738.916666668</v>
      </c>
      <c r="F92" s="275">
        <v>24662.566666666418</v>
      </c>
      <c r="G92" s="204">
        <v>0.9981351188237384</v>
      </c>
      <c r="H92" s="199">
        <v>31720381.5</v>
      </c>
      <c r="I92" s="199">
        <v>26449477.833333336</v>
      </c>
      <c r="J92" s="275">
        <v>-5270903.6666666642</v>
      </c>
      <c r="K92" s="204">
        <v>1.199281955578871</v>
      </c>
    </row>
    <row r="93" spans="1:11" x14ac:dyDescent="0.25">
      <c r="A93" s="21" t="s">
        <v>100</v>
      </c>
      <c r="B93" s="13" t="s">
        <v>101</v>
      </c>
      <c r="C93" s="141">
        <v>324626</v>
      </c>
      <c r="D93" s="80">
        <v>324626</v>
      </c>
      <c r="E93" s="190">
        <v>432000</v>
      </c>
      <c r="F93" s="270">
        <v>107374</v>
      </c>
      <c r="G93" s="148">
        <v>0.75144907407407402</v>
      </c>
      <c r="H93" s="190">
        <v>610519.6</v>
      </c>
      <c r="I93" s="190">
        <v>864000</v>
      </c>
      <c r="J93" s="270">
        <v>253480.40000000002</v>
      </c>
      <c r="K93" s="148">
        <v>0.70661990740740743</v>
      </c>
    </row>
    <row r="94" spans="1:11" x14ac:dyDescent="0.25">
      <c r="A94" s="21" t="s">
        <v>102</v>
      </c>
      <c r="B94" s="13" t="s">
        <v>103</v>
      </c>
      <c r="C94" s="141">
        <v>7107682.9000000004</v>
      </c>
      <c r="D94" s="80">
        <v>0</v>
      </c>
      <c r="E94" s="195">
        <v>7107682.916666667</v>
      </c>
      <c r="F94" s="276">
        <v>1.6666666604578495E-2</v>
      </c>
      <c r="G94" s="148">
        <v>0.9999999976551196</v>
      </c>
      <c r="H94" s="195">
        <v>19664500.700000003</v>
      </c>
      <c r="I94" s="195">
        <v>14215365.833333334</v>
      </c>
      <c r="J94" s="276">
        <v>-5449134.866666669</v>
      </c>
      <c r="K94" s="148">
        <v>1.3833270934110677</v>
      </c>
    </row>
    <row r="95" spans="1:11" x14ac:dyDescent="0.25">
      <c r="A95" s="21" t="s">
        <v>102</v>
      </c>
      <c r="B95" s="13" t="s">
        <v>104</v>
      </c>
      <c r="C95" s="141">
        <v>5622435.3200000003</v>
      </c>
      <c r="D95" s="80">
        <v>928384.12999999989</v>
      </c>
      <c r="E95" s="195">
        <v>5462722.666666667</v>
      </c>
      <c r="F95" s="276">
        <v>-159712.65333333332</v>
      </c>
      <c r="G95" s="148">
        <v>1.0292368225661344</v>
      </c>
      <c r="H95" s="195">
        <v>11160472.08</v>
      </c>
      <c r="I95" s="195">
        <v>10925445.333333334</v>
      </c>
      <c r="J95" s="276">
        <v>-235026.74666666612</v>
      </c>
      <c r="K95" s="148">
        <v>1.0215118688068123</v>
      </c>
    </row>
    <row r="96" spans="1:11" x14ac:dyDescent="0.25">
      <c r="A96" s="21" t="s">
        <v>105</v>
      </c>
      <c r="B96" s="13" t="s">
        <v>106</v>
      </c>
      <c r="C96" s="147">
        <v>145332.13</v>
      </c>
      <c r="D96" s="147">
        <v>145332.13</v>
      </c>
      <c r="E96" s="190">
        <v>200000</v>
      </c>
      <c r="F96" s="270">
        <v>54667.869999999995</v>
      </c>
      <c r="G96" s="148">
        <v>0.72666065000000002</v>
      </c>
      <c r="H96" s="190">
        <v>284889.12</v>
      </c>
      <c r="I96" s="190">
        <v>400000</v>
      </c>
      <c r="J96" s="270">
        <v>115110.88</v>
      </c>
      <c r="K96" s="148">
        <v>0.71222279999999993</v>
      </c>
    </row>
    <row r="97" spans="1:11" ht="30.75" customHeight="1" x14ac:dyDescent="0.25">
      <c r="A97" s="21" t="s">
        <v>517</v>
      </c>
      <c r="B97" s="17" t="s">
        <v>542</v>
      </c>
      <c r="C97" s="147">
        <v>0</v>
      </c>
      <c r="D97" s="147">
        <v>0</v>
      </c>
      <c r="E97" s="190">
        <v>22333.333333333332</v>
      </c>
      <c r="F97" s="270">
        <v>22333.333333333332</v>
      </c>
      <c r="G97" s="148">
        <v>0</v>
      </c>
      <c r="H97" s="190">
        <v>0</v>
      </c>
      <c r="I97" s="190">
        <v>44666.666666666664</v>
      </c>
      <c r="J97" s="270">
        <v>44666.666666666664</v>
      </c>
      <c r="K97" s="148">
        <v>0</v>
      </c>
    </row>
    <row r="98" spans="1:11" ht="36.75" x14ac:dyDescent="0.25">
      <c r="A98" s="27" t="s">
        <v>107</v>
      </c>
      <c r="B98" s="28" t="s">
        <v>108</v>
      </c>
      <c r="C98" s="37">
        <v>346675.39</v>
      </c>
      <c r="D98" s="37">
        <v>346675.39</v>
      </c>
      <c r="E98" s="196">
        <v>4664084.333333333</v>
      </c>
      <c r="F98" s="269">
        <v>4317408.9433333334</v>
      </c>
      <c r="G98" s="183">
        <v>7.4328713896182411E-2</v>
      </c>
      <c r="H98" s="189">
        <v>1012429.47</v>
      </c>
      <c r="I98" s="189">
        <v>9086767.666666666</v>
      </c>
      <c r="J98" s="269">
        <v>8074338.1966666663</v>
      </c>
      <c r="K98" s="183">
        <v>0.11141799891219112</v>
      </c>
    </row>
    <row r="99" spans="1:11" ht="24.75" x14ac:dyDescent="0.25">
      <c r="A99" s="27" t="s">
        <v>109</v>
      </c>
      <c r="B99" s="12" t="s">
        <v>450</v>
      </c>
      <c r="C99" s="37">
        <v>26736.090000000004</v>
      </c>
      <c r="D99" s="37">
        <v>26736.090000000004</v>
      </c>
      <c r="E99" s="196">
        <v>838100</v>
      </c>
      <c r="F99" s="269">
        <v>811363.91</v>
      </c>
      <c r="G99" s="183">
        <v>3.1900835222527152E-2</v>
      </c>
      <c r="H99" s="196">
        <v>36564.090000000004</v>
      </c>
      <c r="I99" s="196">
        <v>1676200</v>
      </c>
      <c r="J99" s="269">
        <v>1639635.91</v>
      </c>
      <c r="K99" s="183">
        <v>2.1813679751819595E-2</v>
      </c>
    </row>
    <row r="100" spans="1:11" ht="24.75" x14ac:dyDescent="0.25">
      <c r="A100" s="21" t="s">
        <v>110</v>
      </c>
      <c r="B100" s="31" t="s">
        <v>451</v>
      </c>
      <c r="C100" s="141">
        <v>19903.080000000002</v>
      </c>
      <c r="D100" s="141">
        <v>19903.080000000002</v>
      </c>
      <c r="E100" s="190">
        <v>59766.666666666672</v>
      </c>
      <c r="F100" s="270">
        <v>39863.58666666667</v>
      </c>
      <c r="G100" s="148">
        <v>0.33301305075292803</v>
      </c>
      <c r="H100" s="190">
        <v>29731.08</v>
      </c>
      <c r="I100" s="190">
        <v>119533.33333333334</v>
      </c>
      <c r="J100" s="270">
        <v>89802.253333333341</v>
      </c>
      <c r="K100" s="148">
        <v>0.24872626882320134</v>
      </c>
    </row>
    <row r="101" spans="1:11" ht="27" x14ac:dyDescent="0.25">
      <c r="A101" s="21" t="s">
        <v>111</v>
      </c>
      <c r="B101" s="75" t="s">
        <v>543</v>
      </c>
      <c r="C101" s="141">
        <v>6833.01</v>
      </c>
      <c r="D101" s="141">
        <v>6833.01</v>
      </c>
      <c r="E101" s="190">
        <v>83333.333333333328</v>
      </c>
      <c r="F101" s="270">
        <v>76500.323333333334</v>
      </c>
      <c r="G101" s="148">
        <v>8.1996120000000006E-2</v>
      </c>
      <c r="H101" s="190">
        <v>6833.01</v>
      </c>
      <c r="I101" s="190">
        <v>166666.66666666666</v>
      </c>
      <c r="J101" s="270">
        <v>159833.65666666665</v>
      </c>
      <c r="K101" s="148">
        <v>4.0998060000000003E-2</v>
      </c>
    </row>
    <row r="102" spans="1:11" ht="27" x14ac:dyDescent="0.25">
      <c r="A102" s="21" t="s">
        <v>544</v>
      </c>
      <c r="B102" s="75" t="s">
        <v>545</v>
      </c>
      <c r="C102" s="141">
        <v>0</v>
      </c>
      <c r="D102" s="141">
        <v>0</v>
      </c>
      <c r="E102" s="190">
        <v>416666.66666666669</v>
      </c>
      <c r="F102" s="270">
        <v>416666.66666666669</v>
      </c>
      <c r="G102" s="148">
        <v>0</v>
      </c>
      <c r="H102" s="190">
        <v>0</v>
      </c>
      <c r="I102" s="190">
        <v>833333.33333333337</v>
      </c>
      <c r="J102" s="270">
        <v>833333.33333333337</v>
      </c>
      <c r="K102" s="148">
        <v>0</v>
      </c>
    </row>
    <row r="103" spans="1:11" ht="28.5" customHeight="1" x14ac:dyDescent="0.25">
      <c r="A103" s="21" t="s">
        <v>546</v>
      </c>
      <c r="B103" s="207" t="s">
        <v>547</v>
      </c>
      <c r="C103" s="141">
        <v>0</v>
      </c>
      <c r="D103" s="141">
        <v>0</v>
      </c>
      <c r="E103" s="195">
        <v>278333.33333333331</v>
      </c>
      <c r="F103" s="270">
        <v>278333.33333333331</v>
      </c>
      <c r="G103" s="148">
        <v>0</v>
      </c>
      <c r="H103" s="190">
        <v>0</v>
      </c>
      <c r="I103" s="190">
        <v>556666.66666666663</v>
      </c>
      <c r="J103" s="270">
        <v>556666.66666666663</v>
      </c>
      <c r="K103" s="148">
        <v>0</v>
      </c>
    </row>
    <row r="104" spans="1:11" x14ac:dyDescent="0.25">
      <c r="A104" s="27" t="s">
        <v>112</v>
      </c>
      <c r="B104" s="12" t="s">
        <v>113</v>
      </c>
      <c r="C104" s="39">
        <v>319939.3</v>
      </c>
      <c r="D104" s="39">
        <v>319939.3</v>
      </c>
      <c r="E104" s="203">
        <v>3825984.333333333</v>
      </c>
      <c r="F104" s="277">
        <v>3506045.0333333332</v>
      </c>
      <c r="G104" s="183">
        <v>8.3622741790282645E-2</v>
      </c>
      <c r="H104" s="208">
        <v>975865.37999999989</v>
      </c>
      <c r="I104" s="208">
        <v>7410567.666666666</v>
      </c>
      <c r="J104" s="277">
        <v>6434702.2866666662</v>
      </c>
      <c r="K104" s="183">
        <v>0.13168564459501819</v>
      </c>
    </row>
    <row r="105" spans="1:11" ht="24.75" x14ac:dyDescent="0.25">
      <c r="A105" s="21" t="s">
        <v>114</v>
      </c>
      <c r="B105" s="31" t="s">
        <v>115</v>
      </c>
      <c r="C105" s="141">
        <v>0</v>
      </c>
      <c r="D105" s="141">
        <v>0</v>
      </c>
      <c r="E105" s="190">
        <v>0</v>
      </c>
      <c r="F105" s="270">
        <v>0</v>
      </c>
      <c r="G105" s="148" t="s">
        <v>16</v>
      </c>
      <c r="H105" s="190">
        <v>458146.8</v>
      </c>
      <c r="I105" s="190">
        <v>0</v>
      </c>
      <c r="J105" s="270">
        <v>-458146.8</v>
      </c>
      <c r="K105" s="148" t="s">
        <v>16</v>
      </c>
    </row>
    <row r="106" spans="1:11" ht="15" customHeight="1" x14ac:dyDescent="0.25">
      <c r="A106" s="21" t="s">
        <v>116</v>
      </c>
      <c r="B106" s="31" t="s">
        <v>548</v>
      </c>
      <c r="C106" s="141">
        <v>319939.3</v>
      </c>
      <c r="D106" s="141">
        <v>319939.3</v>
      </c>
      <c r="E106" s="190">
        <v>1846166.6666666665</v>
      </c>
      <c r="F106" s="270">
        <v>1526227.3666666665</v>
      </c>
      <c r="G106" s="148">
        <v>0.17329925069964794</v>
      </c>
      <c r="H106" s="190">
        <v>517718.57999999996</v>
      </c>
      <c r="I106" s="190">
        <v>3685333.333333333</v>
      </c>
      <c r="J106" s="270">
        <v>3167614.7533333329</v>
      </c>
      <c r="K106" s="148">
        <v>0.14048080137481911</v>
      </c>
    </row>
    <row r="107" spans="1:11" ht="24" x14ac:dyDescent="0.25">
      <c r="A107" s="11" t="s">
        <v>549</v>
      </c>
      <c r="B107" s="209" t="s">
        <v>550</v>
      </c>
      <c r="C107" s="80">
        <v>0</v>
      </c>
      <c r="D107" s="80">
        <v>0</v>
      </c>
      <c r="E107" s="195">
        <v>1979817.6666666667</v>
      </c>
      <c r="F107" s="272">
        <v>1979817.6666666667</v>
      </c>
      <c r="G107" s="148">
        <v>0</v>
      </c>
      <c r="H107" s="195">
        <v>0</v>
      </c>
      <c r="I107" s="195">
        <v>3725234.3333333335</v>
      </c>
      <c r="J107" s="272">
        <v>3725234.3333333335</v>
      </c>
      <c r="K107" s="148">
        <v>0</v>
      </c>
    </row>
    <row r="108" spans="1:11" ht="24" x14ac:dyDescent="0.25">
      <c r="A108" s="27" t="s">
        <v>117</v>
      </c>
      <c r="B108" s="30" t="s">
        <v>118</v>
      </c>
      <c r="C108" s="49">
        <v>4963026.74</v>
      </c>
      <c r="D108" s="49">
        <v>4963026.74</v>
      </c>
      <c r="E108" s="208">
        <v>30559188.98027778</v>
      </c>
      <c r="F108" s="277">
        <v>25596162.240277782</v>
      </c>
      <c r="G108" s="183">
        <v>0.16240701751617254</v>
      </c>
      <c r="H108" s="208">
        <v>44323774.170000002</v>
      </c>
      <c r="I108" s="208">
        <v>56879940.260555558</v>
      </c>
      <c r="J108" s="277">
        <v>12556166.090555556</v>
      </c>
      <c r="K108" s="183">
        <v>0.77925141916397445</v>
      </c>
    </row>
    <row r="109" spans="1:11" x14ac:dyDescent="0.25">
      <c r="A109" s="21" t="s">
        <v>481</v>
      </c>
      <c r="B109" s="15" t="s">
        <v>482</v>
      </c>
      <c r="C109" s="80">
        <v>0</v>
      </c>
      <c r="D109" s="80">
        <v>0</v>
      </c>
      <c r="E109" s="195">
        <v>70000</v>
      </c>
      <c r="F109" s="272">
        <v>70000</v>
      </c>
      <c r="G109" s="148">
        <v>0</v>
      </c>
      <c r="H109" s="195">
        <v>200000</v>
      </c>
      <c r="I109" s="195">
        <v>130000</v>
      </c>
      <c r="J109" s="272">
        <v>-70000</v>
      </c>
      <c r="K109" s="148">
        <v>1.5384615384615385</v>
      </c>
    </row>
    <row r="110" spans="1:11" x14ac:dyDescent="0.25">
      <c r="A110" s="21" t="s">
        <v>119</v>
      </c>
      <c r="B110" s="15" t="s">
        <v>120</v>
      </c>
      <c r="C110" s="80">
        <v>473197.49</v>
      </c>
      <c r="D110" s="80">
        <v>473197.49</v>
      </c>
      <c r="E110" s="195">
        <v>355000</v>
      </c>
      <c r="F110" s="272">
        <v>-118197.48999999999</v>
      </c>
      <c r="G110" s="148">
        <v>1.3329506760563381</v>
      </c>
      <c r="H110" s="195">
        <v>690886.23</v>
      </c>
      <c r="I110" s="195">
        <v>710000</v>
      </c>
      <c r="J110" s="272">
        <v>19113.770000000019</v>
      </c>
      <c r="K110" s="148">
        <v>0.97307919718309854</v>
      </c>
    </row>
    <row r="111" spans="1:11" x14ac:dyDescent="0.25">
      <c r="A111" s="27" t="s">
        <v>121</v>
      </c>
      <c r="B111" s="12" t="s">
        <v>122</v>
      </c>
      <c r="C111" s="37">
        <v>36779</v>
      </c>
      <c r="D111" s="37">
        <v>36779</v>
      </c>
      <c r="E111" s="189">
        <v>668333.33333333337</v>
      </c>
      <c r="F111" s="269">
        <v>631554.33333333337</v>
      </c>
      <c r="G111" s="183">
        <v>5.5030922693266829E-2</v>
      </c>
      <c r="H111" s="189">
        <v>87360.14</v>
      </c>
      <c r="I111" s="189">
        <v>886666.66666666674</v>
      </c>
      <c r="J111" s="269">
        <v>799306.52666666673</v>
      </c>
      <c r="K111" s="183">
        <v>9.8526473684210511E-2</v>
      </c>
    </row>
    <row r="112" spans="1:11" x14ac:dyDescent="0.25">
      <c r="A112" s="11" t="s">
        <v>123</v>
      </c>
      <c r="B112" s="31" t="s">
        <v>124</v>
      </c>
      <c r="C112" s="141">
        <v>0</v>
      </c>
      <c r="D112" s="141">
        <v>0</v>
      </c>
      <c r="E112" s="190">
        <v>450000</v>
      </c>
      <c r="F112" s="270">
        <v>450000</v>
      </c>
      <c r="G112" s="148">
        <v>0</v>
      </c>
      <c r="H112" s="190">
        <v>30680</v>
      </c>
      <c r="I112" s="190">
        <v>450000</v>
      </c>
      <c r="J112" s="270">
        <v>419320</v>
      </c>
      <c r="K112" s="148">
        <v>6.8177777777777782E-2</v>
      </c>
    </row>
    <row r="113" spans="1:11" x14ac:dyDescent="0.25">
      <c r="A113" s="11" t="s">
        <v>125</v>
      </c>
      <c r="B113" s="31" t="s">
        <v>126</v>
      </c>
      <c r="C113" s="141">
        <v>0</v>
      </c>
      <c r="D113" s="141">
        <v>0</v>
      </c>
      <c r="E113" s="190">
        <v>22500</v>
      </c>
      <c r="F113" s="270">
        <v>22500</v>
      </c>
      <c r="G113" s="148">
        <v>0</v>
      </c>
      <c r="H113" s="190">
        <v>0</v>
      </c>
      <c r="I113" s="190">
        <v>45000</v>
      </c>
      <c r="J113" s="270">
        <v>45000</v>
      </c>
      <c r="K113" s="148">
        <v>0</v>
      </c>
    </row>
    <row r="114" spans="1:11" x14ac:dyDescent="0.25">
      <c r="A114" s="11" t="s">
        <v>127</v>
      </c>
      <c r="B114" s="31" t="s">
        <v>128</v>
      </c>
      <c r="C114" s="141">
        <v>36779</v>
      </c>
      <c r="D114" s="141">
        <v>36779</v>
      </c>
      <c r="E114" s="190">
        <v>195833.33333333334</v>
      </c>
      <c r="F114" s="270">
        <v>159054.33333333334</v>
      </c>
      <c r="G114" s="148">
        <v>0.18780765957446807</v>
      </c>
      <c r="H114" s="190">
        <v>56680.14</v>
      </c>
      <c r="I114" s="190">
        <v>391666.66666666669</v>
      </c>
      <c r="J114" s="270">
        <v>334986.52666666667</v>
      </c>
      <c r="K114" s="148">
        <v>0.14471525106382979</v>
      </c>
    </row>
    <row r="115" spans="1:11" x14ac:dyDescent="0.25">
      <c r="A115" s="29" t="s">
        <v>129</v>
      </c>
      <c r="B115" s="40" t="s">
        <v>130</v>
      </c>
      <c r="C115" s="36">
        <v>217360</v>
      </c>
      <c r="D115" s="36">
        <v>217360</v>
      </c>
      <c r="E115" s="189">
        <v>4704444.444444444</v>
      </c>
      <c r="F115" s="269">
        <v>4487084.444444444</v>
      </c>
      <c r="G115" s="183">
        <v>4.6203117619272559E-2</v>
      </c>
      <c r="H115" s="189">
        <v>217360</v>
      </c>
      <c r="I115" s="189">
        <v>4948888.8888888881</v>
      </c>
      <c r="J115" s="269">
        <v>4731528.8888888881</v>
      </c>
      <c r="K115" s="183">
        <v>4.3920969914683437E-2</v>
      </c>
    </row>
    <row r="116" spans="1:11" x14ac:dyDescent="0.25">
      <c r="A116" s="21" t="s">
        <v>551</v>
      </c>
      <c r="B116" s="210" t="s">
        <v>440</v>
      </c>
      <c r="C116" s="141">
        <v>217360</v>
      </c>
      <c r="D116" s="141">
        <v>217360</v>
      </c>
      <c r="E116" s="190">
        <v>4704444.444444444</v>
      </c>
      <c r="F116" s="270">
        <v>4487084.444444444</v>
      </c>
      <c r="G116" s="148">
        <v>4.6203117619272559E-2</v>
      </c>
      <c r="H116" s="190">
        <v>217360</v>
      </c>
      <c r="I116" s="190">
        <v>4948888.8888888881</v>
      </c>
      <c r="J116" s="270">
        <v>4731528.8888888881</v>
      </c>
      <c r="K116" s="148">
        <v>4.3920969914683437E-2</v>
      </c>
    </row>
    <row r="117" spans="1:11" x14ac:dyDescent="0.25">
      <c r="A117" s="29" t="s">
        <v>131</v>
      </c>
      <c r="B117" s="12" t="s">
        <v>132</v>
      </c>
      <c r="C117" s="37">
        <v>2069184.4</v>
      </c>
      <c r="D117" s="37">
        <v>2069184.4</v>
      </c>
      <c r="E117" s="196">
        <v>17941605.572500002</v>
      </c>
      <c r="F117" s="269">
        <v>15872421.172500001</v>
      </c>
      <c r="G117" s="183">
        <v>0.11532883117058056</v>
      </c>
      <c r="H117" s="189">
        <v>4218599.8</v>
      </c>
      <c r="I117" s="189">
        <v>36615311.145000003</v>
      </c>
      <c r="J117" s="269">
        <v>32396711.345000003</v>
      </c>
      <c r="K117" s="183">
        <v>0.1152140912661907</v>
      </c>
    </row>
    <row r="118" spans="1:11" x14ac:dyDescent="0.25">
      <c r="A118" s="21" t="s">
        <v>422</v>
      </c>
      <c r="B118" s="31" t="s">
        <v>423</v>
      </c>
      <c r="C118" s="141">
        <v>0</v>
      </c>
      <c r="D118" s="141">
        <v>0</v>
      </c>
      <c r="E118" s="190">
        <v>11511605.572500002</v>
      </c>
      <c r="F118" s="270">
        <v>11511605.572500002</v>
      </c>
      <c r="G118" s="148">
        <v>0</v>
      </c>
      <c r="H118" s="190">
        <v>0</v>
      </c>
      <c r="I118" s="190">
        <v>24207711.145000003</v>
      </c>
      <c r="J118" s="270">
        <v>24207711.145000003</v>
      </c>
      <c r="K118" s="148">
        <v>0</v>
      </c>
    </row>
    <row r="119" spans="1:11" x14ac:dyDescent="0.25">
      <c r="A119" s="21" t="s">
        <v>424</v>
      </c>
      <c r="B119" s="31" t="s">
        <v>425</v>
      </c>
      <c r="C119" s="141">
        <v>815380</v>
      </c>
      <c r="D119" s="141">
        <v>815380</v>
      </c>
      <c r="E119" s="190">
        <v>200000</v>
      </c>
      <c r="F119" s="270">
        <v>-615380</v>
      </c>
      <c r="G119" s="148">
        <v>4.0769000000000002</v>
      </c>
      <c r="H119" s="190">
        <v>2957715.4</v>
      </c>
      <c r="I119" s="190">
        <v>270000</v>
      </c>
      <c r="J119" s="270">
        <v>-2687715.4</v>
      </c>
      <c r="K119" s="148">
        <v>10.954501481481481</v>
      </c>
    </row>
    <row r="120" spans="1:11" x14ac:dyDescent="0.25">
      <c r="A120" s="21" t="s">
        <v>133</v>
      </c>
      <c r="B120" s="31" t="s">
        <v>134</v>
      </c>
      <c r="C120" s="141">
        <v>1033804.4</v>
      </c>
      <c r="D120" s="141">
        <v>1033804.4</v>
      </c>
      <c r="E120" s="190">
        <v>2500000</v>
      </c>
      <c r="F120" s="270">
        <v>1466195.6</v>
      </c>
      <c r="G120" s="148">
        <v>0.41352176000000002</v>
      </c>
      <c r="H120" s="190">
        <v>1033804.4</v>
      </c>
      <c r="I120" s="190">
        <v>5167600</v>
      </c>
      <c r="J120" s="270">
        <v>4133795.6</v>
      </c>
      <c r="K120" s="148">
        <v>0.20005503521944423</v>
      </c>
    </row>
    <row r="121" spans="1:11" x14ac:dyDescent="0.25">
      <c r="A121" s="11" t="s">
        <v>135</v>
      </c>
      <c r="B121" s="31" t="s">
        <v>136</v>
      </c>
      <c r="C121" s="141">
        <v>0</v>
      </c>
      <c r="D121" s="141">
        <v>0</v>
      </c>
      <c r="E121" s="190">
        <v>3240000</v>
      </c>
      <c r="F121" s="270">
        <v>3240000</v>
      </c>
      <c r="G121" s="148">
        <v>0</v>
      </c>
      <c r="H121" s="190">
        <v>0</v>
      </c>
      <c r="I121" s="190">
        <v>6480000</v>
      </c>
      <c r="J121" s="270">
        <v>6480000</v>
      </c>
      <c r="K121" s="148">
        <v>0</v>
      </c>
    </row>
    <row r="122" spans="1:11" x14ac:dyDescent="0.25">
      <c r="A122" s="11" t="s">
        <v>483</v>
      </c>
      <c r="B122" s="31" t="s">
        <v>484</v>
      </c>
      <c r="C122" s="141">
        <v>220000</v>
      </c>
      <c r="D122" s="141">
        <v>220000</v>
      </c>
      <c r="E122" s="190">
        <v>490000</v>
      </c>
      <c r="F122" s="270">
        <v>270000</v>
      </c>
      <c r="G122" s="148">
        <v>0.44897959183673469</v>
      </c>
      <c r="H122" s="190">
        <v>227080</v>
      </c>
      <c r="I122" s="190">
        <v>490000</v>
      </c>
      <c r="J122" s="270">
        <v>262920</v>
      </c>
      <c r="K122" s="148">
        <v>0.46342857142857141</v>
      </c>
    </row>
    <row r="123" spans="1:11" x14ac:dyDescent="0.25">
      <c r="A123" s="29" t="s">
        <v>137</v>
      </c>
      <c r="B123" s="12" t="s">
        <v>138</v>
      </c>
      <c r="C123" s="37">
        <v>2166505.85</v>
      </c>
      <c r="D123" s="37">
        <v>2166505.85</v>
      </c>
      <c r="E123" s="196">
        <v>6819805.6299999999</v>
      </c>
      <c r="F123" s="269">
        <v>4653299.7799999993</v>
      </c>
      <c r="G123" s="183">
        <v>0.31767853331034013</v>
      </c>
      <c r="H123" s="189">
        <v>38909568</v>
      </c>
      <c r="I123" s="189">
        <v>13589073.559999999</v>
      </c>
      <c r="J123" s="269">
        <v>-25320494.440000001</v>
      </c>
      <c r="K123" s="183">
        <v>2.8632980628298257</v>
      </c>
    </row>
    <row r="124" spans="1:11" x14ac:dyDescent="0.25">
      <c r="A124" s="21" t="s">
        <v>139</v>
      </c>
      <c r="B124" s="31" t="s">
        <v>452</v>
      </c>
      <c r="C124" s="141">
        <v>2166505.85</v>
      </c>
      <c r="D124" s="141">
        <v>2166505.85</v>
      </c>
      <c r="E124" s="190">
        <v>6812305.6299999999</v>
      </c>
      <c r="F124" s="270">
        <v>4645799.7799999993</v>
      </c>
      <c r="G124" s="148">
        <v>0.31802828112396364</v>
      </c>
      <c r="H124" s="190">
        <v>38909568</v>
      </c>
      <c r="I124" s="190">
        <v>13574073.559999999</v>
      </c>
      <c r="J124" s="270">
        <v>-25335494.440000001</v>
      </c>
      <c r="K124" s="148">
        <v>2.8664621440286346</v>
      </c>
    </row>
    <row r="125" spans="1:11" x14ac:dyDescent="0.25">
      <c r="A125" s="21" t="s">
        <v>498</v>
      </c>
      <c r="B125" s="31" t="s">
        <v>499</v>
      </c>
      <c r="C125" s="141">
        <v>0</v>
      </c>
      <c r="D125" s="141">
        <v>0</v>
      </c>
      <c r="E125" s="195">
        <v>5000</v>
      </c>
      <c r="F125" s="272">
        <v>5000</v>
      </c>
      <c r="G125" s="148">
        <v>0</v>
      </c>
      <c r="H125" s="195">
        <v>0</v>
      </c>
      <c r="I125" s="195">
        <v>10000</v>
      </c>
      <c r="J125" s="272">
        <v>10000</v>
      </c>
      <c r="K125" s="148">
        <v>0</v>
      </c>
    </row>
    <row r="126" spans="1:11" x14ac:dyDescent="0.25">
      <c r="A126" s="21" t="s">
        <v>500</v>
      </c>
      <c r="B126" s="31" t="s">
        <v>501</v>
      </c>
      <c r="C126" s="141">
        <v>0</v>
      </c>
      <c r="D126" s="141">
        <v>0</v>
      </c>
      <c r="E126" s="190">
        <v>2500</v>
      </c>
      <c r="F126" s="270">
        <v>2500</v>
      </c>
      <c r="G126" s="148">
        <v>0</v>
      </c>
      <c r="H126" s="190">
        <v>0</v>
      </c>
      <c r="I126" s="190">
        <v>5000</v>
      </c>
      <c r="J126" s="270">
        <v>5000</v>
      </c>
      <c r="K126" s="148">
        <v>0</v>
      </c>
    </row>
    <row r="127" spans="1:11" x14ac:dyDescent="0.25">
      <c r="A127" s="29" t="s">
        <v>140</v>
      </c>
      <c r="B127" s="41" t="s">
        <v>141</v>
      </c>
      <c r="C127" s="142">
        <v>651760.30000000005</v>
      </c>
      <c r="D127" s="142">
        <v>651760.30000000005</v>
      </c>
      <c r="E127" s="196">
        <v>12168436</v>
      </c>
      <c r="F127" s="278">
        <v>7006185.7000000002</v>
      </c>
      <c r="G127" s="183">
        <v>5.3561550555880806E-2</v>
      </c>
      <c r="H127" s="142">
        <v>893614.8600000001</v>
      </c>
      <c r="I127" s="142">
        <v>17395936</v>
      </c>
      <c r="J127" s="278">
        <v>16502321.140000001</v>
      </c>
      <c r="K127" s="183">
        <v>5.1369173811630489E-2</v>
      </c>
    </row>
    <row r="128" spans="1:11" x14ac:dyDescent="0.25">
      <c r="A128" s="211" t="s">
        <v>504</v>
      </c>
      <c r="B128" s="31" t="s">
        <v>505</v>
      </c>
      <c r="C128" s="80">
        <v>0</v>
      </c>
      <c r="D128" s="80">
        <v>0</v>
      </c>
      <c r="E128" s="195">
        <v>3908666.666666667</v>
      </c>
      <c r="F128" s="272">
        <v>3908666.666666667</v>
      </c>
      <c r="G128" s="148">
        <v>0</v>
      </c>
      <c r="H128" s="195">
        <v>0</v>
      </c>
      <c r="I128" s="195">
        <v>5965333.333333334</v>
      </c>
      <c r="J128" s="272">
        <v>5965333.333333334</v>
      </c>
      <c r="K128" s="148">
        <v>0</v>
      </c>
    </row>
    <row r="129" spans="1:11" x14ac:dyDescent="0.25">
      <c r="A129" s="212" t="s">
        <v>552</v>
      </c>
      <c r="B129" s="31" t="s">
        <v>553</v>
      </c>
      <c r="C129" s="141">
        <v>0</v>
      </c>
      <c r="D129" s="141">
        <v>0</v>
      </c>
      <c r="E129" s="190">
        <v>601823.33333333326</v>
      </c>
      <c r="F129" s="270">
        <v>601823.33333333326</v>
      </c>
      <c r="G129" s="148">
        <v>0</v>
      </c>
      <c r="H129" s="190">
        <v>0</v>
      </c>
      <c r="I129" s="190">
        <v>712156.66666666663</v>
      </c>
      <c r="J129" s="270">
        <v>712156.66666666663</v>
      </c>
      <c r="K129" s="148">
        <v>0</v>
      </c>
    </row>
    <row r="130" spans="1:11" x14ac:dyDescent="0.25">
      <c r="A130" s="212" t="s">
        <v>142</v>
      </c>
      <c r="B130" s="31" t="s">
        <v>143</v>
      </c>
      <c r="C130" s="141">
        <v>651760.30000000005</v>
      </c>
      <c r="D130" s="141">
        <v>651760.30000000005</v>
      </c>
      <c r="E130" s="190">
        <v>7657946</v>
      </c>
      <c r="F130" s="270">
        <v>7006185.7000000002</v>
      </c>
      <c r="G130" s="148">
        <v>8.5109022706610887E-2</v>
      </c>
      <c r="H130" s="190">
        <v>893614.8600000001</v>
      </c>
      <c r="I130" s="190">
        <v>10718446</v>
      </c>
      <c r="J130" s="270">
        <v>9824831.1400000006</v>
      </c>
      <c r="K130" s="148">
        <v>8.3371680932105285E-2</v>
      </c>
    </row>
    <row r="131" spans="1:11" x14ac:dyDescent="0.25">
      <c r="A131" s="42"/>
      <c r="B131" s="35"/>
      <c r="C131" s="143"/>
      <c r="D131" s="143"/>
      <c r="E131" s="213"/>
      <c r="F131" s="279"/>
      <c r="G131" s="214"/>
      <c r="H131" s="213"/>
      <c r="I131" s="213"/>
      <c r="J131" s="279"/>
      <c r="K131" s="214"/>
    </row>
    <row r="132" spans="1:11" ht="15.75" x14ac:dyDescent="0.25">
      <c r="A132" s="25" t="s">
        <v>453</v>
      </c>
      <c r="B132" s="22" t="s">
        <v>144</v>
      </c>
      <c r="C132" s="144">
        <v>18100760.739999998</v>
      </c>
      <c r="D132" s="144">
        <v>18100760.739999998</v>
      </c>
      <c r="E132" s="144">
        <v>8652305.1033333335</v>
      </c>
      <c r="F132" s="280">
        <v>-9448455.6366666649</v>
      </c>
      <c r="G132" s="201">
        <v>2.0920160031142001</v>
      </c>
      <c r="H132" s="144">
        <v>20855590.07</v>
      </c>
      <c r="I132" s="144">
        <v>14878554.623333335</v>
      </c>
      <c r="J132" s="280">
        <v>-5977035.4466666654</v>
      </c>
      <c r="K132" s="201">
        <v>1.4017215111267034</v>
      </c>
    </row>
    <row r="133" spans="1:11" x14ac:dyDescent="0.25">
      <c r="A133" s="27" t="s">
        <v>145</v>
      </c>
      <c r="B133" s="28" t="s">
        <v>146</v>
      </c>
      <c r="C133" s="37">
        <v>525395.94999999995</v>
      </c>
      <c r="D133" s="37">
        <v>525395.94999999995</v>
      </c>
      <c r="E133" s="196">
        <v>1739757.1666666665</v>
      </c>
      <c r="F133" s="269">
        <v>1214361.2166666666</v>
      </c>
      <c r="G133" s="148">
        <v>0.30199384147768515</v>
      </c>
      <c r="H133" s="196">
        <v>843366.94</v>
      </c>
      <c r="I133" s="196">
        <v>2009514.333333333</v>
      </c>
      <c r="J133" s="269">
        <v>1166147.3933333331</v>
      </c>
      <c r="K133" s="148">
        <v>0.41968694923466587</v>
      </c>
    </row>
    <row r="134" spans="1:11" x14ac:dyDescent="0.25">
      <c r="A134" s="14" t="s">
        <v>579</v>
      </c>
      <c r="B134" s="13" t="s">
        <v>421</v>
      </c>
      <c r="C134" s="141">
        <v>513064.95</v>
      </c>
      <c r="D134" s="141">
        <v>513064.95</v>
      </c>
      <c r="E134" s="190">
        <v>331757.16666666663</v>
      </c>
      <c r="F134" s="270">
        <v>-181307.78333333338</v>
      </c>
      <c r="G134" s="148">
        <v>1.5465075107646509</v>
      </c>
      <c r="H134" s="190">
        <v>818704.94</v>
      </c>
      <c r="I134" s="190">
        <v>573514.33333333326</v>
      </c>
      <c r="J134" s="270">
        <v>-245190.60666666669</v>
      </c>
      <c r="K134" s="148">
        <v>1.4275230668457575</v>
      </c>
    </row>
    <row r="135" spans="1:11" x14ac:dyDescent="0.25">
      <c r="A135" s="21" t="s">
        <v>147</v>
      </c>
      <c r="B135" s="13" t="s">
        <v>148</v>
      </c>
      <c r="C135" s="141">
        <v>12331</v>
      </c>
      <c r="D135" s="141">
        <v>12331</v>
      </c>
      <c r="E135" s="190">
        <v>205000</v>
      </c>
      <c r="F135" s="270">
        <v>192669</v>
      </c>
      <c r="G135" s="148">
        <v>6.0151219512195125E-2</v>
      </c>
      <c r="H135" s="190">
        <v>24662</v>
      </c>
      <c r="I135" s="190">
        <v>230000</v>
      </c>
      <c r="J135" s="270">
        <v>205338</v>
      </c>
      <c r="K135" s="148">
        <v>0.10722608695652174</v>
      </c>
    </row>
    <row r="136" spans="1:11" x14ac:dyDescent="0.25">
      <c r="A136" s="21" t="s">
        <v>580</v>
      </c>
      <c r="B136" s="13" t="s">
        <v>581</v>
      </c>
      <c r="C136" s="141">
        <v>0</v>
      </c>
      <c r="D136" s="141">
        <v>0</v>
      </c>
      <c r="E136" s="190">
        <v>1203000</v>
      </c>
      <c r="F136" s="270">
        <v>1203000</v>
      </c>
      <c r="G136" s="20">
        <v>0</v>
      </c>
      <c r="H136" s="190">
        <v>0</v>
      </c>
      <c r="I136" s="190">
        <v>1206000</v>
      </c>
      <c r="J136" s="270">
        <v>1206000</v>
      </c>
      <c r="K136" s="20">
        <v>0</v>
      </c>
    </row>
    <row r="137" spans="1:11" x14ac:dyDescent="0.25">
      <c r="A137" s="27" t="s">
        <v>149</v>
      </c>
      <c r="B137" s="30" t="s">
        <v>150</v>
      </c>
      <c r="C137" s="37">
        <v>256887.42</v>
      </c>
      <c r="D137" s="37">
        <v>256887.42</v>
      </c>
      <c r="E137" s="196">
        <v>179850</v>
      </c>
      <c r="F137" s="269">
        <v>-77037.420000000013</v>
      </c>
      <c r="G137" s="148">
        <v>1.4283426188490409</v>
      </c>
      <c r="H137" s="196">
        <v>256887.42</v>
      </c>
      <c r="I137" s="196">
        <v>287700</v>
      </c>
      <c r="J137" s="269">
        <v>30812.579999999987</v>
      </c>
      <c r="K137" s="148">
        <v>0.89290031282586035</v>
      </c>
    </row>
    <row r="138" spans="1:11" x14ac:dyDescent="0.25">
      <c r="A138" s="21" t="s">
        <v>151</v>
      </c>
      <c r="B138" s="13" t="s">
        <v>152</v>
      </c>
      <c r="C138" s="141">
        <v>256887.42</v>
      </c>
      <c r="D138" s="141">
        <v>256887.42</v>
      </c>
      <c r="E138" s="190">
        <v>77000</v>
      </c>
      <c r="F138" s="270">
        <v>-179887.42</v>
      </c>
      <c r="G138" s="148">
        <v>3.3362002597402598</v>
      </c>
      <c r="H138" s="190">
        <v>256887.42</v>
      </c>
      <c r="I138" s="190">
        <v>82000</v>
      </c>
      <c r="J138" s="270">
        <v>-174887.42</v>
      </c>
      <c r="K138" s="148">
        <v>3.1327734146341464</v>
      </c>
    </row>
    <row r="139" spans="1:11" x14ac:dyDescent="0.25">
      <c r="A139" s="21" t="s">
        <v>153</v>
      </c>
      <c r="B139" s="13" t="s">
        <v>154</v>
      </c>
      <c r="C139" s="141">
        <v>0</v>
      </c>
      <c r="D139" s="141">
        <v>0</v>
      </c>
      <c r="E139" s="190">
        <v>102850</v>
      </c>
      <c r="F139" s="270">
        <v>102850</v>
      </c>
      <c r="G139" s="148">
        <v>0</v>
      </c>
      <c r="H139" s="190">
        <v>0</v>
      </c>
      <c r="I139" s="190">
        <v>205700</v>
      </c>
      <c r="J139" s="270">
        <v>205700</v>
      </c>
      <c r="K139" s="148">
        <v>0</v>
      </c>
    </row>
    <row r="140" spans="1:11" x14ac:dyDescent="0.25">
      <c r="A140" s="27" t="s">
        <v>155</v>
      </c>
      <c r="B140" s="30" t="s">
        <v>156</v>
      </c>
      <c r="C140" s="37">
        <v>117578.95</v>
      </c>
      <c r="D140" s="37">
        <v>117578.95</v>
      </c>
      <c r="E140" s="196">
        <v>342509.85000000003</v>
      </c>
      <c r="F140" s="281">
        <v>224930.90000000002</v>
      </c>
      <c r="G140" s="183">
        <v>0.34328633176534917</v>
      </c>
      <c r="H140" s="196">
        <v>117578.95</v>
      </c>
      <c r="I140" s="196">
        <v>351300.95</v>
      </c>
      <c r="J140" s="281">
        <v>233722</v>
      </c>
      <c r="K140" s="183">
        <v>0.33469579288071949</v>
      </c>
    </row>
    <row r="141" spans="1:11" x14ac:dyDescent="0.25">
      <c r="A141" s="43" t="s">
        <v>441</v>
      </c>
      <c r="B141" s="13" t="s">
        <v>454</v>
      </c>
      <c r="C141" s="145">
        <v>0</v>
      </c>
      <c r="D141" s="145">
        <v>0</v>
      </c>
      <c r="E141" s="190">
        <v>49558.9</v>
      </c>
      <c r="F141" s="270">
        <v>49558.9</v>
      </c>
      <c r="G141" s="148">
        <v>0</v>
      </c>
      <c r="H141" s="205">
        <v>0</v>
      </c>
      <c r="I141" s="205">
        <v>0</v>
      </c>
      <c r="J141" s="270">
        <v>0</v>
      </c>
      <c r="K141" s="148" t="s">
        <v>16</v>
      </c>
    </row>
    <row r="142" spans="1:11" x14ac:dyDescent="0.25">
      <c r="A142" s="21" t="s">
        <v>157</v>
      </c>
      <c r="B142" s="13" t="s">
        <v>442</v>
      </c>
      <c r="C142" s="145">
        <v>117578.95</v>
      </c>
      <c r="D142" s="145">
        <v>117578.95</v>
      </c>
      <c r="E142" s="190">
        <v>275864.95</v>
      </c>
      <c r="F142" s="270">
        <v>158286</v>
      </c>
      <c r="G142" s="148">
        <v>0.42621924242278691</v>
      </c>
      <c r="H142" s="205">
        <v>117578.95</v>
      </c>
      <c r="I142" s="190">
        <v>442942.05000000005</v>
      </c>
      <c r="J142" s="270">
        <v>325363.10000000003</v>
      </c>
      <c r="K142" s="148">
        <v>0.2654499612308201</v>
      </c>
    </row>
    <row r="143" spans="1:11" x14ac:dyDescent="0.25">
      <c r="A143" s="21" t="s">
        <v>158</v>
      </c>
      <c r="B143" s="13" t="s">
        <v>159</v>
      </c>
      <c r="C143" s="145">
        <v>0</v>
      </c>
      <c r="D143" s="145">
        <v>0</v>
      </c>
      <c r="E143" s="190">
        <v>8752.6666666666661</v>
      </c>
      <c r="F143" s="270">
        <v>8752.6666666666661</v>
      </c>
      <c r="G143" s="148">
        <v>0</v>
      </c>
      <c r="H143" s="282">
        <v>0</v>
      </c>
      <c r="I143" s="190">
        <v>17505.333333333332</v>
      </c>
      <c r="J143" s="270">
        <v>17505.333333333332</v>
      </c>
      <c r="K143" s="148">
        <v>0</v>
      </c>
    </row>
    <row r="144" spans="1:11" x14ac:dyDescent="0.25">
      <c r="A144" s="27" t="s">
        <v>160</v>
      </c>
      <c r="B144" s="30" t="s">
        <v>161</v>
      </c>
      <c r="C144" s="39">
        <v>0</v>
      </c>
      <c r="D144" s="39">
        <v>0</v>
      </c>
      <c r="E144" s="203">
        <v>140000</v>
      </c>
      <c r="F144" s="203">
        <v>140000</v>
      </c>
      <c r="G144" s="183">
        <v>0</v>
      </c>
      <c r="H144" s="203">
        <v>748.8</v>
      </c>
      <c r="I144" s="203">
        <v>280000</v>
      </c>
      <c r="J144" s="274">
        <v>279251.20000000001</v>
      </c>
      <c r="K144" s="183">
        <v>2.6742857142857141E-3</v>
      </c>
    </row>
    <row r="145" spans="1:11" x14ac:dyDescent="0.25">
      <c r="A145" s="21" t="s">
        <v>162</v>
      </c>
      <c r="B145" s="13" t="s">
        <v>443</v>
      </c>
      <c r="C145" s="80">
        <v>0</v>
      </c>
      <c r="D145" s="80">
        <v>0</v>
      </c>
      <c r="E145" s="195">
        <v>140000</v>
      </c>
      <c r="F145" s="195">
        <v>140000</v>
      </c>
      <c r="G145" s="148">
        <v>0</v>
      </c>
      <c r="H145" s="195">
        <v>0</v>
      </c>
      <c r="I145" s="195">
        <v>280000</v>
      </c>
      <c r="J145" s="272">
        <v>280000</v>
      </c>
      <c r="K145" s="148">
        <v>0</v>
      </c>
    </row>
    <row r="146" spans="1:11" x14ac:dyDescent="0.25">
      <c r="A146" s="21" t="s">
        <v>485</v>
      </c>
      <c r="B146" s="13" t="s">
        <v>486</v>
      </c>
      <c r="C146" s="80">
        <v>0</v>
      </c>
      <c r="D146" s="80">
        <v>0</v>
      </c>
      <c r="E146" s="195">
        <v>0</v>
      </c>
      <c r="F146" s="195">
        <v>0</v>
      </c>
      <c r="G146" s="148" t="s">
        <v>16</v>
      </c>
      <c r="H146" s="195">
        <v>748.8</v>
      </c>
      <c r="I146" s="195">
        <v>0</v>
      </c>
      <c r="J146" s="272">
        <v>-748.8</v>
      </c>
      <c r="K146" s="148" t="s">
        <v>16</v>
      </c>
    </row>
    <row r="147" spans="1:11" ht="24.75" x14ac:dyDescent="0.25">
      <c r="A147" s="27" t="s">
        <v>163</v>
      </c>
      <c r="B147" s="28" t="s">
        <v>164</v>
      </c>
      <c r="C147" s="39">
        <v>17167.260000000002</v>
      </c>
      <c r="D147" s="39">
        <v>17167.260000000002</v>
      </c>
      <c r="E147" s="39">
        <v>37184.566666666666</v>
      </c>
      <c r="F147" s="208">
        <v>20017.306666666664</v>
      </c>
      <c r="G147" s="183">
        <v>0.46167702191859172</v>
      </c>
      <c r="H147" s="203">
        <v>17167.260000000002</v>
      </c>
      <c r="I147" s="208">
        <v>48851.233333333337</v>
      </c>
      <c r="J147" s="208">
        <v>31683.973333333335</v>
      </c>
      <c r="K147" s="183">
        <v>0.3514191726309196</v>
      </c>
    </row>
    <row r="148" spans="1:11" x14ac:dyDescent="0.25">
      <c r="A148" s="283" t="s">
        <v>582</v>
      </c>
      <c r="B148" s="12" t="s">
        <v>583</v>
      </c>
      <c r="C148" s="39">
        <v>0</v>
      </c>
      <c r="D148" s="39">
        <v>0</v>
      </c>
      <c r="E148" s="39">
        <v>24000</v>
      </c>
      <c r="F148" s="39">
        <v>24000</v>
      </c>
      <c r="G148" s="183">
        <v>0</v>
      </c>
      <c r="H148" s="203">
        <v>0</v>
      </c>
      <c r="I148" s="203">
        <v>24000</v>
      </c>
      <c r="J148" s="39">
        <v>24000</v>
      </c>
      <c r="K148" s="183">
        <v>0</v>
      </c>
    </row>
    <row r="149" spans="1:11" x14ac:dyDescent="0.25">
      <c r="A149" s="284" t="s">
        <v>584</v>
      </c>
      <c r="B149" s="222" t="s">
        <v>585</v>
      </c>
      <c r="C149" s="80">
        <v>0</v>
      </c>
      <c r="D149" s="80">
        <v>0</v>
      </c>
      <c r="E149" s="195">
        <v>12000</v>
      </c>
      <c r="F149" s="195">
        <v>12000</v>
      </c>
      <c r="G149" s="183">
        <v>0</v>
      </c>
      <c r="H149" s="195">
        <v>0</v>
      </c>
      <c r="I149" s="195">
        <v>12000</v>
      </c>
      <c r="J149" s="195">
        <v>12000</v>
      </c>
      <c r="K149" s="183">
        <v>0</v>
      </c>
    </row>
    <row r="150" spans="1:11" x14ac:dyDescent="0.25">
      <c r="A150" s="284" t="s">
        <v>586</v>
      </c>
      <c r="B150" s="285" t="s">
        <v>587</v>
      </c>
      <c r="C150" s="80">
        <v>0</v>
      </c>
      <c r="D150" s="80">
        <v>0</v>
      </c>
      <c r="E150" s="195">
        <v>12000</v>
      </c>
      <c r="F150" s="195">
        <v>12000</v>
      </c>
      <c r="G150" s="183">
        <v>0</v>
      </c>
      <c r="H150" s="195">
        <v>0</v>
      </c>
      <c r="I150" s="195">
        <v>12000</v>
      </c>
      <c r="J150" s="195">
        <v>12000</v>
      </c>
      <c r="K150" s="183">
        <v>0</v>
      </c>
    </row>
    <row r="151" spans="1:11" x14ac:dyDescent="0.25">
      <c r="A151" s="27" t="s">
        <v>165</v>
      </c>
      <c r="B151" s="12" t="s">
        <v>588</v>
      </c>
      <c r="C151" s="39">
        <v>17167.260000000002</v>
      </c>
      <c r="D151" s="39">
        <v>17167.260000000002</v>
      </c>
      <c r="E151" s="39">
        <v>13184.566666666668</v>
      </c>
      <c r="F151" s="39">
        <v>-3982.6933333333345</v>
      </c>
      <c r="G151" s="183">
        <v>1.3020723724961256</v>
      </c>
      <c r="H151" s="203">
        <v>17167.260000000002</v>
      </c>
      <c r="I151" s="203">
        <v>24851.233333333337</v>
      </c>
      <c r="J151" s="39">
        <v>7683.9733333333352</v>
      </c>
      <c r="K151" s="183">
        <v>0.69080112724116971</v>
      </c>
    </row>
    <row r="152" spans="1:11" ht="17.25" customHeight="1" x14ac:dyDescent="0.25">
      <c r="A152" s="21" t="s">
        <v>589</v>
      </c>
      <c r="B152" s="13" t="s">
        <v>590</v>
      </c>
      <c r="C152" s="80">
        <v>10454.33</v>
      </c>
      <c r="D152" s="80">
        <v>10454.33</v>
      </c>
      <c r="E152" s="195">
        <v>1517.9</v>
      </c>
      <c r="F152" s="195">
        <v>-8936.43</v>
      </c>
      <c r="G152" s="148">
        <v>6.8873641214836283</v>
      </c>
      <c r="H152" s="195">
        <v>10454.33</v>
      </c>
      <c r="I152" s="195">
        <v>1517.9</v>
      </c>
      <c r="J152" s="195">
        <v>-8936.43</v>
      </c>
      <c r="K152" s="148">
        <v>6.8873641214836283</v>
      </c>
    </row>
    <row r="153" spans="1:11" x14ac:dyDescent="0.25">
      <c r="A153" s="21" t="s">
        <v>529</v>
      </c>
      <c r="B153" s="13" t="s">
        <v>530</v>
      </c>
      <c r="C153" s="80">
        <v>6712.93</v>
      </c>
      <c r="D153" s="80">
        <v>6712.93</v>
      </c>
      <c r="E153" s="195">
        <v>11666.666666666668</v>
      </c>
      <c r="F153" s="195">
        <v>4953.7366666666676</v>
      </c>
      <c r="G153" s="148">
        <v>0.57539399999999996</v>
      </c>
      <c r="H153" s="195">
        <v>6712.93</v>
      </c>
      <c r="I153" s="195">
        <v>23333.333333333336</v>
      </c>
      <c r="J153" s="195">
        <v>16620.403333333335</v>
      </c>
      <c r="K153" s="148">
        <v>0.28769699999999998</v>
      </c>
    </row>
    <row r="154" spans="1:11" x14ac:dyDescent="0.25">
      <c r="A154" s="29" t="s">
        <v>591</v>
      </c>
      <c r="B154" s="12" t="s">
        <v>592</v>
      </c>
      <c r="C154" s="39">
        <v>0</v>
      </c>
      <c r="D154" s="39">
        <v>0</v>
      </c>
      <c r="E154" s="39">
        <v>0</v>
      </c>
      <c r="F154" s="203">
        <v>0</v>
      </c>
      <c r="G154" s="183" t="s">
        <v>16</v>
      </c>
      <c r="H154" s="203">
        <v>0</v>
      </c>
      <c r="I154" s="203">
        <v>0</v>
      </c>
      <c r="J154" s="203">
        <v>0</v>
      </c>
      <c r="K154" s="183" t="s">
        <v>16</v>
      </c>
    </row>
    <row r="155" spans="1:11" x14ac:dyDescent="0.25">
      <c r="A155" s="212" t="s">
        <v>593</v>
      </c>
      <c r="B155" s="286" t="s">
        <v>594</v>
      </c>
      <c r="C155" s="80">
        <v>0</v>
      </c>
      <c r="D155" s="80">
        <v>0</v>
      </c>
      <c r="E155" s="195">
        <v>0</v>
      </c>
      <c r="F155" s="195">
        <v>0</v>
      </c>
      <c r="G155" s="148" t="s">
        <v>16</v>
      </c>
      <c r="H155" s="195">
        <v>0</v>
      </c>
      <c r="I155" s="195">
        <v>0</v>
      </c>
      <c r="J155" s="195">
        <v>0</v>
      </c>
      <c r="K155" s="148" t="s">
        <v>16</v>
      </c>
    </row>
    <row r="156" spans="1:11" ht="24" x14ac:dyDescent="0.25">
      <c r="A156" s="27" t="s">
        <v>166</v>
      </c>
      <c r="B156" s="30" t="s">
        <v>167</v>
      </c>
      <c r="C156" s="37">
        <v>1477230.2499999998</v>
      </c>
      <c r="D156" s="37">
        <v>1477230.2499999998</v>
      </c>
      <c r="E156" s="189">
        <v>2491113.4875000003</v>
      </c>
      <c r="F156" s="269">
        <v>1013883.2375000005</v>
      </c>
      <c r="G156" s="183">
        <v>0.59299998069638316</v>
      </c>
      <c r="H156" s="189">
        <v>2606194.7399999998</v>
      </c>
      <c r="I156" s="189">
        <v>4984986.9750000006</v>
      </c>
      <c r="J156" s="269">
        <v>2378792.2350000008</v>
      </c>
      <c r="K156" s="183">
        <v>0.5228087361251329</v>
      </c>
    </row>
    <row r="157" spans="1:11" x14ac:dyDescent="0.25">
      <c r="A157" s="27" t="s">
        <v>168</v>
      </c>
      <c r="B157" s="30" t="s">
        <v>169</v>
      </c>
      <c r="C157" s="37">
        <v>1462205.3099999998</v>
      </c>
      <c r="D157" s="37">
        <v>1462205.3099999998</v>
      </c>
      <c r="E157" s="196">
        <v>2356113.7500000005</v>
      </c>
      <c r="F157" s="269">
        <v>893908.44000000064</v>
      </c>
      <c r="G157" s="183">
        <v>0.62060047397966234</v>
      </c>
      <c r="H157" s="196">
        <v>2509749.7999999998</v>
      </c>
      <c r="I157" s="196">
        <v>4712227.5000000009</v>
      </c>
      <c r="J157" s="269">
        <v>2202477.7000000011</v>
      </c>
      <c r="K157" s="183">
        <v>0.53260369963037635</v>
      </c>
    </row>
    <row r="158" spans="1:11" x14ac:dyDescent="0.25">
      <c r="A158" s="21" t="s">
        <v>170</v>
      </c>
      <c r="B158" s="13" t="s">
        <v>171</v>
      </c>
      <c r="C158" s="141">
        <v>1338511.4099999999</v>
      </c>
      <c r="D158" s="141">
        <v>1338511.4099999999</v>
      </c>
      <c r="E158" s="190">
        <v>1674927.9166666667</v>
      </c>
      <c r="F158" s="270">
        <v>336416.50666666683</v>
      </c>
      <c r="G158" s="148">
        <v>0.79914568064745062</v>
      </c>
      <c r="H158" s="190">
        <v>2371768</v>
      </c>
      <c r="I158" s="190">
        <v>3349855.8333333335</v>
      </c>
      <c r="J158" s="270">
        <v>978087.83333333349</v>
      </c>
      <c r="K158" s="148">
        <v>0.70802091731808359</v>
      </c>
    </row>
    <row r="159" spans="1:11" ht="15.75" customHeight="1" x14ac:dyDescent="0.25">
      <c r="A159" s="21" t="s">
        <v>172</v>
      </c>
      <c r="B159" s="13" t="s">
        <v>173</v>
      </c>
      <c r="C159" s="215">
        <v>123693.9</v>
      </c>
      <c r="D159" s="215">
        <v>123693.9</v>
      </c>
      <c r="E159" s="190">
        <v>672264.16666666663</v>
      </c>
      <c r="F159" s="270">
        <v>548570.2666666666</v>
      </c>
      <c r="G159" s="148">
        <v>0.18399597380494026</v>
      </c>
      <c r="H159" s="190">
        <v>137981.79999999999</v>
      </c>
      <c r="I159" s="190">
        <v>1344528.3333333333</v>
      </c>
      <c r="J159" s="270">
        <v>1206546.5333333332</v>
      </c>
      <c r="K159" s="148">
        <v>0.10262468746784807</v>
      </c>
    </row>
    <row r="160" spans="1:11" x14ac:dyDescent="0.25">
      <c r="A160" s="21" t="s">
        <v>595</v>
      </c>
      <c r="B160" s="13" t="s">
        <v>596</v>
      </c>
      <c r="C160" s="78">
        <v>0</v>
      </c>
      <c r="D160" s="78">
        <v>0</v>
      </c>
      <c r="E160" s="190">
        <v>3088.3333333333335</v>
      </c>
      <c r="F160" s="270">
        <v>3088.3333333333335</v>
      </c>
      <c r="G160" s="148">
        <v>0</v>
      </c>
      <c r="H160" s="190">
        <v>0</v>
      </c>
      <c r="I160" s="190">
        <v>6176.666666666667</v>
      </c>
      <c r="J160" s="270">
        <v>6176.666666666667</v>
      </c>
      <c r="K160" s="148">
        <v>0</v>
      </c>
    </row>
    <row r="161" spans="1:11" x14ac:dyDescent="0.25">
      <c r="A161" s="21" t="s">
        <v>380</v>
      </c>
      <c r="B161" s="13" t="s">
        <v>381</v>
      </c>
      <c r="C161" s="141">
        <v>0</v>
      </c>
      <c r="D161" s="141">
        <v>0</v>
      </c>
      <c r="E161" s="190">
        <v>5833.333333333333</v>
      </c>
      <c r="F161" s="270">
        <v>5833.333333333333</v>
      </c>
      <c r="G161" s="148">
        <v>0</v>
      </c>
      <c r="H161" s="190">
        <v>0</v>
      </c>
      <c r="I161" s="190">
        <v>11666.666666666666</v>
      </c>
      <c r="J161" s="270">
        <v>11666.666666666666</v>
      </c>
      <c r="K161" s="148">
        <v>0</v>
      </c>
    </row>
    <row r="162" spans="1:11" x14ac:dyDescent="0.25">
      <c r="A162" s="27" t="s">
        <v>174</v>
      </c>
      <c r="B162" s="12" t="s">
        <v>175</v>
      </c>
      <c r="C162" s="37">
        <v>15024.94</v>
      </c>
      <c r="D162" s="37">
        <v>15024.94</v>
      </c>
      <c r="E162" s="196">
        <v>134999.73749999999</v>
      </c>
      <c r="F162" s="281">
        <v>119974.79749999999</v>
      </c>
      <c r="G162" s="183">
        <v>0.11129606826087349</v>
      </c>
      <c r="H162" s="196">
        <v>96444.94</v>
      </c>
      <c r="I162" s="196">
        <v>252058.05833333332</v>
      </c>
      <c r="J162" s="281">
        <v>155613.11833333332</v>
      </c>
      <c r="K162" s="183">
        <v>0.3826298616981994</v>
      </c>
    </row>
    <row r="163" spans="1:11" x14ac:dyDescent="0.25">
      <c r="A163" s="21" t="s">
        <v>597</v>
      </c>
      <c r="B163" s="13" t="s">
        <v>598</v>
      </c>
      <c r="C163" s="141">
        <v>0</v>
      </c>
      <c r="D163" s="141">
        <v>0</v>
      </c>
      <c r="E163" s="190">
        <v>13413.445833333333</v>
      </c>
      <c r="F163" s="270">
        <v>13413.445833333333</v>
      </c>
      <c r="G163" s="148">
        <v>0</v>
      </c>
      <c r="H163" s="190">
        <v>0</v>
      </c>
      <c r="I163" s="190">
        <v>26826.891666666666</v>
      </c>
      <c r="J163" s="270">
        <v>26826.891666666666</v>
      </c>
      <c r="K163" s="148">
        <v>0</v>
      </c>
    </row>
    <row r="164" spans="1:11" x14ac:dyDescent="0.25">
      <c r="A164" s="21" t="s">
        <v>599</v>
      </c>
      <c r="B164" s="13" t="s">
        <v>600</v>
      </c>
      <c r="C164" s="141">
        <v>0</v>
      </c>
      <c r="D164" s="141">
        <v>0</v>
      </c>
      <c r="E164" s="190">
        <v>7099.0416666666661</v>
      </c>
      <c r="F164" s="270">
        <v>7099.0416666666661</v>
      </c>
      <c r="G164" s="148">
        <v>0</v>
      </c>
      <c r="H164" s="190">
        <v>0</v>
      </c>
      <c r="I164" s="190">
        <v>14198.083333333332</v>
      </c>
      <c r="J164" s="270">
        <v>14198.083333333332</v>
      </c>
      <c r="K164" s="148">
        <v>0</v>
      </c>
    </row>
    <row r="165" spans="1:11" ht="24.75" x14ac:dyDescent="0.25">
      <c r="A165" s="21" t="s">
        <v>455</v>
      </c>
      <c r="B165" s="13" t="s">
        <v>456</v>
      </c>
      <c r="C165" s="141">
        <v>1412</v>
      </c>
      <c r="D165" s="141">
        <v>1412</v>
      </c>
      <c r="E165" s="190">
        <v>96545.833333333328</v>
      </c>
      <c r="F165" s="270">
        <v>95133.833333333328</v>
      </c>
      <c r="G165" s="148">
        <v>1.4625178024254457E-2</v>
      </c>
      <c r="H165" s="190">
        <v>82832</v>
      </c>
      <c r="I165" s="190">
        <v>193091.66666666666</v>
      </c>
      <c r="J165" s="270">
        <v>110259.66666666666</v>
      </c>
      <c r="K165" s="148">
        <v>0.42897760131198481</v>
      </c>
    </row>
    <row r="166" spans="1:11" x14ac:dyDescent="0.25">
      <c r="A166" s="21" t="s">
        <v>487</v>
      </c>
      <c r="B166" s="13" t="s">
        <v>488</v>
      </c>
      <c r="C166" s="141">
        <v>13612.94</v>
      </c>
      <c r="D166" s="141">
        <v>13612.94</v>
      </c>
      <c r="E166" s="190">
        <v>17941.416666666664</v>
      </c>
      <c r="F166" s="270">
        <v>4328.4766666666637</v>
      </c>
      <c r="G166" s="148">
        <v>0.75874387474047489</v>
      </c>
      <c r="H166" s="190">
        <v>13612.94</v>
      </c>
      <c r="I166" s="190">
        <v>38642.833333333328</v>
      </c>
      <c r="J166" s="270">
        <v>25029.893333333326</v>
      </c>
      <c r="K166" s="148">
        <v>0.35227592869742996</v>
      </c>
    </row>
    <row r="167" spans="1:11" x14ac:dyDescent="0.25">
      <c r="A167" s="27" t="s">
        <v>176</v>
      </c>
      <c r="B167" s="28" t="s">
        <v>177</v>
      </c>
      <c r="C167" s="39">
        <v>15706500.91</v>
      </c>
      <c r="D167" s="39">
        <v>15706500.91</v>
      </c>
      <c r="E167" s="39">
        <v>3721890.0325000002</v>
      </c>
      <c r="F167" s="274">
        <v>-11984610.877499999</v>
      </c>
      <c r="G167" s="183">
        <v>4.2200335777921723</v>
      </c>
      <c r="H167" s="203">
        <v>17013645.960000001</v>
      </c>
      <c r="I167" s="203">
        <v>6691270.2316666674</v>
      </c>
      <c r="J167" s="274">
        <v>-10322375.728333334</v>
      </c>
      <c r="K167" s="183">
        <v>2.542663107444433</v>
      </c>
    </row>
    <row r="168" spans="1:11" x14ac:dyDescent="0.25">
      <c r="A168" s="21" t="s">
        <v>457</v>
      </c>
      <c r="B168" s="31" t="s">
        <v>458</v>
      </c>
      <c r="C168" s="141">
        <v>81436.98</v>
      </c>
      <c r="D168" s="141">
        <v>81436.98</v>
      </c>
      <c r="E168" s="190">
        <v>221943.75</v>
      </c>
      <c r="F168" s="270">
        <v>140506.77000000002</v>
      </c>
      <c r="G168" s="148">
        <v>0.36692621441243556</v>
      </c>
      <c r="H168" s="190">
        <v>197456.21</v>
      </c>
      <c r="I168" s="190">
        <v>323887.5</v>
      </c>
      <c r="J168" s="270">
        <v>126431.29000000001</v>
      </c>
      <c r="K168" s="148">
        <v>0.60964442900698546</v>
      </c>
    </row>
    <row r="169" spans="1:11" x14ac:dyDescent="0.25">
      <c r="A169" s="14" t="s">
        <v>178</v>
      </c>
      <c r="B169" s="31" t="s">
        <v>179</v>
      </c>
      <c r="C169" s="141">
        <v>473910.17</v>
      </c>
      <c r="D169" s="141">
        <v>473910.17</v>
      </c>
      <c r="E169" s="190">
        <v>2206051.7825000002</v>
      </c>
      <c r="F169" s="270">
        <v>1732141.6125000003</v>
      </c>
      <c r="G169" s="148">
        <v>0.21482277694449356</v>
      </c>
      <c r="H169" s="190">
        <v>1429143.56</v>
      </c>
      <c r="I169" s="190">
        <v>4194053.5650000004</v>
      </c>
      <c r="J169" s="270">
        <v>2764910.0050000004</v>
      </c>
      <c r="K169" s="148">
        <v>0.34075472281193908</v>
      </c>
    </row>
    <row r="170" spans="1:11" x14ac:dyDescent="0.25">
      <c r="A170" s="21" t="s">
        <v>382</v>
      </c>
      <c r="B170" s="31" t="s">
        <v>383</v>
      </c>
      <c r="C170" s="141">
        <v>370452.28</v>
      </c>
      <c r="D170" s="141">
        <v>370452.28</v>
      </c>
      <c r="E170" s="190">
        <v>13825.75</v>
      </c>
      <c r="F170" s="270">
        <v>-356626.53</v>
      </c>
      <c r="G170" s="148">
        <v>26.79437137225829</v>
      </c>
      <c r="H170" s="190">
        <v>370452.28</v>
      </c>
      <c r="I170" s="190">
        <v>27651.5</v>
      </c>
      <c r="J170" s="270">
        <v>-342800.78</v>
      </c>
      <c r="K170" s="148">
        <v>13.397185686129145</v>
      </c>
    </row>
    <row r="171" spans="1:11" x14ac:dyDescent="0.25">
      <c r="A171" s="21" t="s">
        <v>180</v>
      </c>
      <c r="B171" s="31" t="s">
        <v>181</v>
      </c>
      <c r="C171" s="141">
        <v>127543.15</v>
      </c>
      <c r="D171" s="141">
        <v>127543.15</v>
      </c>
      <c r="E171" s="190">
        <v>487452.00000000006</v>
      </c>
      <c r="F171" s="270">
        <v>359908.85000000009</v>
      </c>
      <c r="G171" s="148">
        <v>0.26165273709001086</v>
      </c>
      <c r="H171" s="190">
        <v>321316.66000000003</v>
      </c>
      <c r="I171" s="190">
        <v>979068.66666666674</v>
      </c>
      <c r="J171" s="270">
        <v>657752.00666666671</v>
      </c>
      <c r="K171" s="148">
        <v>0.32818603121469858</v>
      </c>
    </row>
    <row r="172" spans="1:11" x14ac:dyDescent="0.25">
      <c r="A172" s="21" t="s">
        <v>459</v>
      </c>
      <c r="B172" s="31" t="s">
        <v>460</v>
      </c>
      <c r="C172" s="190">
        <v>5340.33</v>
      </c>
      <c r="D172" s="190">
        <v>5340.33</v>
      </c>
      <c r="E172" s="190">
        <v>359242.25</v>
      </c>
      <c r="F172" s="270">
        <v>353901.92</v>
      </c>
      <c r="G172" s="148">
        <v>1.4865539896824497E-2</v>
      </c>
      <c r="H172" s="190">
        <v>24095.25</v>
      </c>
      <c r="I172" s="190">
        <v>542234.5</v>
      </c>
      <c r="J172" s="270">
        <v>518139.25</v>
      </c>
      <c r="K172" s="148">
        <v>4.4436954859936061E-2</v>
      </c>
    </row>
    <row r="173" spans="1:11" x14ac:dyDescent="0.25">
      <c r="A173" s="21" t="s">
        <v>554</v>
      </c>
      <c r="B173" s="13" t="s">
        <v>555</v>
      </c>
      <c r="C173" s="80">
        <v>5340.33</v>
      </c>
      <c r="D173" s="80">
        <v>5340.33</v>
      </c>
      <c r="E173" s="195">
        <v>109658.91666666667</v>
      </c>
      <c r="F173" s="272">
        <v>104318.58666666667</v>
      </c>
      <c r="G173" s="148">
        <v>4.8699459764253855E-2</v>
      </c>
      <c r="H173" s="195">
        <v>24095.25</v>
      </c>
      <c r="I173" s="195">
        <v>219317.83333333334</v>
      </c>
      <c r="J173" s="272">
        <v>195222.58333333334</v>
      </c>
      <c r="K173" s="148">
        <v>0.10986452690045724</v>
      </c>
    </row>
    <row r="174" spans="1:11" x14ac:dyDescent="0.25">
      <c r="A174" s="21" t="s">
        <v>556</v>
      </c>
      <c r="B174" s="13" t="s">
        <v>557</v>
      </c>
      <c r="C174" s="80">
        <v>0</v>
      </c>
      <c r="D174" s="80">
        <v>0</v>
      </c>
      <c r="E174" s="195">
        <v>249583.33333333334</v>
      </c>
      <c r="F174" s="272">
        <v>249583.33333333334</v>
      </c>
      <c r="G174" s="148">
        <v>0</v>
      </c>
      <c r="H174" s="195">
        <v>0</v>
      </c>
      <c r="I174" s="195">
        <v>322916.66666666669</v>
      </c>
      <c r="J174" s="272">
        <v>322916.66666666669</v>
      </c>
      <c r="K174" s="148">
        <v>0</v>
      </c>
    </row>
    <row r="175" spans="1:11" x14ac:dyDescent="0.25">
      <c r="A175" s="27" t="s">
        <v>558</v>
      </c>
      <c r="B175" s="38" t="s">
        <v>559</v>
      </c>
      <c r="C175" s="39">
        <v>14647818</v>
      </c>
      <c r="D175" s="39">
        <v>14647818</v>
      </c>
      <c r="E175" s="203">
        <v>433374.5</v>
      </c>
      <c r="F175" s="274">
        <v>-14214443.5</v>
      </c>
      <c r="G175" s="183">
        <v>33.799445975709233</v>
      </c>
      <c r="H175" s="203">
        <v>14671182</v>
      </c>
      <c r="I175" s="203">
        <v>624374.5</v>
      </c>
      <c r="J175" s="274">
        <v>-14046807.5</v>
      </c>
      <c r="K175" s="183">
        <v>23.497407405331256</v>
      </c>
    </row>
    <row r="176" spans="1:11" x14ac:dyDescent="0.25">
      <c r="A176" s="206" t="s">
        <v>601</v>
      </c>
      <c r="B176" s="216" t="s">
        <v>602</v>
      </c>
      <c r="C176" s="80">
        <v>1671.01</v>
      </c>
      <c r="D176" s="80">
        <v>1671.01</v>
      </c>
      <c r="E176" s="195">
        <v>2374.5</v>
      </c>
      <c r="F176" s="272">
        <v>703.49</v>
      </c>
      <c r="G176" s="148">
        <v>0.70373131185512738</v>
      </c>
      <c r="H176" s="195">
        <v>1671.01</v>
      </c>
      <c r="I176" s="195">
        <v>2374.5</v>
      </c>
      <c r="J176" s="272">
        <v>703.49</v>
      </c>
      <c r="K176" s="148">
        <v>0.70373131185512738</v>
      </c>
    </row>
    <row r="177" spans="1:11" ht="13.5" customHeight="1" x14ac:dyDescent="0.25">
      <c r="A177" s="206" t="s">
        <v>603</v>
      </c>
      <c r="B177" s="216" t="s">
        <v>604</v>
      </c>
      <c r="C177" s="80">
        <v>14550000</v>
      </c>
      <c r="D177" s="80">
        <v>14550000</v>
      </c>
      <c r="E177" s="195">
        <v>0</v>
      </c>
      <c r="F177" s="272">
        <v>-14550000</v>
      </c>
      <c r="G177" s="148" t="s">
        <v>16</v>
      </c>
      <c r="H177" s="195">
        <v>14550000</v>
      </c>
      <c r="I177" s="195">
        <v>0</v>
      </c>
      <c r="J177" s="272">
        <v>-14550000</v>
      </c>
      <c r="K177" s="148" t="s">
        <v>16</v>
      </c>
    </row>
    <row r="178" spans="1:11" x14ac:dyDescent="0.25">
      <c r="A178" s="206" t="s">
        <v>506</v>
      </c>
      <c r="B178" s="216" t="s">
        <v>507</v>
      </c>
      <c r="C178" s="80">
        <v>0</v>
      </c>
      <c r="D178" s="80">
        <v>0</v>
      </c>
      <c r="E178" s="195">
        <v>0</v>
      </c>
      <c r="F178" s="272">
        <v>0</v>
      </c>
      <c r="G178" s="148" t="s">
        <v>16</v>
      </c>
      <c r="H178" s="195">
        <v>23364</v>
      </c>
      <c r="I178" s="195">
        <v>0</v>
      </c>
      <c r="J178" s="272">
        <v>-23364</v>
      </c>
      <c r="K178" s="148" t="s">
        <v>16</v>
      </c>
    </row>
    <row r="179" spans="1:11" x14ac:dyDescent="0.25">
      <c r="A179" s="206" t="s">
        <v>508</v>
      </c>
      <c r="B179" s="216" t="s">
        <v>509</v>
      </c>
      <c r="C179" s="80">
        <v>96146.99</v>
      </c>
      <c r="D179" s="80">
        <v>96146.99</v>
      </c>
      <c r="E179" s="195">
        <v>431000</v>
      </c>
      <c r="F179" s="272">
        <v>334853.01</v>
      </c>
      <c r="G179" s="148">
        <v>0.22307886310904873</v>
      </c>
      <c r="H179" s="195">
        <v>96146.99</v>
      </c>
      <c r="I179" s="195">
        <v>622000</v>
      </c>
      <c r="J179" s="272">
        <v>525853.01</v>
      </c>
      <c r="K179" s="148">
        <v>0.15457715434083602</v>
      </c>
    </row>
    <row r="180" spans="1:11" x14ac:dyDescent="0.25">
      <c r="A180" s="21"/>
      <c r="B180" s="15"/>
      <c r="C180" s="141"/>
      <c r="D180" s="141"/>
      <c r="E180" s="190"/>
      <c r="F180" s="270"/>
      <c r="G180" s="148"/>
      <c r="H180" s="190"/>
      <c r="I180" s="190"/>
      <c r="J180" s="270"/>
      <c r="K180" s="148"/>
    </row>
    <row r="181" spans="1:11" ht="15.75" x14ac:dyDescent="0.25">
      <c r="A181" s="25" t="s">
        <v>461</v>
      </c>
      <c r="B181" s="22" t="s">
        <v>182</v>
      </c>
      <c r="C181" s="144">
        <v>3377219.75</v>
      </c>
      <c r="D181" s="144">
        <v>3377219.75</v>
      </c>
      <c r="E181" s="144">
        <v>41547932.538333334</v>
      </c>
      <c r="F181" s="280">
        <v>38170712.788333334</v>
      </c>
      <c r="G181" s="201">
        <v>8.1284905016250297E-2</v>
      </c>
      <c r="H181" s="144">
        <v>11503587.5</v>
      </c>
      <c r="I181" s="144">
        <v>46703565.87166667</v>
      </c>
      <c r="J181" s="280">
        <v>35199978.37166667</v>
      </c>
      <c r="K181" s="201">
        <v>0.24631068924394062</v>
      </c>
    </row>
    <row r="182" spans="1:11" ht="24.75" x14ac:dyDescent="0.25">
      <c r="A182" s="32" t="s">
        <v>183</v>
      </c>
      <c r="B182" s="28" t="s">
        <v>184</v>
      </c>
      <c r="C182" s="37">
        <v>900000</v>
      </c>
      <c r="D182" s="37">
        <v>900000</v>
      </c>
      <c r="E182" s="196">
        <v>1383333.3333333333</v>
      </c>
      <c r="F182" s="269">
        <v>483333.33333333326</v>
      </c>
      <c r="G182" s="148">
        <v>0.6506024096385542</v>
      </c>
      <c r="H182" s="196">
        <v>1190462.5</v>
      </c>
      <c r="I182" s="196">
        <v>2766666.6666666665</v>
      </c>
      <c r="J182" s="269">
        <v>1576204.1666666665</v>
      </c>
      <c r="K182" s="148">
        <v>0.43028765060240964</v>
      </c>
    </row>
    <row r="183" spans="1:11" x14ac:dyDescent="0.25">
      <c r="A183" s="27" t="s">
        <v>185</v>
      </c>
      <c r="B183" s="38" t="s">
        <v>186</v>
      </c>
      <c r="C183" s="37">
        <v>900000</v>
      </c>
      <c r="D183" s="37">
        <v>900000</v>
      </c>
      <c r="E183" s="189">
        <v>1383333.3333333333</v>
      </c>
      <c r="F183" s="269">
        <v>483333.33333333326</v>
      </c>
      <c r="G183" s="148">
        <v>0.6506024096385542</v>
      </c>
      <c r="H183" s="189">
        <v>1190462.5</v>
      </c>
      <c r="I183" s="189">
        <v>2766666.6666666665</v>
      </c>
      <c r="J183" s="269">
        <v>1576204.1666666665</v>
      </c>
      <c r="K183" s="148">
        <v>0.43028765060240964</v>
      </c>
    </row>
    <row r="184" spans="1:11" x14ac:dyDescent="0.25">
      <c r="A184" s="21" t="s">
        <v>187</v>
      </c>
      <c r="B184" s="13" t="s">
        <v>188</v>
      </c>
      <c r="C184" s="141">
        <v>900000</v>
      </c>
      <c r="D184" s="141">
        <v>900000</v>
      </c>
      <c r="E184" s="190">
        <v>1383333.3333333333</v>
      </c>
      <c r="F184" s="270">
        <v>483333.33333333326</v>
      </c>
      <c r="G184" s="148">
        <v>0.6506024096385542</v>
      </c>
      <c r="H184" s="190">
        <v>1190462.5</v>
      </c>
      <c r="I184" s="190">
        <v>2766666.6666666665</v>
      </c>
      <c r="J184" s="270">
        <v>1576204.1666666665</v>
      </c>
      <c r="K184" s="148">
        <v>0.43028765060240964</v>
      </c>
    </row>
    <row r="185" spans="1:11" ht="24.75" x14ac:dyDescent="0.25">
      <c r="A185" s="27" t="s">
        <v>189</v>
      </c>
      <c r="B185" s="28" t="s">
        <v>190</v>
      </c>
      <c r="C185" s="37">
        <v>2477219.75</v>
      </c>
      <c r="D185" s="37">
        <v>2477219.75</v>
      </c>
      <c r="E185" s="196">
        <v>0</v>
      </c>
      <c r="F185" s="281">
        <v>-2477219.75</v>
      </c>
      <c r="G185" s="217" t="s">
        <v>16</v>
      </c>
      <c r="H185" s="196">
        <v>10313125</v>
      </c>
      <c r="I185" s="196">
        <v>3772300</v>
      </c>
      <c r="J185" s="281">
        <v>-6540825</v>
      </c>
      <c r="K185" s="217">
        <v>2.7339090210216579</v>
      </c>
    </row>
    <row r="186" spans="1:11" x14ac:dyDescent="0.25">
      <c r="A186" s="14" t="s">
        <v>191</v>
      </c>
      <c r="B186" s="13" t="s">
        <v>192</v>
      </c>
      <c r="C186" s="141">
        <v>2477219.75</v>
      </c>
      <c r="D186" s="141">
        <v>2477219.75</v>
      </c>
      <c r="E186" s="190">
        <v>0</v>
      </c>
      <c r="F186" s="270">
        <v>-2477219.75</v>
      </c>
      <c r="G186" s="20" t="s">
        <v>16</v>
      </c>
      <c r="H186" s="190">
        <v>10313125</v>
      </c>
      <c r="I186" s="190">
        <v>3772300</v>
      </c>
      <c r="J186" s="270">
        <v>-6540825</v>
      </c>
      <c r="K186" s="20">
        <v>2.7339090210216579</v>
      </c>
    </row>
    <row r="187" spans="1:11" x14ac:dyDescent="0.25">
      <c r="A187" s="14"/>
      <c r="B187" s="13"/>
      <c r="C187" s="141"/>
      <c r="D187" s="141"/>
      <c r="E187" s="190"/>
      <c r="F187" s="270"/>
      <c r="G187" s="20"/>
      <c r="H187" s="190"/>
      <c r="I187" s="190"/>
      <c r="J187" s="270"/>
      <c r="K187" s="20"/>
    </row>
    <row r="188" spans="1:11" x14ac:dyDescent="0.25">
      <c r="A188" s="44"/>
      <c r="B188" s="22" t="s">
        <v>193</v>
      </c>
      <c r="C188" s="144">
        <v>181364769.00000003</v>
      </c>
      <c r="D188" s="144">
        <v>167116739.99000001</v>
      </c>
      <c r="E188" s="144">
        <v>253555794.28682598</v>
      </c>
      <c r="F188" s="280">
        <v>72191025.286825955</v>
      </c>
      <c r="G188" s="201">
        <v>0.71528544441322284</v>
      </c>
      <c r="H188" s="287">
        <v>381474757.92000002</v>
      </c>
      <c r="I188" s="144">
        <v>455493505.83431864</v>
      </c>
      <c r="J188" s="280">
        <v>74018747.914318621</v>
      </c>
      <c r="K188" s="201">
        <v>0.83749768774696376</v>
      </c>
    </row>
    <row r="189" spans="1:11" x14ac:dyDescent="0.25">
      <c r="A189" s="11"/>
      <c r="B189" s="12"/>
      <c r="C189" s="141"/>
      <c r="D189" s="141"/>
      <c r="E189" s="218"/>
      <c r="F189" s="288"/>
      <c r="G189" s="219"/>
      <c r="H189" s="218"/>
      <c r="I189" s="218"/>
      <c r="J189" s="288">
        <v>0</v>
      </c>
      <c r="K189" s="219"/>
    </row>
    <row r="190" spans="1:11" x14ac:dyDescent="0.25">
      <c r="A190" s="32"/>
      <c r="B190" s="12" t="s">
        <v>384</v>
      </c>
      <c r="C190" s="36">
        <v>5868398.5199999996</v>
      </c>
      <c r="D190" s="36">
        <v>5868398.5199999996</v>
      </c>
      <c r="E190" s="189">
        <v>6103000</v>
      </c>
      <c r="F190" s="289">
        <v>234601.48000000045</v>
      </c>
      <c r="G190" s="183">
        <v>0.96155964607570044</v>
      </c>
      <c r="H190" s="220">
        <v>11709079.140000001</v>
      </c>
      <c r="I190" s="220">
        <v>12206000</v>
      </c>
      <c r="J190" s="289">
        <v>496920.8599999994</v>
      </c>
      <c r="K190" s="183">
        <v>0.9592888038669507</v>
      </c>
    </row>
    <row r="191" spans="1:11" x14ac:dyDescent="0.25">
      <c r="A191" s="43" t="s">
        <v>194</v>
      </c>
      <c r="B191" s="13" t="s">
        <v>385</v>
      </c>
      <c r="C191" s="145">
        <v>5868398.5199999996</v>
      </c>
      <c r="D191" s="145">
        <v>5868398.5199999996</v>
      </c>
      <c r="E191" s="190">
        <v>6103000</v>
      </c>
      <c r="F191" s="270">
        <v>234601.48000000045</v>
      </c>
      <c r="G191" s="148">
        <v>0.96155964607570044</v>
      </c>
      <c r="H191" s="190">
        <v>11709079.140000001</v>
      </c>
      <c r="I191" s="190">
        <v>12206000</v>
      </c>
      <c r="J191" s="270">
        <v>496920.8599999994</v>
      </c>
      <c r="K191" s="148">
        <v>0.9592888038669507</v>
      </c>
    </row>
    <row r="192" spans="1:11" x14ac:dyDescent="0.25">
      <c r="A192" s="43"/>
      <c r="B192" s="15"/>
      <c r="C192" s="141"/>
      <c r="D192" s="141"/>
      <c r="E192" s="205"/>
      <c r="F192" s="276"/>
      <c r="G192" s="219"/>
      <c r="H192" s="205"/>
      <c r="I192" s="205"/>
      <c r="J192" s="276"/>
      <c r="K192" s="219"/>
    </row>
    <row r="193" spans="1:11" x14ac:dyDescent="0.25">
      <c r="A193" s="44"/>
      <c r="B193" s="22" t="s">
        <v>560</v>
      </c>
      <c r="C193" s="144">
        <v>187233167.52000004</v>
      </c>
      <c r="D193" s="144">
        <v>172985138.51000002</v>
      </c>
      <c r="E193" s="144">
        <v>259658794.28682598</v>
      </c>
      <c r="F193" s="280">
        <v>72425626.766825944</v>
      </c>
      <c r="G193" s="201">
        <v>0.72107385399462853</v>
      </c>
      <c r="H193" s="144">
        <v>393183837.06000006</v>
      </c>
      <c r="I193" s="144">
        <v>467699505.83431864</v>
      </c>
      <c r="J193" s="280">
        <v>74515668.774318576</v>
      </c>
      <c r="K193" s="201">
        <v>0.84067618664383292</v>
      </c>
    </row>
    <row r="194" spans="1:11" ht="18" customHeight="1" x14ac:dyDescent="0.25">
      <c r="A194" s="34"/>
      <c r="B194" s="35"/>
      <c r="C194" s="143"/>
      <c r="D194" s="143"/>
      <c r="E194" s="292"/>
      <c r="F194" s="293"/>
      <c r="G194" s="294"/>
      <c r="H194" s="293"/>
      <c r="I194" s="293"/>
      <c r="J194" s="293"/>
      <c r="K194" s="294"/>
    </row>
    <row r="195" spans="1:11" ht="15.75" x14ac:dyDescent="0.25">
      <c r="A195" s="25">
        <v>2.5</v>
      </c>
      <c r="B195" s="51" t="s">
        <v>204</v>
      </c>
      <c r="C195" s="295">
        <v>4678724.34</v>
      </c>
      <c r="D195" s="295">
        <v>4678724.34</v>
      </c>
      <c r="E195" s="296">
        <v>51471231.691439405</v>
      </c>
      <c r="F195" s="259">
        <v>46792507.351439402</v>
      </c>
      <c r="G195" s="201">
        <v>9.0899793656543798E-2</v>
      </c>
      <c r="H195" s="221">
        <v>13059453.859999999</v>
      </c>
      <c r="I195" s="221">
        <v>69091289.822272748</v>
      </c>
      <c r="J195" s="259">
        <v>56031835.962272748</v>
      </c>
      <c r="K195" s="201">
        <v>0.1890173695351981</v>
      </c>
    </row>
    <row r="196" spans="1:11" ht="40.5" x14ac:dyDescent="0.25">
      <c r="A196" s="290" t="s">
        <v>205</v>
      </c>
      <c r="B196" s="291" t="s">
        <v>605</v>
      </c>
      <c r="C196" s="297">
        <v>53872</v>
      </c>
      <c r="D196" s="297">
        <v>53872</v>
      </c>
      <c r="E196" s="298">
        <v>247761.72999999998</v>
      </c>
      <c r="F196" s="269">
        <v>193889.72999999998</v>
      </c>
      <c r="G196" s="183">
        <v>0.21743471035659948</v>
      </c>
      <c r="H196" s="269">
        <v>355377.75</v>
      </c>
      <c r="I196" s="298">
        <v>495523.45999999996</v>
      </c>
      <c r="J196" s="276">
        <v>140145.70999999996</v>
      </c>
      <c r="K196" s="148">
        <v>0.71717643802374165</v>
      </c>
    </row>
    <row r="197" spans="1:11" ht="54" x14ac:dyDescent="0.25">
      <c r="A197" s="299" t="s">
        <v>206</v>
      </c>
      <c r="B197" s="300" t="s">
        <v>606</v>
      </c>
      <c r="C197" s="308">
        <v>53872</v>
      </c>
      <c r="D197" s="308">
        <v>53872</v>
      </c>
      <c r="E197" s="309">
        <v>247761.72999999998</v>
      </c>
      <c r="F197" s="276">
        <v>193889.72999999998</v>
      </c>
      <c r="G197" s="148">
        <v>0.21743471035659948</v>
      </c>
      <c r="H197" s="253">
        <v>355377.75</v>
      </c>
      <c r="I197" s="309">
        <v>495523.45999999996</v>
      </c>
      <c r="J197" s="276">
        <v>140145.70999999996</v>
      </c>
      <c r="K197" s="148">
        <v>0.71717643802374165</v>
      </c>
    </row>
    <row r="198" spans="1:11" x14ac:dyDescent="0.25">
      <c r="A198" s="290" t="s">
        <v>429</v>
      </c>
      <c r="B198" s="291" t="s">
        <v>430</v>
      </c>
      <c r="C198" s="297">
        <v>4562809.5599999996</v>
      </c>
      <c r="D198" s="297">
        <v>4562809.5599999996</v>
      </c>
      <c r="E198" s="298">
        <v>12433474.00030303</v>
      </c>
      <c r="F198" s="269">
        <v>7870664.4403030304</v>
      </c>
      <c r="G198" s="183">
        <v>0.3669778502684603</v>
      </c>
      <c r="H198" s="310">
        <v>12624438.550000001</v>
      </c>
      <c r="I198" s="298">
        <v>24311151.636969697</v>
      </c>
      <c r="J198" s="269">
        <v>11686713.086969696</v>
      </c>
      <c r="K198" s="183">
        <v>0.51928591201751861</v>
      </c>
    </row>
    <row r="199" spans="1:11" ht="27" x14ac:dyDescent="0.25">
      <c r="A199" s="290" t="s">
        <v>431</v>
      </c>
      <c r="B199" s="291" t="s">
        <v>470</v>
      </c>
      <c r="C199" s="297">
        <v>0</v>
      </c>
      <c r="D199" s="297">
        <v>0</v>
      </c>
      <c r="E199" s="298">
        <v>332160</v>
      </c>
      <c r="F199" s="269">
        <v>332160</v>
      </c>
      <c r="G199" s="183">
        <v>0</v>
      </c>
      <c r="H199" s="251">
        <v>1144400</v>
      </c>
      <c r="I199" s="298">
        <v>1472160</v>
      </c>
      <c r="J199" s="269">
        <v>327760</v>
      </c>
      <c r="K199" s="183">
        <v>0.77736115639604386</v>
      </c>
    </row>
    <row r="200" spans="1:11" x14ac:dyDescent="0.25">
      <c r="A200" s="301" t="s">
        <v>607</v>
      </c>
      <c r="B200" s="300" t="s">
        <v>608</v>
      </c>
      <c r="C200" s="308">
        <v>0</v>
      </c>
      <c r="D200" s="308">
        <v>0</v>
      </c>
      <c r="E200" s="309">
        <v>40000</v>
      </c>
      <c r="F200" s="276">
        <v>40000</v>
      </c>
      <c r="G200" s="148">
        <v>0</v>
      </c>
      <c r="H200" s="253">
        <v>44400</v>
      </c>
      <c r="I200" s="309">
        <v>80000</v>
      </c>
      <c r="J200" s="276">
        <v>35600</v>
      </c>
      <c r="K200" s="148">
        <v>0.55500000000000005</v>
      </c>
    </row>
    <row r="201" spans="1:11" ht="40.5" x14ac:dyDescent="0.25">
      <c r="A201" s="301" t="s">
        <v>511</v>
      </c>
      <c r="B201" s="300" t="s">
        <v>609</v>
      </c>
      <c r="C201" s="308">
        <v>0</v>
      </c>
      <c r="D201" s="308">
        <v>0</v>
      </c>
      <c r="E201" s="309">
        <v>292160</v>
      </c>
      <c r="F201" s="276">
        <v>292160</v>
      </c>
      <c r="G201" s="148">
        <v>0</v>
      </c>
      <c r="H201" s="253">
        <v>1100000</v>
      </c>
      <c r="I201" s="309">
        <v>1392160</v>
      </c>
      <c r="J201" s="276">
        <v>292160</v>
      </c>
      <c r="K201" s="148">
        <v>0.79013906447534765</v>
      </c>
    </row>
    <row r="202" spans="1:11" ht="27" x14ac:dyDescent="0.25">
      <c r="A202" s="290" t="s">
        <v>471</v>
      </c>
      <c r="B202" s="291" t="s">
        <v>472</v>
      </c>
      <c r="C202" s="297">
        <v>4562809.5599999996</v>
      </c>
      <c r="D202" s="297">
        <v>4562809.5599999996</v>
      </c>
      <c r="E202" s="298">
        <v>8271689.00030303</v>
      </c>
      <c r="F202" s="269">
        <v>3708879.4403030304</v>
      </c>
      <c r="G202" s="183">
        <v>0.55161763937605035</v>
      </c>
      <c r="H202" s="251">
        <v>10202768.699999999</v>
      </c>
      <c r="I202" s="298">
        <v>15179741.636969697</v>
      </c>
      <c r="J202" s="269">
        <v>4976972.9369696975</v>
      </c>
      <c r="K202" s="183">
        <v>0.6721305898350427</v>
      </c>
    </row>
    <row r="203" spans="1:11" ht="27" x14ac:dyDescent="0.25">
      <c r="A203" s="290" t="s">
        <v>512</v>
      </c>
      <c r="B203" s="291" t="s">
        <v>513</v>
      </c>
      <c r="C203" s="297">
        <v>0</v>
      </c>
      <c r="D203" s="297">
        <v>0</v>
      </c>
      <c r="E203" s="298">
        <v>1363636.3636363635</v>
      </c>
      <c r="F203" s="269">
        <v>1363636.3636363635</v>
      </c>
      <c r="G203" s="183">
        <v>0</v>
      </c>
      <c r="H203" s="251">
        <v>888680.88</v>
      </c>
      <c r="I203" s="298">
        <v>1363636.3636363635</v>
      </c>
      <c r="J203" s="269">
        <v>474955.48363636353</v>
      </c>
      <c r="K203" s="183">
        <v>0.65169931200000009</v>
      </c>
    </row>
    <row r="204" spans="1:11" ht="27" x14ac:dyDescent="0.25">
      <c r="A204" s="301" t="s">
        <v>514</v>
      </c>
      <c r="B204" s="302" t="s">
        <v>610</v>
      </c>
      <c r="C204" s="311">
        <v>0</v>
      </c>
      <c r="D204" s="311">
        <v>0</v>
      </c>
      <c r="E204" s="309">
        <v>1363636.3636363635</v>
      </c>
      <c r="F204" s="269">
        <v>1363636.3636363635</v>
      </c>
      <c r="G204" s="183">
        <v>0</v>
      </c>
      <c r="H204" s="269">
        <v>888680.88</v>
      </c>
      <c r="I204" s="309">
        <v>1363636.3636363635</v>
      </c>
      <c r="J204" s="269">
        <v>474955.48363636353</v>
      </c>
      <c r="K204" s="183">
        <v>0.65169931200000009</v>
      </c>
    </row>
    <row r="205" spans="1:11" ht="27" x14ac:dyDescent="0.25">
      <c r="A205" s="290" t="s">
        <v>473</v>
      </c>
      <c r="B205" s="291" t="s">
        <v>474</v>
      </c>
      <c r="C205" s="297">
        <v>4562809.5599999996</v>
      </c>
      <c r="D205" s="297">
        <v>4562809.5599999996</v>
      </c>
      <c r="E205" s="298">
        <v>5135552.6366666667</v>
      </c>
      <c r="F205" s="269">
        <v>572743.07666666713</v>
      </c>
      <c r="G205" s="183">
        <v>0.88847488923053519</v>
      </c>
      <c r="H205" s="269">
        <v>9314087.8200000003</v>
      </c>
      <c r="I205" s="298">
        <v>10271105.273333333</v>
      </c>
      <c r="J205" s="269">
        <v>957017.45333333313</v>
      </c>
      <c r="K205" s="183">
        <v>0.90682429710675649</v>
      </c>
    </row>
    <row r="206" spans="1:11" ht="27" x14ac:dyDescent="0.25">
      <c r="A206" s="301" t="s">
        <v>475</v>
      </c>
      <c r="B206" s="303" t="s">
        <v>611</v>
      </c>
      <c r="C206" s="308">
        <v>0</v>
      </c>
      <c r="D206" s="308">
        <v>0</v>
      </c>
      <c r="E206" s="309">
        <v>572743.08666666667</v>
      </c>
      <c r="F206" s="276">
        <v>572743.08666666667</v>
      </c>
      <c r="G206" s="148">
        <v>0</v>
      </c>
      <c r="H206" s="253">
        <v>188468.7</v>
      </c>
      <c r="I206" s="309">
        <v>1145486.1733333333</v>
      </c>
      <c r="J206" s="276">
        <v>957017.47333333339</v>
      </c>
      <c r="K206" s="148">
        <v>0.16453162367867022</v>
      </c>
    </row>
    <row r="207" spans="1:11" ht="27" x14ac:dyDescent="0.25">
      <c r="A207" s="301" t="s">
        <v>476</v>
      </c>
      <c r="B207" s="303" t="s">
        <v>612</v>
      </c>
      <c r="C207" s="312">
        <v>4562809.5599999996</v>
      </c>
      <c r="D207" s="312">
        <v>4562809.5599999996</v>
      </c>
      <c r="E207" s="309">
        <v>4562809.55</v>
      </c>
      <c r="F207" s="276">
        <v>-9.9999997764825821E-3</v>
      </c>
      <c r="G207" s="148">
        <v>1.000000002191632</v>
      </c>
      <c r="H207" s="253">
        <v>9125619.1199999992</v>
      </c>
      <c r="I207" s="309">
        <v>9125619.0999999996</v>
      </c>
      <c r="J207" s="276">
        <v>-1.9999999552965164E-2</v>
      </c>
      <c r="K207" s="148">
        <v>1.000000002191632</v>
      </c>
    </row>
    <row r="208" spans="1:11" ht="27" x14ac:dyDescent="0.25">
      <c r="A208" s="290" t="s">
        <v>613</v>
      </c>
      <c r="B208" s="304" t="s">
        <v>614</v>
      </c>
      <c r="C208" s="297">
        <v>0</v>
      </c>
      <c r="D208" s="297">
        <v>0</v>
      </c>
      <c r="E208" s="298">
        <v>1772500</v>
      </c>
      <c r="F208" s="269">
        <v>1772500</v>
      </c>
      <c r="G208" s="183">
        <v>0</v>
      </c>
      <c r="H208" s="269">
        <v>0</v>
      </c>
      <c r="I208" s="298">
        <v>3545000</v>
      </c>
      <c r="J208" s="269">
        <v>3545000</v>
      </c>
      <c r="K208" s="183">
        <v>0</v>
      </c>
    </row>
    <row r="209" spans="1:11" ht="27" x14ac:dyDescent="0.25">
      <c r="A209" s="301" t="s">
        <v>615</v>
      </c>
      <c r="B209" s="305" t="s">
        <v>616</v>
      </c>
      <c r="C209" s="308">
        <v>0</v>
      </c>
      <c r="D209" s="308">
        <v>0</v>
      </c>
      <c r="E209" s="309">
        <v>398333.33333333331</v>
      </c>
      <c r="F209" s="276">
        <v>398333.33333333331</v>
      </c>
      <c r="G209" s="148">
        <v>0</v>
      </c>
      <c r="H209" s="276">
        <v>0</v>
      </c>
      <c r="I209" s="309">
        <v>796666.66666666663</v>
      </c>
      <c r="J209" s="276">
        <v>796666.66666666663</v>
      </c>
      <c r="K209" s="148">
        <v>0</v>
      </c>
    </row>
    <row r="210" spans="1:11" x14ac:dyDescent="0.25">
      <c r="A210" s="301" t="s">
        <v>617</v>
      </c>
      <c r="B210" s="305" t="s">
        <v>618</v>
      </c>
      <c r="C210" s="308">
        <v>0</v>
      </c>
      <c r="D210" s="308">
        <v>0</v>
      </c>
      <c r="E210" s="309">
        <v>708333.33333333337</v>
      </c>
      <c r="F210" s="276">
        <v>708333.33333333337</v>
      </c>
      <c r="G210" s="148">
        <v>0</v>
      </c>
      <c r="H210" s="253">
        <v>0</v>
      </c>
      <c r="I210" s="309">
        <v>1416666.6666666667</v>
      </c>
      <c r="J210" s="276">
        <v>1416666.6666666667</v>
      </c>
      <c r="K210" s="148">
        <v>0</v>
      </c>
    </row>
    <row r="211" spans="1:11" x14ac:dyDescent="0.25">
      <c r="A211" s="301" t="s">
        <v>619</v>
      </c>
      <c r="B211" s="305" t="s">
        <v>620</v>
      </c>
      <c r="C211" s="308">
        <v>0</v>
      </c>
      <c r="D211" s="308">
        <v>0</v>
      </c>
      <c r="E211" s="309">
        <v>212500</v>
      </c>
      <c r="F211" s="276">
        <v>212500</v>
      </c>
      <c r="G211" s="148">
        <v>0</v>
      </c>
      <c r="H211" s="276">
        <v>0</v>
      </c>
      <c r="I211" s="309">
        <v>425000</v>
      </c>
      <c r="J211" s="276">
        <v>425000</v>
      </c>
      <c r="K211" s="148">
        <v>0</v>
      </c>
    </row>
    <row r="212" spans="1:11" x14ac:dyDescent="0.25">
      <c r="A212" s="301" t="s">
        <v>621</v>
      </c>
      <c r="B212" s="305" t="s">
        <v>622</v>
      </c>
      <c r="C212" s="308">
        <v>0</v>
      </c>
      <c r="D212" s="308">
        <v>0</v>
      </c>
      <c r="E212" s="309">
        <v>212500</v>
      </c>
      <c r="F212" s="276">
        <v>212500</v>
      </c>
      <c r="G212" s="148">
        <v>0</v>
      </c>
      <c r="H212" s="253">
        <v>0</v>
      </c>
      <c r="I212" s="309">
        <v>425000</v>
      </c>
      <c r="J212" s="276">
        <v>425000</v>
      </c>
      <c r="K212" s="148">
        <v>0</v>
      </c>
    </row>
    <row r="213" spans="1:11" x14ac:dyDescent="0.25">
      <c r="A213" s="301" t="s">
        <v>623</v>
      </c>
      <c r="B213" s="305" t="s">
        <v>624</v>
      </c>
      <c r="C213" s="308">
        <v>0</v>
      </c>
      <c r="D213" s="308">
        <v>0</v>
      </c>
      <c r="E213" s="309">
        <v>240833.33333333334</v>
      </c>
      <c r="F213" s="276">
        <v>240833.33333333334</v>
      </c>
      <c r="G213" s="148">
        <v>0</v>
      </c>
      <c r="H213" s="253">
        <v>0</v>
      </c>
      <c r="I213" s="309">
        <v>481666.66666666669</v>
      </c>
      <c r="J213" s="276">
        <v>481666.66666666669</v>
      </c>
      <c r="K213" s="148">
        <v>0</v>
      </c>
    </row>
    <row r="214" spans="1:11" x14ac:dyDescent="0.25">
      <c r="A214" s="290" t="s">
        <v>477</v>
      </c>
      <c r="B214" s="304" t="s">
        <v>478</v>
      </c>
      <c r="C214" s="297">
        <v>0</v>
      </c>
      <c r="D214" s="297">
        <v>0</v>
      </c>
      <c r="E214" s="298">
        <v>3829625</v>
      </c>
      <c r="F214" s="269">
        <v>3829625</v>
      </c>
      <c r="G214" s="183">
        <v>0</v>
      </c>
      <c r="H214" s="251">
        <v>1277269.8500000001</v>
      </c>
      <c r="I214" s="298">
        <v>7659250</v>
      </c>
      <c r="J214" s="269">
        <v>6381980.1500000004</v>
      </c>
      <c r="K214" s="183">
        <v>0.16676173907366912</v>
      </c>
    </row>
    <row r="215" spans="1:11" ht="40.5" x14ac:dyDescent="0.25">
      <c r="A215" s="306" t="s">
        <v>515</v>
      </c>
      <c r="B215" s="300" t="s">
        <v>625</v>
      </c>
      <c r="C215" s="308">
        <v>0</v>
      </c>
      <c r="D215" s="308">
        <v>0</v>
      </c>
      <c r="E215" s="309">
        <v>0</v>
      </c>
      <c r="F215" s="276">
        <v>0</v>
      </c>
      <c r="G215" s="148" t="s">
        <v>16</v>
      </c>
      <c r="H215" s="276">
        <v>1277269.8500000001</v>
      </c>
      <c r="I215" s="309">
        <v>0</v>
      </c>
      <c r="J215" s="276">
        <v>-1277269.8500000001</v>
      </c>
      <c r="K215" s="148" t="s">
        <v>16</v>
      </c>
    </row>
    <row r="216" spans="1:11" ht="40.5" x14ac:dyDescent="0.25">
      <c r="A216" s="306" t="s">
        <v>626</v>
      </c>
      <c r="B216" s="300" t="s">
        <v>627</v>
      </c>
      <c r="C216" s="308">
        <v>0</v>
      </c>
      <c r="D216" s="308">
        <v>0</v>
      </c>
      <c r="E216" s="309">
        <v>3829625</v>
      </c>
      <c r="F216" s="276">
        <v>3829625</v>
      </c>
      <c r="G216" s="148">
        <v>0</v>
      </c>
      <c r="H216" s="253">
        <v>0</v>
      </c>
      <c r="I216" s="309">
        <v>7659250</v>
      </c>
      <c r="J216" s="276">
        <v>7659250</v>
      </c>
      <c r="K216" s="148">
        <v>0</v>
      </c>
    </row>
    <row r="217" spans="1:11" x14ac:dyDescent="0.25">
      <c r="A217" s="290" t="s">
        <v>628</v>
      </c>
      <c r="B217" s="307" t="s">
        <v>629</v>
      </c>
      <c r="C217" s="297">
        <v>0</v>
      </c>
      <c r="D217" s="297">
        <v>0</v>
      </c>
      <c r="E217" s="298">
        <v>38362595.961136371</v>
      </c>
      <c r="F217" s="269">
        <v>38362595.961136371</v>
      </c>
      <c r="G217" s="183">
        <v>0</v>
      </c>
      <c r="H217" s="251">
        <v>0</v>
      </c>
      <c r="I217" s="298">
        <v>43429814.725303039</v>
      </c>
      <c r="J217" s="269">
        <v>43429814.725303039</v>
      </c>
      <c r="K217" s="183">
        <v>0</v>
      </c>
    </row>
    <row r="218" spans="1:11" ht="27" x14ac:dyDescent="0.25">
      <c r="A218" s="290" t="s">
        <v>630</v>
      </c>
      <c r="B218" s="304" t="s">
        <v>631</v>
      </c>
      <c r="C218" s="297">
        <v>0</v>
      </c>
      <c r="D218" s="297">
        <v>0</v>
      </c>
      <c r="E218" s="298">
        <v>21458817.855075758</v>
      </c>
      <c r="F218" s="269">
        <v>21458817.855075758</v>
      </c>
      <c r="G218" s="183">
        <v>0</v>
      </c>
      <c r="H218" s="251">
        <v>0</v>
      </c>
      <c r="I218" s="298">
        <v>21563203.28590909</v>
      </c>
      <c r="J218" s="269">
        <v>21563203.28590909</v>
      </c>
      <c r="K218" s="183">
        <v>0</v>
      </c>
    </row>
    <row r="219" spans="1:11" ht="27" x14ac:dyDescent="0.25">
      <c r="A219" s="299" t="s">
        <v>632</v>
      </c>
      <c r="B219" s="300" t="s">
        <v>633</v>
      </c>
      <c r="C219" s="308">
        <v>0</v>
      </c>
      <c r="D219" s="308">
        <v>0</v>
      </c>
      <c r="E219" s="309">
        <v>104385.43083333333</v>
      </c>
      <c r="F219" s="276">
        <v>104385.43083333333</v>
      </c>
      <c r="G219" s="148">
        <v>0</v>
      </c>
      <c r="H219" s="253">
        <v>0</v>
      </c>
      <c r="I219" s="309">
        <v>208770.86166666666</v>
      </c>
      <c r="J219" s="276">
        <v>208770.86166666666</v>
      </c>
      <c r="K219" s="148">
        <v>0</v>
      </c>
    </row>
    <row r="220" spans="1:11" ht="27" x14ac:dyDescent="0.25">
      <c r="A220" s="299" t="s">
        <v>634</v>
      </c>
      <c r="B220" s="300" t="s">
        <v>635</v>
      </c>
      <c r="C220" s="308">
        <v>0</v>
      </c>
      <c r="D220" s="308">
        <v>0</v>
      </c>
      <c r="E220" s="309">
        <v>7122223.333333333</v>
      </c>
      <c r="F220" s="276">
        <v>7122223.333333333</v>
      </c>
      <c r="G220" s="148">
        <v>0</v>
      </c>
      <c r="H220" s="276">
        <v>0</v>
      </c>
      <c r="I220" s="309">
        <v>7122223.333333333</v>
      </c>
      <c r="J220" s="276">
        <v>7122223.333333333</v>
      </c>
      <c r="K220" s="148">
        <v>0</v>
      </c>
    </row>
    <row r="221" spans="1:11" ht="27" x14ac:dyDescent="0.25">
      <c r="A221" s="299" t="s">
        <v>636</v>
      </c>
      <c r="B221" s="300" t="s">
        <v>637</v>
      </c>
      <c r="C221" s="308">
        <v>0</v>
      </c>
      <c r="D221" s="308">
        <v>0</v>
      </c>
      <c r="E221" s="309">
        <v>10232209.090909092</v>
      </c>
      <c r="F221" s="276">
        <v>10232209.090909092</v>
      </c>
      <c r="G221" s="148">
        <v>0</v>
      </c>
      <c r="H221" s="253">
        <v>0</v>
      </c>
      <c r="I221" s="309">
        <v>10232209.090909092</v>
      </c>
      <c r="J221" s="276">
        <v>10232209.090909092</v>
      </c>
      <c r="K221" s="148">
        <v>0</v>
      </c>
    </row>
    <row r="222" spans="1:11" ht="27" x14ac:dyDescent="0.25">
      <c r="A222" s="299" t="s">
        <v>638</v>
      </c>
      <c r="B222" s="300" t="s">
        <v>639</v>
      </c>
      <c r="C222" s="308">
        <v>0</v>
      </c>
      <c r="D222" s="308">
        <v>0</v>
      </c>
      <c r="E222" s="309">
        <v>3000000</v>
      </c>
      <c r="F222" s="276">
        <v>3000000</v>
      </c>
      <c r="G222" s="148">
        <v>0</v>
      </c>
      <c r="H222" s="253">
        <v>0</v>
      </c>
      <c r="I222" s="309">
        <v>3000000</v>
      </c>
      <c r="J222" s="276">
        <v>3000000</v>
      </c>
      <c r="K222" s="148">
        <v>0</v>
      </c>
    </row>
    <row r="223" spans="1:11" ht="27" x14ac:dyDescent="0.25">
      <c r="A223" s="299" t="s">
        <v>640</v>
      </c>
      <c r="B223" s="300" t="s">
        <v>641</v>
      </c>
      <c r="C223" s="308">
        <v>0</v>
      </c>
      <c r="D223" s="308">
        <v>0</v>
      </c>
      <c r="E223" s="309">
        <v>1000000</v>
      </c>
      <c r="F223" s="276">
        <v>1000000</v>
      </c>
      <c r="G223" s="148">
        <v>0</v>
      </c>
      <c r="H223" s="276">
        <v>0</v>
      </c>
      <c r="I223" s="309">
        <v>1000000</v>
      </c>
      <c r="J223" s="276">
        <v>1000000</v>
      </c>
      <c r="K223" s="148">
        <v>0</v>
      </c>
    </row>
    <row r="224" spans="1:11" ht="27" x14ac:dyDescent="0.25">
      <c r="A224" s="313" t="s">
        <v>642</v>
      </c>
      <c r="B224" s="304" t="s">
        <v>643</v>
      </c>
      <c r="C224" s="297">
        <v>0</v>
      </c>
      <c r="D224" s="297">
        <v>0</v>
      </c>
      <c r="E224" s="298">
        <v>10185318.181818182</v>
      </c>
      <c r="F224" s="269">
        <v>10185318.181818182</v>
      </c>
      <c r="G224" s="183">
        <v>0</v>
      </c>
      <c r="H224" s="251">
        <v>0</v>
      </c>
      <c r="I224" s="298">
        <v>10185318.181818182</v>
      </c>
      <c r="J224" s="269">
        <v>10185318.181818182</v>
      </c>
      <c r="K224" s="183">
        <v>0</v>
      </c>
    </row>
    <row r="225" spans="1:11" x14ac:dyDescent="0.25">
      <c r="A225" s="299" t="s">
        <v>644</v>
      </c>
      <c r="B225" s="15" t="s">
        <v>645</v>
      </c>
      <c r="C225" s="308">
        <v>0</v>
      </c>
      <c r="D225" s="308">
        <v>0</v>
      </c>
      <c r="E225" s="314">
        <v>2614145.4545454546</v>
      </c>
      <c r="F225" s="276">
        <v>2614145.4545454546</v>
      </c>
      <c r="G225" s="148">
        <v>0</v>
      </c>
      <c r="H225" s="253">
        <v>0</v>
      </c>
      <c r="I225" s="309">
        <v>2614145.4545454546</v>
      </c>
      <c r="J225" s="276">
        <v>2614145.4545454546</v>
      </c>
      <c r="K225" s="148">
        <v>0</v>
      </c>
    </row>
    <row r="226" spans="1:11" ht="24.75" x14ac:dyDescent="0.25">
      <c r="A226" s="299" t="s">
        <v>646</v>
      </c>
      <c r="B226" s="15" t="s">
        <v>647</v>
      </c>
      <c r="C226" s="308">
        <v>0</v>
      </c>
      <c r="D226" s="308">
        <v>0</v>
      </c>
      <c r="E226" s="314">
        <v>1440000</v>
      </c>
      <c r="F226" s="276">
        <v>1440000</v>
      </c>
      <c r="G226" s="148">
        <v>0</v>
      </c>
      <c r="H226" s="253">
        <v>0</v>
      </c>
      <c r="I226" s="309">
        <v>1440000</v>
      </c>
      <c r="J226" s="276">
        <v>1440000</v>
      </c>
      <c r="K226" s="148">
        <v>0</v>
      </c>
    </row>
    <row r="227" spans="1:11" ht="24.75" x14ac:dyDescent="0.25">
      <c r="A227" s="299" t="s">
        <v>648</v>
      </c>
      <c r="B227" s="15" t="s">
        <v>649</v>
      </c>
      <c r="C227" s="308">
        <v>0</v>
      </c>
      <c r="D227" s="308">
        <v>0</v>
      </c>
      <c r="E227" s="314">
        <v>6131172.7272727275</v>
      </c>
      <c r="F227" s="276">
        <v>6131172.7272727275</v>
      </c>
      <c r="G227" s="148">
        <v>0</v>
      </c>
      <c r="H227" s="253">
        <v>0</v>
      </c>
      <c r="I227" s="309">
        <v>6131172.7272727275</v>
      </c>
      <c r="J227" s="276">
        <v>6131172.7272727275</v>
      </c>
      <c r="K227" s="148">
        <v>0</v>
      </c>
    </row>
    <row r="228" spans="1:11" ht="27" x14ac:dyDescent="0.25">
      <c r="A228" s="313" t="s">
        <v>650</v>
      </c>
      <c r="B228" s="304" t="s">
        <v>651</v>
      </c>
      <c r="C228" s="297">
        <v>0</v>
      </c>
      <c r="D228" s="297">
        <v>0</v>
      </c>
      <c r="E228" s="315">
        <v>6393126.5909090908</v>
      </c>
      <c r="F228" s="269">
        <v>6393126.5909090908</v>
      </c>
      <c r="G228" s="183">
        <v>0</v>
      </c>
      <c r="H228" s="251">
        <v>0</v>
      </c>
      <c r="I228" s="298">
        <v>11030626.59090909</v>
      </c>
      <c r="J228" s="269">
        <v>11030626.59090909</v>
      </c>
      <c r="K228" s="183">
        <v>0</v>
      </c>
    </row>
    <row r="229" spans="1:11" ht="27" x14ac:dyDescent="0.25">
      <c r="A229" s="299" t="s">
        <v>652</v>
      </c>
      <c r="B229" s="300" t="s">
        <v>653</v>
      </c>
      <c r="C229" s="308">
        <v>0</v>
      </c>
      <c r="D229" s="308">
        <v>0</v>
      </c>
      <c r="E229" s="314">
        <v>280000</v>
      </c>
      <c r="F229" s="276">
        <v>280000</v>
      </c>
      <c r="G229" s="148">
        <v>0</v>
      </c>
      <c r="H229" s="253">
        <v>0</v>
      </c>
      <c r="I229" s="309">
        <v>280000</v>
      </c>
      <c r="J229" s="276">
        <v>280000</v>
      </c>
      <c r="K229" s="148">
        <v>0</v>
      </c>
    </row>
    <row r="230" spans="1:11" ht="27" x14ac:dyDescent="0.25">
      <c r="A230" s="299" t="s">
        <v>654</v>
      </c>
      <c r="B230" s="300" t="s">
        <v>655</v>
      </c>
      <c r="C230" s="308">
        <v>0</v>
      </c>
      <c r="D230" s="308">
        <v>0</v>
      </c>
      <c r="E230" s="314">
        <v>275626.59090909088</v>
      </c>
      <c r="F230" s="276">
        <v>275626.59090909088</v>
      </c>
      <c r="G230" s="148">
        <v>0</v>
      </c>
      <c r="H230" s="253">
        <v>0</v>
      </c>
      <c r="I230" s="309">
        <v>275626.59090909088</v>
      </c>
      <c r="J230" s="276">
        <v>275626.59090909088</v>
      </c>
      <c r="K230" s="148">
        <v>0</v>
      </c>
    </row>
    <row r="231" spans="1:11" ht="27" x14ac:dyDescent="0.25">
      <c r="A231" s="299" t="s">
        <v>656</v>
      </c>
      <c r="B231" s="300" t="s">
        <v>657</v>
      </c>
      <c r="C231" s="308">
        <v>0</v>
      </c>
      <c r="D231" s="308">
        <v>0</v>
      </c>
      <c r="E231" s="314">
        <v>1200000</v>
      </c>
      <c r="F231" s="276">
        <v>1200000</v>
      </c>
      <c r="G231" s="148">
        <v>0</v>
      </c>
      <c r="H231" s="253">
        <v>0</v>
      </c>
      <c r="I231" s="309">
        <v>1200000</v>
      </c>
      <c r="J231" s="276">
        <v>1200000</v>
      </c>
      <c r="K231" s="148">
        <v>0</v>
      </c>
    </row>
    <row r="232" spans="1:11" ht="27" x14ac:dyDescent="0.25">
      <c r="A232" s="299" t="s">
        <v>658</v>
      </c>
      <c r="B232" s="300" t="s">
        <v>659</v>
      </c>
      <c r="C232" s="308">
        <v>0</v>
      </c>
      <c r="D232" s="308">
        <v>0</v>
      </c>
      <c r="E232" s="314">
        <v>637500</v>
      </c>
      <c r="F232" s="276">
        <v>637500</v>
      </c>
      <c r="G232" s="148">
        <v>0</v>
      </c>
      <c r="H232" s="253">
        <v>0</v>
      </c>
      <c r="I232" s="309">
        <v>1275000</v>
      </c>
      <c r="J232" s="276">
        <v>1275000</v>
      </c>
      <c r="K232" s="148">
        <v>0</v>
      </c>
    </row>
    <row r="233" spans="1:11" x14ac:dyDescent="0.25">
      <c r="A233" s="299" t="s">
        <v>660</v>
      </c>
      <c r="B233" s="300" t="s">
        <v>661</v>
      </c>
      <c r="C233" s="308">
        <v>0</v>
      </c>
      <c r="D233" s="308">
        <v>0</v>
      </c>
      <c r="E233" s="314">
        <v>4000000</v>
      </c>
      <c r="F233" s="276">
        <v>4000000</v>
      </c>
      <c r="G233" s="148">
        <v>0</v>
      </c>
      <c r="H233" s="253">
        <v>0</v>
      </c>
      <c r="I233" s="309">
        <v>8000000</v>
      </c>
      <c r="J233" s="276">
        <v>8000000</v>
      </c>
      <c r="K233" s="148">
        <v>0</v>
      </c>
    </row>
    <row r="234" spans="1:11" ht="27" x14ac:dyDescent="0.25">
      <c r="A234" s="313" t="s">
        <v>662</v>
      </c>
      <c r="B234" s="304" t="s">
        <v>663</v>
      </c>
      <c r="C234" s="297">
        <v>0</v>
      </c>
      <c r="D234" s="297">
        <v>0</v>
      </c>
      <c r="E234" s="315">
        <v>325333.33333333331</v>
      </c>
      <c r="F234" s="269">
        <v>325333.33333333331</v>
      </c>
      <c r="G234" s="183">
        <v>0</v>
      </c>
      <c r="H234" s="251">
        <v>0</v>
      </c>
      <c r="I234" s="298">
        <v>650666.66666666663</v>
      </c>
      <c r="J234" s="269">
        <v>650666.66666666663</v>
      </c>
      <c r="K234" s="183">
        <v>0</v>
      </c>
    </row>
    <row r="235" spans="1:11" x14ac:dyDescent="0.25">
      <c r="A235" s="14" t="s">
        <v>664</v>
      </c>
      <c r="B235" s="15" t="s">
        <v>665</v>
      </c>
      <c r="C235" s="308">
        <v>0</v>
      </c>
      <c r="D235" s="308">
        <v>0</v>
      </c>
      <c r="E235" s="314">
        <v>240000</v>
      </c>
      <c r="F235" s="276">
        <v>240000</v>
      </c>
      <c r="G235" s="148">
        <v>0</v>
      </c>
      <c r="H235" s="253">
        <v>0</v>
      </c>
      <c r="I235" s="309">
        <v>480000</v>
      </c>
      <c r="J235" s="276">
        <v>480000</v>
      </c>
      <c r="K235" s="148">
        <v>0</v>
      </c>
    </row>
    <row r="236" spans="1:11" x14ac:dyDescent="0.25">
      <c r="A236" s="14" t="s">
        <v>666</v>
      </c>
      <c r="B236" s="15" t="s">
        <v>667</v>
      </c>
      <c r="C236" s="308">
        <v>0</v>
      </c>
      <c r="D236" s="308">
        <v>0</v>
      </c>
      <c r="E236" s="314">
        <v>85333.333333333328</v>
      </c>
      <c r="F236" s="276">
        <v>85333.333333333328</v>
      </c>
      <c r="G236" s="148">
        <v>0</v>
      </c>
      <c r="H236" s="253">
        <v>0</v>
      </c>
      <c r="I236" s="309">
        <v>170666.66666666666</v>
      </c>
      <c r="J236" s="276">
        <v>170666.66666666666</v>
      </c>
      <c r="K236" s="148">
        <v>0</v>
      </c>
    </row>
    <row r="237" spans="1:11" x14ac:dyDescent="0.25">
      <c r="A237" s="316" t="s">
        <v>207</v>
      </c>
      <c r="B237" s="12" t="s">
        <v>668</v>
      </c>
      <c r="C237" s="297">
        <v>62042.78</v>
      </c>
      <c r="D237" s="297">
        <v>62042.78</v>
      </c>
      <c r="E237" s="315">
        <v>427400</v>
      </c>
      <c r="F237" s="269">
        <v>365357.22</v>
      </c>
      <c r="G237" s="183">
        <v>0.1451632662611137</v>
      </c>
      <c r="H237" s="251">
        <v>79637.56</v>
      </c>
      <c r="I237" s="298">
        <v>854800</v>
      </c>
      <c r="J237" s="269">
        <v>775162.44</v>
      </c>
      <c r="K237" s="183">
        <v>9.3165138043986892E-2</v>
      </c>
    </row>
    <row r="238" spans="1:11" ht="24.75" x14ac:dyDescent="0.25">
      <c r="A238" s="317" t="s">
        <v>669</v>
      </c>
      <c r="B238" s="15" t="s">
        <v>670</v>
      </c>
      <c r="C238" s="308">
        <v>62042.78</v>
      </c>
      <c r="D238" s="308">
        <v>62042.78</v>
      </c>
      <c r="E238" s="314">
        <v>17600</v>
      </c>
      <c r="F238" s="276">
        <v>-44442.78</v>
      </c>
      <c r="G238" s="148">
        <v>3.5251579545454543</v>
      </c>
      <c r="H238" s="253">
        <v>79637.56</v>
      </c>
      <c r="I238" s="309">
        <v>35200</v>
      </c>
      <c r="J238" s="276">
        <v>-44437.56</v>
      </c>
      <c r="K238" s="148">
        <v>2.2624306818181816</v>
      </c>
    </row>
    <row r="239" spans="1:11" ht="24.75" x14ac:dyDescent="0.25">
      <c r="A239" s="317" t="s">
        <v>671</v>
      </c>
      <c r="B239" s="15" t="s">
        <v>672</v>
      </c>
      <c r="C239" s="308">
        <v>0</v>
      </c>
      <c r="D239" s="308">
        <v>0</v>
      </c>
      <c r="E239" s="314">
        <v>59800</v>
      </c>
      <c r="F239" s="276">
        <v>59800</v>
      </c>
      <c r="G239" s="148">
        <v>0</v>
      </c>
      <c r="H239" s="253">
        <v>0</v>
      </c>
      <c r="I239" s="309">
        <v>119600</v>
      </c>
      <c r="J239" s="276">
        <v>119600</v>
      </c>
      <c r="K239" s="148">
        <v>0</v>
      </c>
    </row>
    <row r="240" spans="1:11" x14ac:dyDescent="0.25">
      <c r="A240" s="318"/>
      <c r="B240" s="300" t="s">
        <v>673</v>
      </c>
      <c r="C240" s="308">
        <v>0</v>
      </c>
      <c r="D240" s="308">
        <v>0</v>
      </c>
      <c r="E240" s="314">
        <v>350000</v>
      </c>
      <c r="F240" s="276">
        <v>350000</v>
      </c>
      <c r="G240" s="148">
        <v>0</v>
      </c>
      <c r="H240" s="253">
        <v>0</v>
      </c>
      <c r="I240" s="309">
        <v>700000</v>
      </c>
      <c r="J240" s="276">
        <v>700000</v>
      </c>
      <c r="K240" s="148">
        <v>0</v>
      </c>
    </row>
    <row r="241" spans="1:11" x14ac:dyDescent="0.25">
      <c r="A241" s="211"/>
      <c r="B241" s="319"/>
      <c r="C241" s="136"/>
      <c r="D241" s="136"/>
      <c r="E241" s="321"/>
      <c r="F241" s="276"/>
      <c r="G241" s="148"/>
      <c r="H241" s="253"/>
      <c r="I241" s="253"/>
      <c r="J241" s="276"/>
      <c r="K241" s="148"/>
    </row>
    <row r="242" spans="1:11" ht="15.75" x14ac:dyDescent="0.25">
      <c r="A242" s="223" t="s">
        <v>462</v>
      </c>
      <c r="B242" s="224" t="s">
        <v>196</v>
      </c>
      <c r="C242" s="146">
        <v>1121930</v>
      </c>
      <c r="D242" s="146">
        <v>1121930</v>
      </c>
      <c r="E242" s="221">
        <v>16615822.373333335</v>
      </c>
      <c r="F242" s="280">
        <v>15493892.373333335</v>
      </c>
      <c r="G242" s="201">
        <v>6.7521785849166321E-2</v>
      </c>
      <c r="H242" s="144">
        <v>1651453.82</v>
      </c>
      <c r="I242" s="144">
        <v>27237013.006666668</v>
      </c>
      <c r="J242" s="280">
        <v>25585559.186666667</v>
      </c>
      <c r="K242" s="201">
        <v>6.0632706662649902E-2</v>
      </c>
    </row>
    <row r="243" spans="1:11" x14ac:dyDescent="0.25">
      <c r="A243" s="45" t="s">
        <v>195</v>
      </c>
      <c r="B243" s="46" t="s">
        <v>196</v>
      </c>
      <c r="C243" s="49">
        <v>1121930</v>
      </c>
      <c r="D243" s="49">
        <v>1121930</v>
      </c>
      <c r="E243" s="189">
        <v>16615822.373333335</v>
      </c>
      <c r="F243" s="322">
        <v>15493892.373333335</v>
      </c>
      <c r="G243" s="183">
        <v>6.7521785849166321E-2</v>
      </c>
      <c r="H243" s="189">
        <v>1651453.82</v>
      </c>
      <c r="I243" s="189">
        <v>27237013.006666668</v>
      </c>
      <c r="J243" s="322">
        <v>25585559.186666667</v>
      </c>
      <c r="K243" s="183">
        <v>6.0632706662649902E-2</v>
      </c>
    </row>
    <row r="244" spans="1:11" x14ac:dyDescent="0.25">
      <c r="A244" s="47" t="s">
        <v>197</v>
      </c>
      <c r="B244" s="30" t="s">
        <v>198</v>
      </c>
      <c r="C244" s="36">
        <v>1121930</v>
      </c>
      <c r="D244" s="36">
        <v>1121930</v>
      </c>
      <c r="E244" s="225">
        <v>11010745.966666667</v>
      </c>
      <c r="F244" s="322">
        <v>9888815.9666666668</v>
      </c>
      <c r="G244" s="183">
        <v>0.10189409540429593</v>
      </c>
      <c r="H244" s="225">
        <v>1154380</v>
      </c>
      <c r="I244" s="225">
        <v>19984162.433333337</v>
      </c>
      <c r="J244" s="322">
        <v>18829782.433333337</v>
      </c>
      <c r="K244" s="183">
        <v>5.7764742648133624E-2</v>
      </c>
    </row>
    <row r="245" spans="1:11" x14ac:dyDescent="0.25">
      <c r="A245" s="43" t="s">
        <v>199</v>
      </c>
      <c r="B245" s="48" t="s">
        <v>353</v>
      </c>
      <c r="C245" s="147">
        <v>0</v>
      </c>
      <c r="D245" s="147">
        <v>0</v>
      </c>
      <c r="E245" s="195">
        <v>2530899.9000000004</v>
      </c>
      <c r="F245" s="323">
        <v>2530899.9000000004</v>
      </c>
      <c r="G245" s="148">
        <v>0</v>
      </c>
      <c r="H245" s="195">
        <v>0</v>
      </c>
      <c r="I245" s="195">
        <v>4978799.8000000007</v>
      </c>
      <c r="J245" s="323">
        <v>4978799.8000000007</v>
      </c>
      <c r="K245" s="148">
        <v>0</v>
      </c>
    </row>
    <row r="246" spans="1:11" ht="24" x14ac:dyDescent="0.25">
      <c r="A246" s="43" t="s">
        <v>200</v>
      </c>
      <c r="B246" s="48" t="s">
        <v>561</v>
      </c>
      <c r="C246" s="147">
        <v>1121930</v>
      </c>
      <c r="D246" s="147">
        <v>1121930</v>
      </c>
      <c r="E246" s="195">
        <v>8438706.0666666664</v>
      </c>
      <c r="F246" s="323">
        <v>7316776.0666666664</v>
      </c>
      <c r="G246" s="148">
        <v>0.13295047737610896</v>
      </c>
      <c r="H246" s="195">
        <v>1121930</v>
      </c>
      <c r="I246" s="195">
        <v>14964222.633333333</v>
      </c>
      <c r="J246" s="323">
        <v>13842292.633333333</v>
      </c>
      <c r="K246" s="148">
        <v>7.4974158530685148E-2</v>
      </c>
    </row>
    <row r="247" spans="1:11" x14ac:dyDescent="0.25">
      <c r="A247" s="21" t="s">
        <v>489</v>
      </c>
      <c r="B247" s="48" t="s">
        <v>490</v>
      </c>
      <c r="C247" s="147">
        <v>0</v>
      </c>
      <c r="D247" s="147">
        <v>0</v>
      </c>
      <c r="E247" s="195">
        <v>0</v>
      </c>
      <c r="F247" s="272">
        <v>0</v>
      </c>
      <c r="G247" s="148" t="s">
        <v>16</v>
      </c>
      <c r="H247" s="195">
        <v>32450</v>
      </c>
      <c r="I247" s="195">
        <v>0</v>
      </c>
      <c r="J247" s="272">
        <v>-32450</v>
      </c>
      <c r="K247" s="148" t="s">
        <v>16</v>
      </c>
    </row>
    <row r="248" spans="1:11" ht="24" x14ac:dyDescent="0.25">
      <c r="A248" s="21" t="s">
        <v>674</v>
      </c>
      <c r="B248" s="320" t="s">
        <v>675</v>
      </c>
      <c r="C248" s="147">
        <v>0</v>
      </c>
      <c r="D248" s="147">
        <v>0</v>
      </c>
      <c r="E248" s="195">
        <v>41140</v>
      </c>
      <c r="F248" s="272">
        <v>41140</v>
      </c>
      <c r="G248" s="148">
        <v>0</v>
      </c>
      <c r="H248" s="195">
        <v>0</v>
      </c>
      <c r="I248" s="195">
        <v>41140</v>
      </c>
      <c r="J248" s="272">
        <v>41140</v>
      </c>
      <c r="K248" s="148">
        <v>0</v>
      </c>
    </row>
    <row r="249" spans="1:11" ht="24.75" x14ac:dyDescent="0.25">
      <c r="A249" s="27" t="s">
        <v>491</v>
      </c>
      <c r="B249" s="28" t="s">
        <v>492</v>
      </c>
      <c r="C249" s="36">
        <v>0</v>
      </c>
      <c r="D249" s="36">
        <v>0</v>
      </c>
      <c r="E249" s="208">
        <v>1250184.1066666667</v>
      </c>
      <c r="F249" s="269">
        <v>1250184.1066666667</v>
      </c>
      <c r="G249" s="183">
        <v>0</v>
      </c>
      <c r="H249" s="189">
        <v>338953.82</v>
      </c>
      <c r="I249" s="189">
        <v>2112650.7733333334</v>
      </c>
      <c r="J249" s="269">
        <v>1773696.9533333334</v>
      </c>
      <c r="K249" s="183">
        <v>0.16044006149923198</v>
      </c>
    </row>
    <row r="250" spans="1:11" x14ac:dyDescent="0.25">
      <c r="A250" s="14" t="s">
        <v>502</v>
      </c>
      <c r="B250" s="226" t="s">
        <v>503</v>
      </c>
      <c r="C250" s="141">
        <v>0</v>
      </c>
      <c r="D250" s="141">
        <v>0</v>
      </c>
      <c r="E250" s="227">
        <v>753300</v>
      </c>
      <c r="F250" s="276">
        <v>753300</v>
      </c>
      <c r="G250" s="148">
        <v>0</v>
      </c>
      <c r="H250" s="205">
        <v>82489.08</v>
      </c>
      <c r="I250" s="205">
        <v>1459100</v>
      </c>
      <c r="J250" s="276">
        <v>1376610.92</v>
      </c>
      <c r="K250" s="148">
        <v>5.6534219724487696E-2</v>
      </c>
    </row>
    <row r="251" spans="1:11" x14ac:dyDescent="0.25">
      <c r="A251" s="14" t="s">
        <v>493</v>
      </c>
      <c r="B251" s="226" t="s">
        <v>494</v>
      </c>
      <c r="C251" s="141">
        <v>0</v>
      </c>
      <c r="D251" s="141">
        <v>0</v>
      </c>
      <c r="E251" s="195">
        <v>496884.10666666669</v>
      </c>
      <c r="F251" s="276">
        <v>496884.10666666669</v>
      </c>
      <c r="G251" s="20">
        <v>0</v>
      </c>
      <c r="H251" s="195">
        <v>256464.74</v>
      </c>
      <c r="I251" s="195">
        <v>653550.77333333343</v>
      </c>
      <c r="J251" s="276">
        <v>397086.03333333344</v>
      </c>
      <c r="K251" s="20">
        <v>0.39241746848824266</v>
      </c>
    </row>
    <row r="252" spans="1:11" ht="24" x14ac:dyDescent="0.25">
      <c r="A252" s="29" t="s">
        <v>676</v>
      </c>
      <c r="B252" s="50" t="s">
        <v>677</v>
      </c>
      <c r="C252" s="39">
        <v>0</v>
      </c>
      <c r="D252" s="39">
        <v>0</v>
      </c>
      <c r="E252" s="208">
        <v>563118.80000000005</v>
      </c>
      <c r="F252" s="277">
        <v>563118.80000000005</v>
      </c>
      <c r="G252" s="20">
        <v>0</v>
      </c>
      <c r="H252" s="208">
        <v>0</v>
      </c>
      <c r="I252" s="208">
        <v>563118.80000000005</v>
      </c>
      <c r="J252" s="277">
        <v>563118.80000000005</v>
      </c>
      <c r="K252" s="20">
        <v>0</v>
      </c>
    </row>
    <row r="253" spans="1:11" x14ac:dyDescent="0.25">
      <c r="A253" s="43" t="s">
        <v>678</v>
      </c>
      <c r="B253" s="48" t="s">
        <v>679</v>
      </c>
      <c r="C253" s="80">
        <v>0</v>
      </c>
      <c r="D253" s="80">
        <v>0</v>
      </c>
      <c r="E253" s="195">
        <v>563118.80000000005</v>
      </c>
      <c r="F253" s="324">
        <v>563118.80000000005</v>
      </c>
      <c r="G253" s="20">
        <v>0</v>
      </c>
      <c r="H253" s="227">
        <v>0</v>
      </c>
      <c r="I253" s="227">
        <v>563118.80000000005</v>
      </c>
      <c r="J253" s="324">
        <v>563118.80000000005</v>
      </c>
      <c r="K253" s="20">
        <v>0</v>
      </c>
    </row>
    <row r="254" spans="1:11" ht="24" x14ac:dyDescent="0.25">
      <c r="A254" s="29" t="s">
        <v>201</v>
      </c>
      <c r="B254" s="30" t="s">
        <v>202</v>
      </c>
      <c r="C254" s="36">
        <v>0</v>
      </c>
      <c r="D254" s="36">
        <v>0</v>
      </c>
      <c r="E254" s="189">
        <v>3624273.5</v>
      </c>
      <c r="F254" s="171">
        <v>0</v>
      </c>
      <c r="G254" s="217">
        <v>0</v>
      </c>
      <c r="H254" s="189">
        <v>0</v>
      </c>
      <c r="I254" s="189">
        <v>4242081</v>
      </c>
      <c r="J254" s="269">
        <v>4242081</v>
      </c>
      <c r="K254" s="183">
        <v>0</v>
      </c>
    </row>
    <row r="255" spans="1:11" x14ac:dyDescent="0.25">
      <c r="A255" s="14" t="s">
        <v>510</v>
      </c>
      <c r="B255" s="48" t="s">
        <v>562</v>
      </c>
      <c r="C255" s="325">
        <v>0</v>
      </c>
      <c r="D255" s="325">
        <v>0</v>
      </c>
      <c r="E255" s="195">
        <v>138000</v>
      </c>
      <c r="F255" s="324">
        <v>138000</v>
      </c>
      <c r="G255" s="148">
        <v>0</v>
      </c>
      <c r="H255" s="195">
        <v>0</v>
      </c>
      <c r="I255" s="195">
        <v>258000</v>
      </c>
      <c r="J255" s="324">
        <v>258000</v>
      </c>
      <c r="K255" s="148">
        <v>0</v>
      </c>
    </row>
    <row r="256" spans="1:11" x14ac:dyDescent="0.25">
      <c r="A256" s="14" t="s">
        <v>680</v>
      </c>
      <c r="B256" s="226" t="s">
        <v>681</v>
      </c>
      <c r="C256" s="80">
        <v>0</v>
      </c>
      <c r="D256" s="80">
        <v>0</v>
      </c>
      <c r="E256" s="195">
        <v>1300000</v>
      </c>
      <c r="F256" s="269">
        <v>1300000</v>
      </c>
      <c r="G256" s="148">
        <v>0</v>
      </c>
      <c r="H256" s="195">
        <v>0</v>
      </c>
      <c r="I256" s="195">
        <v>1300000</v>
      </c>
      <c r="J256" s="269">
        <v>1300000</v>
      </c>
      <c r="K256" s="148">
        <v>0</v>
      </c>
    </row>
    <row r="257" spans="1:11" ht="24" x14ac:dyDescent="0.25">
      <c r="A257" s="14" t="s">
        <v>463</v>
      </c>
      <c r="B257" s="226" t="s">
        <v>464</v>
      </c>
      <c r="C257" s="141">
        <v>0</v>
      </c>
      <c r="D257" s="141">
        <v>0</v>
      </c>
      <c r="E257" s="195">
        <v>1742106.8333333335</v>
      </c>
      <c r="F257" s="276">
        <v>1742106.8333333335</v>
      </c>
      <c r="G257" s="148">
        <v>0</v>
      </c>
      <c r="H257" s="195">
        <v>158120</v>
      </c>
      <c r="I257" s="195">
        <v>2115747.666666667</v>
      </c>
      <c r="J257" s="276">
        <v>1957627.666666667</v>
      </c>
      <c r="K257" s="148">
        <v>7.4734810058477347E-2</v>
      </c>
    </row>
    <row r="258" spans="1:11" x14ac:dyDescent="0.25">
      <c r="A258" s="14" t="s">
        <v>203</v>
      </c>
      <c r="B258" s="228" t="s">
        <v>465</v>
      </c>
      <c r="C258" s="141">
        <v>0</v>
      </c>
      <c r="D258" s="141">
        <v>0</v>
      </c>
      <c r="E258" s="195">
        <v>124166.66666666666</v>
      </c>
      <c r="F258" s="276">
        <v>124166.66666666666</v>
      </c>
      <c r="G258" s="148">
        <v>0</v>
      </c>
      <c r="H258" s="195">
        <v>0</v>
      </c>
      <c r="I258" s="195">
        <v>248333.33333333331</v>
      </c>
      <c r="J258" s="276">
        <v>248333.33333333331</v>
      </c>
      <c r="K258" s="148">
        <v>0</v>
      </c>
    </row>
    <row r="259" spans="1:11" x14ac:dyDescent="0.25">
      <c r="A259" s="14" t="s">
        <v>682</v>
      </c>
      <c r="B259" s="226" t="s">
        <v>683</v>
      </c>
      <c r="C259" s="141">
        <v>0</v>
      </c>
      <c r="D259" s="141">
        <v>0</v>
      </c>
      <c r="E259" s="195">
        <v>320000</v>
      </c>
      <c r="F259" s="272">
        <v>320000</v>
      </c>
      <c r="G259" s="148">
        <v>0</v>
      </c>
      <c r="H259" s="195">
        <v>0</v>
      </c>
      <c r="I259" s="195">
        <v>320000</v>
      </c>
      <c r="J259" s="272">
        <v>320000</v>
      </c>
      <c r="K259" s="148">
        <v>0</v>
      </c>
    </row>
    <row r="260" spans="1:11" x14ac:dyDescent="0.25">
      <c r="A260" s="29" t="s">
        <v>466</v>
      </c>
      <c r="B260" s="50" t="s">
        <v>467</v>
      </c>
      <c r="C260" s="37">
        <v>0</v>
      </c>
      <c r="D260" s="37">
        <v>0</v>
      </c>
      <c r="E260" s="196">
        <v>167500</v>
      </c>
      <c r="F260" s="281">
        <v>167500</v>
      </c>
      <c r="G260" s="183">
        <v>0</v>
      </c>
      <c r="H260" s="196">
        <v>0</v>
      </c>
      <c r="I260" s="196">
        <v>335000</v>
      </c>
      <c r="J260" s="281">
        <v>335000</v>
      </c>
      <c r="K260" s="183">
        <v>0</v>
      </c>
    </row>
    <row r="261" spans="1:11" x14ac:dyDescent="0.25">
      <c r="A261" s="14" t="s">
        <v>468</v>
      </c>
      <c r="B261" s="48" t="s">
        <v>469</v>
      </c>
      <c r="C261" s="141">
        <v>0</v>
      </c>
      <c r="D261" s="141">
        <v>0</v>
      </c>
      <c r="E261" s="205">
        <v>167500</v>
      </c>
      <c r="F261" s="276">
        <v>167500</v>
      </c>
      <c r="G261" s="148">
        <v>0</v>
      </c>
      <c r="H261" s="205">
        <v>0</v>
      </c>
      <c r="I261" s="205">
        <v>335000</v>
      </c>
      <c r="J261" s="276">
        <v>335000</v>
      </c>
      <c r="K261" s="148">
        <v>0</v>
      </c>
    </row>
    <row r="262" spans="1:11" x14ac:dyDescent="0.25">
      <c r="A262" s="14"/>
      <c r="B262" s="48"/>
      <c r="C262" s="141"/>
      <c r="D262" s="141"/>
      <c r="E262" s="205"/>
      <c r="F262" s="272"/>
      <c r="G262" s="148"/>
      <c r="H262" s="326"/>
      <c r="I262" s="326"/>
      <c r="J262" s="272"/>
      <c r="K262" s="148"/>
    </row>
    <row r="263" spans="1:11" x14ac:dyDescent="0.25">
      <c r="A263" s="52"/>
      <c r="B263" s="52" t="s">
        <v>208</v>
      </c>
      <c r="C263" s="229">
        <v>187165423.34000003</v>
      </c>
      <c r="D263" s="229">
        <v>172917394.33000001</v>
      </c>
      <c r="E263" s="230">
        <v>321642848.35159874</v>
      </c>
      <c r="F263" s="327">
        <v>134477425.01159871</v>
      </c>
      <c r="G263" s="201" t="s">
        <v>16</v>
      </c>
      <c r="H263" s="230">
        <v>396185665.60000002</v>
      </c>
      <c r="I263" s="230">
        <v>551821808.66325808</v>
      </c>
      <c r="J263" s="327">
        <v>155636143.06325805</v>
      </c>
      <c r="K263" s="201">
        <v>0.71795941983468625</v>
      </c>
    </row>
    <row r="264" spans="1:11" x14ac:dyDescent="0.25">
      <c r="A264" s="11"/>
      <c r="B264" s="19"/>
      <c r="C264" s="141"/>
      <c r="D264" s="141"/>
      <c r="E264" s="231"/>
      <c r="F264" s="328"/>
      <c r="G264" s="148"/>
      <c r="H264" s="329"/>
      <c r="I264" s="231"/>
      <c r="J264" s="328"/>
      <c r="K264" s="257"/>
    </row>
    <row r="265" spans="1:11" x14ac:dyDescent="0.25">
      <c r="A265" s="11"/>
      <c r="B265" s="53" t="s">
        <v>684</v>
      </c>
      <c r="C265" s="147"/>
      <c r="D265" s="147"/>
      <c r="E265" s="231"/>
      <c r="F265" s="328"/>
      <c r="G265" s="148"/>
      <c r="H265" s="231"/>
      <c r="I265" s="231"/>
      <c r="J265" s="328"/>
      <c r="K265" s="257"/>
    </row>
    <row r="266" spans="1:11" x14ac:dyDescent="0.25">
      <c r="A266" s="11"/>
      <c r="B266" s="53" t="s">
        <v>518</v>
      </c>
      <c r="C266" s="147">
        <v>288088812.08000004</v>
      </c>
      <c r="D266" s="147"/>
      <c r="E266" s="231"/>
      <c r="F266" s="328"/>
      <c r="G266" s="330"/>
      <c r="H266" s="231"/>
      <c r="I266" s="231"/>
      <c r="J266" s="328"/>
      <c r="K266" s="330"/>
    </row>
    <row r="267" spans="1:11" x14ac:dyDescent="0.25">
      <c r="A267" s="11"/>
      <c r="B267" s="53" t="s">
        <v>685</v>
      </c>
      <c r="C267" s="147"/>
      <c r="D267" s="147">
        <v>302336841.09000003</v>
      </c>
      <c r="E267" s="231"/>
      <c r="F267" s="328"/>
      <c r="G267" s="330"/>
      <c r="H267" s="231"/>
      <c r="I267" s="231"/>
      <c r="J267" s="328"/>
      <c r="K267" s="330"/>
    </row>
    <row r="268" spans="1:11" x14ac:dyDescent="0.25">
      <c r="A268" s="11"/>
      <c r="B268" s="15"/>
      <c r="C268" s="141"/>
      <c r="D268" s="141"/>
      <c r="E268" s="231"/>
      <c r="F268" s="328"/>
      <c r="G268" s="330"/>
      <c r="H268" s="231"/>
      <c r="I268" s="231"/>
      <c r="J268" s="328"/>
      <c r="K268" s="330"/>
    </row>
    <row r="269" spans="1:11" x14ac:dyDescent="0.25">
      <c r="A269" s="52"/>
      <c r="B269" s="52" t="s">
        <v>209</v>
      </c>
      <c r="C269" s="229">
        <v>475254235.42000008</v>
      </c>
      <c r="D269" s="229">
        <v>475254235.42000008</v>
      </c>
      <c r="E269" s="230">
        <v>321642848.35159874</v>
      </c>
      <c r="F269" s="327">
        <v>321642848.35159874</v>
      </c>
      <c r="G269" s="201">
        <v>0</v>
      </c>
      <c r="H269" s="230">
        <v>396185665.60000002</v>
      </c>
      <c r="I269" s="230">
        <v>551821808.66325808</v>
      </c>
      <c r="J269" s="327">
        <v>155636143.06325805</v>
      </c>
      <c r="K269" s="201">
        <v>0.71795941983468625</v>
      </c>
    </row>
    <row r="270" spans="1:11" x14ac:dyDescent="0.25">
      <c r="A270" s="54"/>
      <c r="B270" s="55"/>
      <c r="C270" s="232"/>
      <c r="D270" s="233"/>
      <c r="E270" s="61"/>
      <c r="F270" s="54"/>
      <c r="G270" s="331"/>
      <c r="H270" s="54"/>
      <c r="I270" s="54"/>
      <c r="J270" s="54"/>
      <c r="K270" s="234"/>
    </row>
    <row r="271" spans="1:11" x14ac:dyDescent="0.25">
      <c r="A271" s="54"/>
      <c r="B271" s="55"/>
      <c r="C271" s="232"/>
      <c r="D271" s="233"/>
      <c r="E271" s="61"/>
      <c r="F271" s="54"/>
      <c r="G271" s="331"/>
      <c r="H271" s="54"/>
      <c r="I271" s="54"/>
      <c r="J271" s="54"/>
      <c r="K271" s="234"/>
    </row>
    <row r="272" spans="1:11" x14ac:dyDescent="0.25">
      <c r="A272" s="54"/>
      <c r="B272" s="56">
        <v>45730</v>
      </c>
      <c r="C272" s="232"/>
      <c r="D272" s="233"/>
      <c r="E272" s="61"/>
      <c r="F272" s="54"/>
      <c r="G272" s="331"/>
      <c r="H272" s="54"/>
      <c r="I272" s="54"/>
      <c r="J272" s="54"/>
      <c r="K272" s="234"/>
    </row>
  </sheetData>
  <mergeCells count="11">
    <mergeCell ref="K7:K8"/>
    <mergeCell ref="A1:G1"/>
    <mergeCell ref="A2:G2"/>
    <mergeCell ref="A3:G3"/>
    <mergeCell ref="A4:G4"/>
    <mergeCell ref="J7:J8"/>
    <mergeCell ref="A7:A8"/>
    <mergeCell ref="B7:B8"/>
    <mergeCell ref="F7:F8"/>
    <mergeCell ref="G7:G8"/>
    <mergeCell ref="A5:G5"/>
  </mergeCells>
  <printOptions horizontalCentered="1"/>
  <pageMargins left="0.19685039370078741" right="0.19685039370078741" top="0.39370078740157483" bottom="0.59055118110236227" header="0.31496062992125984" footer="0"/>
  <pageSetup scale="85" fitToHeight="0" orientation="portrait" r:id="rId1"/>
  <headerFooter>
    <oddFooter>&amp;LSMoreta&amp;C&amp;8&amp;P de &amp;N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98"/>
  <sheetViews>
    <sheetView workbookViewId="0">
      <selection activeCell="B91" sqref="B91"/>
    </sheetView>
  </sheetViews>
  <sheetFormatPr baseColWidth="10" defaultRowHeight="15" x14ac:dyDescent="0.25"/>
  <cols>
    <col min="1" max="1" width="11.42578125" style="2"/>
    <col min="2" max="2" width="46.42578125" style="5" customWidth="1"/>
    <col min="3" max="3" width="17" style="3" customWidth="1"/>
    <col min="4" max="4" width="18" style="3" customWidth="1"/>
  </cols>
  <sheetData>
    <row r="1" spans="1:4" x14ac:dyDescent="0.25">
      <c r="A1" s="57"/>
      <c r="B1" s="58"/>
      <c r="C1" s="58"/>
      <c r="D1" s="58"/>
    </row>
    <row r="2" spans="1:4" x14ac:dyDescent="0.25">
      <c r="A2" s="83"/>
      <c r="B2" s="84" t="s">
        <v>415</v>
      </c>
      <c r="C2" s="388" t="s">
        <v>687</v>
      </c>
      <c r="D2" s="388"/>
    </row>
    <row r="3" spans="1:4" x14ac:dyDescent="0.25">
      <c r="A3" s="83"/>
      <c r="B3" s="85"/>
      <c r="C3" s="83"/>
      <c r="D3" s="95"/>
    </row>
    <row r="4" spans="1:4" x14ac:dyDescent="0.25">
      <c r="A4" s="57"/>
      <c r="B4" s="84" t="s">
        <v>426</v>
      </c>
      <c r="C4" s="83"/>
      <c r="D4" s="95"/>
    </row>
    <row r="5" spans="1:4" x14ac:dyDescent="0.25">
      <c r="A5" s="57"/>
      <c r="B5" s="86"/>
      <c r="C5" s="83"/>
      <c r="D5" s="95"/>
    </row>
    <row r="6" spans="1:4" x14ac:dyDescent="0.25">
      <c r="A6" s="87"/>
      <c r="B6" s="88" t="s">
        <v>214</v>
      </c>
      <c r="C6" s="96">
        <v>1866885316.3800001</v>
      </c>
      <c r="D6" s="96"/>
    </row>
    <row r="7" spans="1:4" x14ac:dyDescent="0.25">
      <c r="A7" s="57"/>
      <c r="B7" s="89"/>
      <c r="C7" s="58"/>
      <c r="D7" s="58"/>
    </row>
    <row r="8" spans="1:4" x14ac:dyDescent="0.25">
      <c r="A8" s="57"/>
      <c r="B8" s="89" t="s">
        <v>215</v>
      </c>
      <c r="C8" s="97">
        <v>459726092.85000002</v>
      </c>
      <c r="D8" s="58"/>
    </row>
    <row r="9" spans="1:4" x14ac:dyDescent="0.25">
      <c r="A9" s="57"/>
      <c r="B9" s="89"/>
      <c r="C9" s="58"/>
      <c r="D9" s="58"/>
    </row>
    <row r="10" spans="1:4" x14ac:dyDescent="0.25">
      <c r="A10" s="90"/>
      <c r="B10" s="88" t="s">
        <v>216</v>
      </c>
      <c r="C10" s="98">
        <v>2326611409.23</v>
      </c>
      <c r="D10" s="150"/>
    </row>
    <row r="11" spans="1:4" x14ac:dyDescent="0.25">
      <c r="A11" s="57"/>
      <c r="B11" s="89"/>
      <c r="C11" s="58"/>
      <c r="D11" s="58"/>
    </row>
    <row r="12" spans="1:4" x14ac:dyDescent="0.25">
      <c r="A12" s="57"/>
      <c r="B12" s="89" t="s">
        <v>563</v>
      </c>
      <c r="C12" s="235">
        <v>475254235.42000008</v>
      </c>
      <c r="D12" s="58"/>
    </row>
    <row r="13" spans="1:4" x14ac:dyDescent="0.25">
      <c r="A13" s="57"/>
      <c r="B13" s="89"/>
      <c r="C13" s="58"/>
      <c r="D13" s="58"/>
    </row>
    <row r="14" spans="1:4" x14ac:dyDescent="0.25">
      <c r="A14" s="87"/>
      <c r="B14" s="88" t="s">
        <v>217</v>
      </c>
      <c r="C14" s="98">
        <v>1851357173.8099999</v>
      </c>
      <c r="D14" s="150"/>
    </row>
    <row r="15" spans="1:4" x14ac:dyDescent="0.25">
      <c r="A15" s="57"/>
      <c r="B15" s="89"/>
      <c r="C15" s="58"/>
      <c r="D15" s="58"/>
    </row>
    <row r="16" spans="1:4" ht="15.75" thickBot="1" x14ac:dyDescent="0.3">
      <c r="A16" s="57"/>
      <c r="B16" s="89" t="s">
        <v>218</v>
      </c>
      <c r="C16" s="100">
        <v>-15528142.570000172</v>
      </c>
      <c r="D16" s="58"/>
    </row>
    <row r="17" spans="1:4" ht="15.75" thickTop="1" x14ac:dyDescent="0.25">
      <c r="A17" s="91" t="s">
        <v>219</v>
      </c>
      <c r="B17" s="89"/>
      <c r="C17" s="101">
        <v>-15528142.57</v>
      </c>
      <c r="D17" s="97"/>
    </row>
    <row r="18" spans="1:4" x14ac:dyDescent="0.25">
      <c r="A18" s="57"/>
      <c r="B18" s="58"/>
      <c r="C18" s="102">
        <v>1.7136335372924805E-7</v>
      </c>
      <c r="D18" s="99"/>
    </row>
    <row r="19" spans="1:4" x14ac:dyDescent="0.25">
      <c r="A19" s="57"/>
      <c r="B19" s="58"/>
      <c r="C19" s="58"/>
      <c r="D19" s="58"/>
    </row>
    <row r="20" spans="1:4" x14ac:dyDescent="0.25">
      <c r="A20" s="57"/>
      <c r="B20" s="84" t="s">
        <v>427</v>
      </c>
      <c r="C20" s="103"/>
      <c r="D20" s="95"/>
    </row>
    <row r="21" spans="1:4" x14ac:dyDescent="0.25">
      <c r="A21" s="57"/>
      <c r="B21" s="89"/>
      <c r="C21" s="236"/>
      <c r="D21" s="58"/>
    </row>
    <row r="22" spans="1:4" x14ac:dyDescent="0.25">
      <c r="A22" s="87"/>
      <c r="B22" s="88" t="s">
        <v>220</v>
      </c>
      <c r="C22" s="103">
        <v>313698553.97000003</v>
      </c>
      <c r="D22" s="58"/>
    </row>
    <row r="23" spans="1:4" x14ac:dyDescent="0.25">
      <c r="A23" s="57"/>
      <c r="B23" s="89"/>
      <c r="C23" s="58"/>
      <c r="D23" s="58"/>
    </row>
    <row r="24" spans="1:4" x14ac:dyDescent="0.25">
      <c r="A24" s="57"/>
      <c r="B24" s="89" t="s">
        <v>221</v>
      </c>
      <c r="C24" s="104">
        <v>14248029.00999999</v>
      </c>
      <c r="D24" s="58"/>
    </row>
    <row r="25" spans="1:4" x14ac:dyDescent="0.25">
      <c r="A25" s="57"/>
      <c r="B25" s="89"/>
      <c r="C25" s="58"/>
      <c r="D25" s="58"/>
    </row>
    <row r="26" spans="1:4" x14ac:dyDescent="0.25">
      <c r="A26" s="57"/>
      <c r="B26" s="89" t="s">
        <v>222</v>
      </c>
      <c r="C26" s="104">
        <v>302336841.09000003</v>
      </c>
      <c r="D26" s="58"/>
    </row>
    <row r="27" spans="1:4" x14ac:dyDescent="0.25">
      <c r="A27" s="57"/>
      <c r="B27" s="89"/>
      <c r="C27" s="58"/>
      <c r="D27" s="58"/>
    </row>
    <row r="28" spans="1:4" x14ac:dyDescent="0.25">
      <c r="A28" s="87"/>
      <c r="B28" s="88" t="s">
        <v>223</v>
      </c>
      <c r="C28" s="103">
        <v>25609741.889999986</v>
      </c>
      <c r="D28" s="150"/>
    </row>
    <row r="29" spans="1:4" x14ac:dyDescent="0.25">
      <c r="A29" s="57"/>
      <c r="B29" s="89"/>
      <c r="C29" s="104"/>
      <c r="D29" s="58"/>
    </row>
    <row r="30" spans="1:4" ht="15.75" thickBot="1" x14ac:dyDescent="0.3">
      <c r="A30" s="57"/>
      <c r="B30" s="89" t="s">
        <v>224</v>
      </c>
      <c r="C30" s="100">
        <v>-288088812.08000004</v>
      </c>
      <c r="D30" s="58"/>
    </row>
    <row r="31" spans="1:4" ht="15.75" thickTop="1" x14ac:dyDescent="0.25">
      <c r="A31" s="57"/>
      <c r="B31" s="89"/>
      <c r="C31" s="102">
        <v>-288088812.08000004</v>
      </c>
      <c r="D31" s="58"/>
    </row>
    <row r="32" spans="1:4" x14ac:dyDescent="0.25">
      <c r="A32" s="57"/>
      <c r="B32" s="58"/>
      <c r="C32" s="104">
        <v>0</v>
      </c>
      <c r="D32" s="58"/>
    </row>
    <row r="33" spans="1:4" ht="15.75" thickBot="1" x14ac:dyDescent="0.3">
      <c r="A33" s="57"/>
      <c r="B33" s="58"/>
      <c r="C33" s="58"/>
      <c r="D33" s="58"/>
    </row>
    <row r="34" spans="1:4" ht="15.75" thickBot="1" x14ac:dyDescent="0.3">
      <c r="A34" s="57"/>
      <c r="B34" s="92"/>
      <c r="C34" s="389" t="s">
        <v>225</v>
      </c>
      <c r="D34" s="390"/>
    </row>
    <row r="35" spans="1:4" ht="15.75" thickBot="1" x14ac:dyDescent="0.3">
      <c r="A35" s="90"/>
      <c r="B35" s="93"/>
      <c r="C35" s="105" t="s">
        <v>226</v>
      </c>
      <c r="D35" s="106" t="s">
        <v>3</v>
      </c>
    </row>
    <row r="36" spans="1:4" x14ac:dyDescent="0.25">
      <c r="A36" s="91"/>
      <c r="B36" s="94"/>
      <c r="C36" s="343"/>
      <c r="D36" s="237"/>
    </row>
    <row r="37" spans="1:4" x14ac:dyDescent="0.25">
      <c r="A37" s="332" t="s">
        <v>227</v>
      </c>
      <c r="B37" s="333" t="s">
        <v>444</v>
      </c>
      <c r="C37" s="344">
        <v>265575627.47999999</v>
      </c>
      <c r="D37" s="344">
        <v>265575627.47999999</v>
      </c>
    </row>
    <row r="38" spans="1:4" x14ac:dyDescent="0.25">
      <c r="A38" s="334" t="s">
        <v>228</v>
      </c>
      <c r="B38" s="335" t="s">
        <v>229</v>
      </c>
      <c r="C38" s="344"/>
      <c r="D38" s="344"/>
    </row>
    <row r="39" spans="1:4" x14ac:dyDescent="0.25">
      <c r="A39" s="332" t="s">
        <v>230</v>
      </c>
      <c r="B39" s="333" t="s">
        <v>231</v>
      </c>
      <c r="C39" s="344"/>
      <c r="D39" s="344"/>
    </row>
    <row r="40" spans="1:4" x14ac:dyDescent="0.25">
      <c r="A40" s="334" t="s">
        <v>232</v>
      </c>
      <c r="B40" s="333" t="s">
        <v>233</v>
      </c>
      <c r="C40" s="345"/>
      <c r="D40" s="345"/>
    </row>
    <row r="41" spans="1:4" x14ac:dyDescent="0.25">
      <c r="A41" s="334" t="s">
        <v>234</v>
      </c>
      <c r="B41" s="333" t="s">
        <v>235</v>
      </c>
      <c r="C41" s="345">
        <v>3727056.44</v>
      </c>
      <c r="D41" s="345"/>
    </row>
    <row r="42" spans="1:4" x14ac:dyDescent="0.25">
      <c r="A42" s="332" t="s">
        <v>236</v>
      </c>
      <c r="B42" s="333" t="s">
        <v>386</v>
      </c>
      <c r="C42" s="344"/>
      <c r="D42" s="321"/>
    </row>
    <row r="43" spans="1:4" x14ac:dyDescent="0.25">
      <c r="A43" s="332" t="s">
        <v>237</v>
      </c>
      <c r="B43" s="333" t="s">
        <v>238</v>
      </c>
      <c r="C43" s="344"/>
      <c r="D43" s="321"/>
    </row>
    <row r="44" spans="1:4" x14ac:dyDescent="0.25">
      <c r="A44" s="332" t="s">
        <v>239</v>
      </c>
      <c r="B44" s="333" t="s">
        <v>240</v>
      </c>
      <c r="C44" s="344"/>
      <c r="D44" s="321"/>
    </row>
    <row r="45" spans="1:4" x14ac:dyDescent="0.25">
      <c r="A45" s="334" t="s">
        <v>241</v>
      </c>
      <c r="B45" s="333" t="s">
        <v>242</v>
      </c>
      <c r="C45" s="345">
        <v>280000</v>
      </c>
      <c r="D45" s="345">
        <v>280000</v>
      </c>
    </row>
    <row r="46" spans="1:4" x14ac:dyDescent="0.25">
      <c r="A46" s="332" t="s">
        <v>243</v>
      </c>
      <c r="B46" s="333" t="s">
        <v>244</v>
      </c>
      <c r="C46" s="344"/>
      <c r="D46" s="344"/>
    </row>
    <row r="47" spans="1:4" x14ac:dyDescent="0.25">
      <c r="A47" s="332" t="s">
        <v>245</v>
      </c>
      <c r="B47" s="333" t="s">
        <v>246</v>
      </c>
      <c r="C47" s="344">
        <v>41920.089999999997</v>
      </c>
      <c r="D47" s="344">
        <v>41920.089999999997</v>
      </c>
    </row>
    <row r="48" spans="1:4" x14ac:dyDescent="0.25">
      <c r="A48" s="332" t="s">
        <v>247</v>
      </c>
      <c r="B48" s="333" t="s">
        <v>445</v>
      </c>
      <c r="C48" s="344"/>
      <c r="D48" s="344"/>
    </row>
    <row r="49" spans="1:4" x14ac:dyDescent="0.25">
      <c r="A49" s="336"/>
      <c r="B49" s="337"/>
      <c r="C49" s="346"/>
      <c r="D49" s="346"/>
    </row>
    <row r="50" spans="1:4" x14ac:dyDescent="0.25">
      <c r="A50" s="332"/>
      <c r="B50" s="337"/>
      <c r="C50" s="344"/>
      <c r="D50" s="344"/>
    </row>
    <row r="51" spans="1:4" x14ac:dyDescent="0.25">
      <c r="A51" s="334" t="s">
        <v>248</v>
      </c>
      <c r="B51" s="335" t="s">
        <v>387</v>
      </c>
      <c r="C51" s="344">
        <v>7579453.1799999997</v>
      </c>
      <c r="D51" s="344">
        <v>7579453.1799999997</v>
      </c>
    </row>
    <row r="52" spans="1:4" x14ac:dyDescent="0.25">
      <c r="A52" s="334" t="s">
        <v>249</v>
      </c>
      <c r="B52" s="335" t="s">
        <v>388</v>
      </c>
      <c r="C52" s="345">
        <v>252.85</v>
      </c>
      <c r="D52" s="345">
        <v>252.85</v>
      </c>
    </row>
    <row r="53" spans="1:4" x14ac:dyDescent="0.25">
      <c r="A53" s="334" t="s">
        <v>250</v>
      </c>
      <c r="B53" s="335" t="s">
        <v>389</v>
      </c>
      <c r="C53" s="344"/>
      <c r="D53" s="344"/>
    </row>
    <row r="54" spans="1:4" x14ac:dyDescent="0.25">
      <c r="A54" s="334" t="s">
        <v>251</v>
      </c>
      <c r="B54" s="335" t="s">
        <v>390</v>
      </c>
      <c r="C54" s="344"/>
      <c r="D54" s="344"/>
    </row>
    <row r="55" spans="1:4" x14ac:dyDescent="0.25">
      <c r="A55" s="334" t="s">
        <v>252</v>
      </c>
      <c r="B55" s="335" t="s">
        <v>253</v>
      </c>
      <c r="C55" s="345">
        <v>30110683.68</v>
      </c>
      <c r="D55" s="345">
        <v>30110683.68</v>
      </c>
    </row>
    <row r="56" spans="1:4" ht="15.75" thickBot="1" x14ac:dyDescent="0.3">
      <c r="A56" s="332" t="s">
        <v>254</v>
      </c>
      <c r="B56" s="335" t="s">
        <v>255</v>
      </c>
      <c r="C56" s="347"/>
      <c r="D56" s="347"/>
    </row>
    <row r="57" spans="1:4" ht="15" hidden="1" customHeight="1" x14ac:dyDescent="0.3">
      <c r="A57" s="332" t="s">
        <v>256</v>
      </c>
      <c r="B57" s="338" t="s">
        <v>257</v>
      </c>
      <c r="C57" s="348"/>
      <c r="D57" s="349"/>
    </row>
    <row r="58" spans="1:4" ht="15" hidden="1" customHeight="1" x14ac:dyDescent="0.3">
      <c r="A58" s="332"/>
      <c r="B58" s="338"/>
      <c r="C58" s="348"/>
      <c r="D58" s="350"/>
    </row>
    <row r="59" spans="1:4" ht="15.75" thickBot="1" x14ac:dyDescent="0.3">
      <c r="A59" s="334"/>
      <c r="B59" s="339" t="s">
        <v>258</v>
      </c>
      <c r="C59" s="351">
        <v>307314993.72000003</v>
      </c>
      <c r="D59" s="352">
        <v>303587937.28000003</v>
      </c>
    </row>
    <row r="60" spans="1:4" x14ac:dyDescent="0.25">
      <c r="A60" s="334"/>
      <c r="B60" s="335"/>
      <c r="C60" s="345"/>
      <c r="D60" s="353"/>
    </row>
    <row r="61" spans="1:4" x14ac:dyDescent="0.25">
      <c r="A61" s="334" t="s">
        <v>248</v>
      </c>
      <c r="B61" s="335" t="s">
        <v>391</v>
      </c>
      <c r="C61" s="345"/>
      <c r="D61" s="345"/>
    </row>
    <row r="62" spans="1:4" x14ac:dyDescent="0.25">
      <c r="A62" s="334" t="s">
        <v>249</v>
      </c>
      <c r="B62" s="335" t="s">
        <v>392</v>
      </c>
      <c r="C62" s="321"/>
      <c r="D62" s="321"/>
    </row>
    <row r="63" spans="1:4" x14ac:dyDescent="0.25">
      <c r="A63" s="334" t="s">
        <v>250</v>
      </c>
      <c r="B63" s="335" t="s">
        <v>393</v>
      </c>
      <c r="C63" s="354">
        <v>5816007.4500000002</v>
      </c>
      <c r="D63" s="354"/>
    </row>
    <row r="64" spans="1:4" x14ac:dyDescent="0.25">
      <c r="A64" s="334" t="s">
        <v>251</v>
      </c>
      <c r="B64" s="335" t="s">
        <v>394</v>
      </c>
      <c r="C64" s="354"/>
      <c r="D64" s="321"/>
    </row>
    <row r="65" spans="1:4" x14ac:dyDescent="0.25">
      <c r="A65" s="334" t="s">
        <v>252</v>
      </c>
      <c r="B65" s="335" t="s">
        <v>259</v>
      </c>
      <c r="C65" s="321"/>
      <c r="D65" s="321"/>
    </row>
    <row r="66" spans="1:4" x14ac:dyDescent="0.25">
      <c r="A66" s="332" t="s">
        <v>254</v>
      </c>
      <c r="B66" s="335" t="s">
        <v>260</v>
      </c>
      <c r="C66" s="321">
        <v>630586.18000000005</v>
      </c>
      <c r="D66" s="321">
        <v>630586.18000000005</v>
      </c>
    </row>
    <row r="67" spans="1:4" x14ac:dyDescent="0.25">
      <c r="A67" s="332" t="s">
        <v>256</v>
      </c>
      <c r="B67" s="335" t="s">
        <v>261</v>
      </c>
      <c r="C67" s="321"/>
      <c r="D67" s="321"/>
    </row>
    <row r="68" spans="1:4" x14ac:dyDescent="0.25">
      <c r="A68" s="332"/>
      <c r="B68" s="338" t="s">
        <v>446</v>
      </c>
      <c r="C68" s="321"/>
      <c r="D68" s="321"/>
    </row>
    <row r="69" spans="1:4" x14ac:dyDescent="0.25">
      <c r="A69" s="332"/>
      <c r="B69" s="340" t="s">
        <v>446</v>
      </c>
      <c r="C69" s="321"/>
      <c r="D69" s="321"/>
    </row>
    <row r="70" spans="1:4" x14ac:dyDescent="0.25">
      <c r="A70" s="334" t="s">
        <v>227</v>
      </c>
      <c r="B70" s="338" t="s">
        <v>262</v>
      </c>
      <c r="C70" s="321"/>
      <c r="D70" s="321"/>
    </row>
    <row r="71" spans="1:4" x14ac:dyDescent="0.25">
      <c r="A71" s="334" t="s">
        <v>228</v>
      </c>
      <c r="B71" s="338" t="s">
        <v>263</v>
      </c>
      <c r="C71" s="321"/>
      <c r="D71" s="321"/>
    </row>
    <row r="72" spans="1:4" x14ac:dyDescent="0.25">
      <c r="A72" s="334" t="s">
        <v>230</v>
      </c>
      <c r="B72" s="338" t="s">
        <v>264</v>
      </c>
      <c r="C72" s="321">
        <v>620510.01</v>
      </c>
      <c r="D72" s="321">
        <v>620510.01</v>
      </c>
    </row>
    <row r="73" spans="1:4" x14ac:dyDescent="0.25">
      <c r="A73" s="334" t="s">
        <v>232</v>
      </c>
      <c r="B73" s="338" t="s">
        <v>395</v>
      </c>
      <c r="C73" s="321">
        <v>357343.91</v>
      </c>
      <c r="D73" s="321"/>
    </row>
    <row r="74" spans="1:4" x14ac:dyDescent="0.25">
      <c r="A74" s="334" t="s">
        <v>234</v>
      </c>
      <c r="B74" s="335" t="s">
        <v>396</v>
      </c>
      <c r="C74" s="321"/>
      <c r="D74" s="321"/>
    </row>
    <row r="75" spans="1:4" x14ac:dyDescent="0.25">
      <c r="A75" s="332" t="s">
        <v>236</v>
      </c>
      <c r="B75" s="335" t="s">
        <v>397</v>
      </c>
      <c r="C75" s="354">
        <v>7107682.9000000004</v>
      </c>
      <c r="D75" s="354"/>
    </row>
    <row r="76" spans="1:4" x14ac:dyDescent="0.25">
      <c r="A76" s="332" t="s">
        <v>237</v>
      </c>
      <c r="B76" s="335" t="s">
        <v>265</v>
      </c>
      <c r="C76" s="354">
        <v>4694051.1900000004</v>
      </c>
      <c r="D76" s="354"/>
    </row>
    <row r="77" spans="1:4" x14ac:dyDescent="0.25">
      <c r="A77" s="332" t="s">
        <v>239</v>
      </c>
      <c r="B77" s="333" t="s">
        <v>398</v>
      </c>
      <c r="C77" s="345"/>
      <c r="D77" s="345"/>
    </row>
    <row r="78" spans="1:4" x14ac:dyDescent="0.25">
      <c r="A78" s="334" t="s">
        <v>241</v>
      </c>
      <c r="B78" s="335" t="s">
        <v>266</v>
      </c>
      <c r="C78" s="321"/>
      <c r="D78" s="321"/>
    </row>
    <row r="79" spans="1:4" x14ac:dyDescent="0.25">
      <c r="A79" s="334" t="s">
        <v>243</v>
      </c>
      <c r="B79" s="335" t="s">
        <v>267</v>
      </c>
      <c r="C79" s="321"/>
      <c r="D79" s="355"/>
    </row>
    <row r="80" spans="1:4" x14ac:dyDescent="0.25">
      <c r="A80" s="334" t="s">
        <v>245</v>
      </c>
      <c r="B80" s="335" t="s">
        <v>268</v>
      </c>
      <c r="C80" s="354"/>
      <c r="D80" s="356"/>
    </row>
    <row r="81" spans="1:4" x14ac:dyDescent="0.25">
      <c r="A81" s="332" t="s">
        <v>247</v>
      </c>
      <c r="B81" s="335" t="s">
        <v>269</v>
      </c>
      <c r="C81" s="321"/>
      <c r="D81" s="321"/>
    </row>
    <row r="82" spans="1:4" ht="15.75" thickBot="1" x14ac:dyDescent="0.3">
      <c r="A82" s="332"/>
      <c r="B82" s="335"/>
      <c r="C82" s="321"/>
      <c r="D82" s="357"/>
    </row>
    <row r="83" spans="1:4" ht="15.75" thickBot="1" x14ac:dyDescent="0.3">
      <c r="A83" s="334"/>
      <c r="B83" s="341" t="s">
        <v>258</v>
      </c>
      <c r="C83" s="358">
        <v>19226181.640000001</v>
      </c>
      <c r="D83" s="358">
        <v>1251096.19</v>
      </c>
    </row>
    <row r="84" spans="1:4" ht="15.75" customHeight="1" thickBot="1" x14ac:dyDescent="0.3">
      <c r="A84" s="334"/>
      <c r="B84" s="342" t="s">
        <v>270</v>
      </c>
      <c r="C84" s="359">
        <v>-288088812.08000004</v>
      </c>
      <c r="D84" s="360">
        <v>302336841.09000003</v>
      </c>
    </row>
    <row r="85" spans="1:4" ht="16.5" thickTop="1" thickBot="1" x14ac:dyDescent="0.3">
      <c r="A85" s="334"/>
      <c r="B85" s="342" t="s">
        <v>271</v>
      </c>
      <c r="C85" s="361"/>
      <c r="D85" s="362">
        <v>14248029.00999999</v>
      </c>
    </row>
    <row r="86" spans="1:4" x14ac:dyDescent="0.25">
      <c r="A86" s="57"/>
      <c r="B86" s="58"/>
      <c r="C86" s="58"/>
      <c r="D86" s="58"/>
    </row>
    <row r="87" spans="1:4" x14ac:dyDescent="0.25">
      <c r="A87" s="57"/>
      <c r="B87" s="59" t="s">
        <v>495</v>
      </c>
      <c r="C87" s="58"/>
      <c r="D87" s="99"/>
    </row>
    <row r="88" spans="1:4" x14ac:dyDescent="0.25">
      <c r="A88" s="57"/>
      <c r="B88" s="60" t="s">
        <v>496</v>
      </c>
      <c r="C88" s="58"/>
      <c r="D88" s="99"/>
    </row>
    <row r="89" spans="1:4" x14ac:dyDescent="0.25">
      <c r="A89" s="57"/>
      <c r="B89" s="58"/>
      <c r="C89" s="58"/>
      <c r="D89" s="99"/>
    </row>
    <row r="90" spans="1:4" x14ac:dyDescent="0.25">
      <c r="A90" s="57"/>
      <c r="B90" s="66">
        <v>45733</v>
      </c>
      <c r="C90" s="58"/>
      <c r="D90" s="58"/>
    </row>
    <row r="91" spans="1:4" x14ac:dyDescent="0.25">
      <c r="A91" s="57"/>
      <c r="B91" s="66"/>
      <c r="C91" s="109"/>
      <c r="D91" s="109"/>
    </row>
    <row r="92" spans="1:4" x14ac:dyDescent="0.25">
      <c r="A92" s="57"/>
      <c r="B92" s="107"/>
      <c r="C92" s="108"/>
      <c r="D92" s="109"/>
    </row>
    <row r="93" spans="1:4" x14ac:dyDescent="0.25">
      <c r="C93" s="6"/>
      <c r="D93" s="7"/>
    </row>
    <row r="94" spans="1:4" x14ac:dyDescent="0.25">
      <c r="D94" s="8"/>
    </row>
    <row r="96" spans="1:4" x14ac:dyDescent="0.25">
      <c r="D96" s="4"/>
    </row>
    <row r="98" spans="4:4" x14ac:dyDescent="0.25">
      <c r="D98" s="4"/>
    </row>
  </sheetData>
  <mergeCells count="2">
    <mergeCell ref="C2:D2"/>
    <mergeCell ref="C34:D34"/>
  </mergeCells>
  <pageMargins left="0.7" right="0.7" top="0.75" bottom="0.75" header="0.3" footer="0.3"/>
  <pageSetup scale="53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C48"/>
  <sheetViews>
    <sheetView topLeftCell="A27" zoomScaleNormal="100" workbookViewId="0">
      <selection activeCell="E38" sqref="E38"/>
    </sheetView>
  </sheetViews>
  <sheetFormatPr baseColWidth="10" defaultRowHeight="15" x14ac:dyDescent="0.25"/>
  <cols>
    <col min="1" max="1" width="69.5703125" style="65" customWidth="1"/>
    <col min="2" max="2" width="3.7109375" style="65" customWidth="1"/>
    <col min="3" max="3" width="22.7109375" style="63" customWidth="1"/>
    <col min="4" max="16384" width="11.42578125" style="63"/>
  </cols>
  <sheetData>
    <row r="1" spans="1:3" x14ac:dyDescent="0.25">
      <c r="A1" s="62"/>
      <c r="B1" s="62"/>
    </row>
    <row r="2" spans="1:3" ht="15.75" x14ac:dyDescent="0.25">
      <c r="A2" s="391" t="s">
        <v>354</v>
      </c>
      <c r="B2" s="391"/>
      <c r="C2" s="391"/>
    </row>
    <row r="3" spans="1:3" ht="15.75" x14ac:dyDescent="0.25">
      <c r="A3" s="391" t="s">
        <v>355</v>
      </c>
      <c r="B3" s="391"/>
      <c r="C3" s="391"/>
    </row>
    <row r="4" spans="1:3" ht="15.75" x14ac:dyDescent="0.25">
      <c r="A4" s="391" t="s">
        <v>690</v>
      </c>
      <c r="B4" s="391"/>
      <c r="C4" s="391"/>
    </row>
    <row r="5" spans="1:3" ht="15.75" x14ac:dyDescent="0.25">
      <c r="A5" s="391" t="s">
        <v>350</v>
      </c>
      <c r="B5" s="391"/>
      <c r="C5" s="391"/>
    </row>
    <row r="6" spans="1:3" ht="15.75" x14ac:dyDescent="0.25">
      <c r="A6" s="64"/>
      <c r="B6" s="64"/>
      <c r="C6" s="64"/>
    </row>
    <row r="8" spans="1:3" x14ac:dyDescent="0.25">
      <c r="A8" s="110" t="s">
        <v>356</v>
      </c>
      <c r="B8" s="110"/>
      <c r="C8" s="238"/>
    </row>
    <row r="9" spans="1:3" x14ac:dyDescent="0.25">
      <c r="A9" s="111" t="s">
        <v>357</v>
      </c>
      <c r="B9" s="111"/>
      <c r="C9" s="239"/>
    </row>
    <row r="10" spans="1:3" x14ac:dyDescent="0.25">
      <c r="A10" s="89" t="s">
        <v>358</v>
      </c>
      <c r="B10" s="89"/>
      <c r="C10" s="104">
        <v>165191759.53</v>
      </c>
    </row>
    <row r="11" spans="1:3" x14ac:dyDescent="0.25">
      <c r="A11" s="89" t="s">
        <v>13</v>
      </c>
      <c r="B11" s="112"/>
      <c r="C11" s="104">
        <v>14260398.32</v>
      </c>
    </row>
    <row r="12" spans="1:3" x14ac:dyDescent="0.25">
      <c r="A12" s="89" t="s">
        <v>15</v>
      </c>
      <c r="B12" s="89"/>
      <c r="C12" s="104">
        <v>3889338.19</v>
      </c>
    </row>
    <row r="13" spans="1:3" x14ac:dyDescent="0.25">
      <c r="A13" s="89" t="s">
        <v>688</v>
      </c>
      <c r="B13" s="89"/>
      <c r="C13" s="104">
        <v>10000</v>
      </c>
    </row>
    <row r="14" spans="1:3" x14ac:dyDescent="0.25">
      <c r="A14" s="112" t="s">
        <v>24</v>
      </c>
      <c r="B14" s="112"/>
      <c r="C14" s="240">
        <v>2641098.2300000004</v>
      </c>
    </row>
    <row r="15" spans="1:3" x14ac:dyDescent="0.25">
      <c r="A15" s="111" t="s">
        <v>359</v>
      </c>
      <c r="B15" s="111"/>
      <c r="C15" s="113">
        <v>459726092.85000002</v>
      </c>
    </row>
    <row r="16" spans="1:3" x14ac:dyDescent="0.25">
      <c r="A16" s="111"/>
      <c r="B16" s="111"/>
      <c r="C16" s="65"/>
    </row>
    <row r="17" spans="1:3" x14ac:dyDescent="0.25">
      <c r="A17" s="111" t="s">
        <v>360</v>
      </c>
      <c r="B17" s="111"/>
      <c r="C17" s="113">
        <v>459726092.85000002</v>
      </c>
    </row>
    <row r="18" spans="1:3" x14ac:dyDescent="0.25">
      <c r="A18" s="111"/>
      <c r="B18" s="111"/>
      <c r="C18" s="65"/>
    </row>
    <row r="19" spans="1:3" x14ac:dyDescent="0.25">
      <c r="A19" s="110" t="s">
        <v>361</v>
      </c>
      <c r="B19" s="110"/>
      <c r="C19" s="65"/>
    </row>
    <row r="20" spans="1:3" x14ac:dyDescent="0.25">
      <c r="A20" s="111" t="s">
        <v>362</v>
      </c>
      <c r="B20" s="111"/>
      <c r="C20" s="65"/>
    </row>
    <row r="21" spans="1:3" x14ac:dyDescent="0.25">
      <c r="A21" s="112" t="s">
        <v>363</v>
      </c>
      <c r="B21" s="112"/>
      <c r="C21" s="104">
        <v>102975896.05000001</v>
      </c>
    </row>
    <row r="22" spans="1:3" x14ac:dyDescent="0.25">
      <c r="A22" s="112" t="s">
        <v>689</v>
      </c>
      <c r="B22" s="112"/>
      <c r="C22" s="104">
        <v>10348064.999999998</v>
      </c>
    </row>
    <row r="23" spans="1:3" x14ac:dyDescent="0.25">
      <c r="A23" s="112" t="s">
        <v>364</v>
      </c>
      <c r="B23" s="112"/>
      <c r="C23" s="104">
        <v>46562827.460000001</v>
      </c>
    </row>
    <row r="24" spans="1:3" x14ac:dyDescent="0.25">
      <c r="A24" s="112" t="s">
        <v>365</v>
      </c>
      <c r="B24" s="112"/>
      <c r="C24" s="104">
        <v>18100760.739999998</v>
      </c>
    </row>
    <row r="25" spans="1:3" x14ac:dyDescent="0.25">
      <c r="A25" s="112" t="s">
        <v>366</v>
      </c>
      <c r="B25" s="112"/>
      <c r="C25" s="104">
        <v>3377219.75</v>
      </c>
    </row>
    <row r="26" spans="1:3" x14ac:dyDescent="0.25">
      <c r="A26" s="111" t="s">
        <v>367</v>
      </c>
      <c r="B26" s="111"/>
      <c r="C26" s="114">
        <v>181364769.00000003</v>
      </c>
    </row>
    <row r="27" spans="1:3" x14ac:dyDescent="0.25">
      <c r="A27" s="111"/>
      <c r="B27" s="111"/>
      <c r="C27" s="65"/>
    </row>
    <row r="28" spans="1:3" x14ac:dyDescent="0.25">
      <c r="A28" s="111" t="s">
        <v>368</v>
      </c>
      <c r="B28" s="111"/>
      <c r="C28" s="65"/>
    </row>
    <row r="29" spans="1:3" x14ac:dyDescent="0.25">
      <c r="A29" s="112" t="s">
        <v>370</v>
      </c>
      <c r="B29" s="112"/>
      <c r="C29" s="104">
        <v>4678724.34</v>
      </c>
    </row>
    <row r="30" spans="1:3" x14ac:dyDescent="0.25">
      <c r="A30" s="112" t="s">
        <v>369</v>
      </c>
      <c r="B30" s="112"/>
      <c r="C30" s="104">
        <v>1121930</v>
      </c>
    </row>
    <row r="31" spans="1:3" x14ac:dyDescent="0.25">
      <c r="A31" s="111" t="s">
        <v>371</v>
      </c>
      <c r="B31" s="111"/>
      <c r="C31" s="113">
        <v>5800654.3399999999</v>
      </c>
    </row>
    <row r="32" spans="1:3" x14ac:dyDescent="0.25">
      <c r="A32" s="111"/>
      <c r="B32" s="111"/>
      <c r="C32" s="65"/>
    </row>
    <row r="33" spans="1:3" x14ac:dyDescent="0.25">
      <c r="A33" s="111" t="s">
        <v>531</v>
      </c>
      <c r="B33" s="111"/>
      <c r="C33" s="65"/>
    </row>
    <row r="34" spans="1:3" x14ac:dyDescent="0.25">
      <c r="A34" s="112" t="s">
        <v>532</v>
      </c>
      <c r="B34" s="112"/>
      <c r="C34" s="104">
        <v>288088812.08000004</v>
      </c>
    </row>
    <row r="35" spans="1:3" x14ac:dyDescent="0.25">
      <c r="A35" s="111" t="s">
        <v>533</v>
      </c>
      <c r="B35" s="111"/>
      <c r="C35" s="113">
        <v>288088812.08000004</v>
      </c>
    </row>
    <row r="36" spans="1:3" x14ac:dyDescent="0.25">
      <c r="A36" s="111"/>
      <c r="B36" s="111"/>
      <c r="C36" s="65"/>
    </row>
    <row r="37" spans="1:3" x14ac:dyDescent="0.25">
      <c r="A37" s="111" t="s">
        <v>497</v>
      </c>
      <c r="B37" s="111"/>
      <c r="C37" s="113">
        <v>475254235.42000008</v>
      </c>
    </row>
    <row r="38" spans="1:3" x14ac:dyDescent="0.25">
      <c r="A38" s="111"/>
      <c r="B38" s="111"/>
      <c r="C38" s="65"/>
    </row>
    <row r="39" spans="1:3" ht="14.25" customHeight="1" x14ac:dyDescent="0.25">
      <c r="A39" s="364" t="s">
        <v>372</v>
      </c>
      <c r="B39" s="88"/>
      <c r="C39" s="365">
        <v>-15528142.569999933</v>
      </c>
    </row>
    <row r="40" spans="1:3" x14ac:dyDescent="0.25">
      <c r="A40" s="111" t="s">
        <v>373</v>
      </c>
      <c r="B40" s="111"/>
      <c r="C40" s="363">
        <v>1866885316.3799999</v>
      </c>
    </row>
    <row r="41" spans="1:3" ht="15.75" thickBot="1" x14ac:dyDescent="0.3">
      <c r="A41" s="111" t="s">
        <v>374</v>
      </c>
      <c r="B41" s="111"/>
      <c r="C41" s="242">
        <v>1851357173.8099999</v>
      </c>
    </row>
    <row r="42" spans="1:3" ht="15.75" thickTop="1" x14ac:dyDescent="0.25">
      <c r="C42" s="65"/>
    </row>
    <row r="43" spans="1:3" x14ac:dyDescent="0.25">
      <c r="A43" s="76" t="s">
        <v>495</v>
      </c>
      <c r="C43" s="241"/>
    </row>
    <row r="44" spans="1:3" x14ac:dyDescent="0.25">
      <c r="A44" s="77" t="s">
        <v>496</v>
      </c>
      <c r="C44" s="241"/>
    </row>
    <row r="45" spans="1:3" x14ac:dyDescent="0.25">
      <c r="C45" s="243"/>
    </row>
    <row r="46" spans="1:3" x14ac:dyDescent="0.25">
      <c r="A46" s="66">
        <v>45733</v>
      </c>
      <c r="C46" s="65"/>
    </row>
    <row r="47" spans="1:3" x14ac:dyDescent="0.25">
      <c r="A47" s="66"/>
      <c r="C47" s="65"/>
    </row>
    <row r="48" spans="1:3" x14ac:dyDescent="0.25">
      <c r="C48" s="65"/>
    </row>
  </sheetData>
  <mergeCells count="4">
    <mergeCell ref="A5:C5"/>
    <mergeCell ref="A2:C2"/>
    <mergeCell ref="A3:C3"/>
    <mergeCell ref="A4:C4"/>
  </mergeCells>
  <pageMargins left="0.7" right="0.7" top="0.75" bottom="0.75" header="0.3" footer="0.3"/>
  <pageSetup scale="9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5</vt:i4>
      </vt:variant>
    </vt:vector>
  </HeadingPairs>
  <TitlesOfParts>
    <vt:vector size="9" baseType="lpstr">
      <vt:lpstr>Transparencia</vt:lpstr>
      <vt:lpstr>Ejecucion</vt:lpstr>
      <vt:lpstr>Variacion</vt:lpstr>
      <vt:lpstr>Flujo</vt:lpstr>
      <vt:lpstr>Ejecucion!Área_de_impresión</vt:lpstr>
      <vt:lpstr>Flujo!Área_de_impresión</vt:lpstr>
      <vt:lpstr>Transparencia!Área_de_impresión</vt:lpstr>
      <vt:lpstr>Ejecucion!Títulos_a_imprimir</vt:lpstr>
      <vt:lpstr>Transparencia!Títulos_a_imprimir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Moreta</dc:creator>
  <cp:lastModifiedBy>Sara Moreta</cp:lastModifiedBy>
  <cp:lastPrinted>2025-03-20T14:54:27Z</cp:lastPrinted>
  <dcterms:created xsi:type="dcterms:W3CDTF">2022-02-11T21:02:08Z</dcterms:created>
  <dcterms:modified xsi:type="dcterms:W3CDTF">2025-03-20T14:55:52Z</dcterms:modified>
</cp:coreProperties>
</file>